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I:\0917\2안.신규-용역(공간+프로그램6회)+자동차극장1일+홍보\계약의뢰\찐\"/>
    </mc:Choice>
  </mc:AlternateContent>
  <bookViews>
    <workbookView xWindow="-120" yWindow="-120" windowWidth="29040" windowHeight="15720"/>
  </bookViews>
  <sheets>
    <sheet name="산출내역서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2" l="1"/>
  <c r="G19" i="2"/>
  <c r="G18" i="2"/>
  <c r="G17" i="2" l="1"/>
  <c r="G16" i="2"/>
  <c r="G15" i="2"/>
  <c r="G14" i="2"/>
  <c r="G13" i="2"/>
  <c r="G12" i="2"/>
  <c r="G11" i="2"/>
  <c r="G10" i="2"/>
  <c r="G9" i="2"/>
  <c r="G8" i="2"/>
  <c r="G7" i="2"/>
  <c r="G6" i="2"/>
  <c r="G22" i="2" l="1"/>
  <c r="G23" i="2" s="1"/>
  <c r="G24" i="2" s="1"/>
</calcChain>
</file>

<file path=xl/sharedStrings.xml><?xml version="1.0" encoding="utf-8"?>
<sst xmlns="http://schemas.openxmlformats.org/spreadsheetml/2006/main" count="68" uniqueCount="55">
  <si>
    <t>사업 총괄</t>
  </si>
  <si>
    <t>관람객 만족도 조사</t>
  </si>
  <si>
    <t>&lt;예술의전당 크리스마스 시어터&gt; 조성 및 운영 용역 산출내역서(안)</t>
  </si>
  <si>
    <t>※ 비교견적 3개사의 세부 산출항목을 과업별로 비교하여, 과업 특성·필요 수준·포함 범위를 고려해 기준 견적을 선정하고 세부 항목을 재구성함.</t>
  </si>
  <si>
    <t>구분</t>
  </si>
  <si>
    <t>세부항목</t>
  </si>
  <si>
    <t>산출내역</t>
  </si>
  <si>
    <t>수량</t>
  </si>
  <si>
    <t>단위</t>
  </si>
  <si>
    <t>단가(원)</t>
  </si>
  <si>
    <t>금액(원)</t>
  </si>
  <si>
    <t>기준 견적</t>
  </si>
  <si>
    <t>산정 근거</t>
  </si>
  <si>
    <t>1. 사업 이해 및 총괄 기획</t>
  </si>
  <si>
    <t>행사 전체 총괄 기획</t>
  </si>
  <si>
    <t>식</t>
  </si>
  <si>
    <t>2. 공간조성 계획</t>
  </si>
  <si>
    <t>공간연출 실무책임</t>
  </si>
  <si>
    <t>공간연출 실무책임 인력</t>
  </si>
  <si>
    <t>랜드마크 장식</t>
  </si>
  <si>
    <t>오페라하우스 외벽/미술광장 크리스마스 랜드마크 장식 설치</t>
  </si>
  <si>
    <t>음악광장 트리존</t>
  </si>
  <si>
    <t>다양한 높이의 트리군 및 크리스마스 공간 조성</t>
  </si>
  <si>
    <t>전기·조명 기반시설</t>
  </si>
  <si>
    <t>전기간선, 분전함, 타이머, 보호자재 설치 등</t>
  </si>
  <si>
    <t>3. 부대 프로그램 기획 및 운영</t>
  </si>
  <si>
    <t>점등식 기획·연출</t>
  </si>
  <si>
    <t>점등식 기획, 연출 및 진행</t>
  </si>
  <si>
    <t>점등식 음향</t>
  </si>
  <si>
    <t>음향 시스템 및 오퍼레이터</t>
  </si>
  <si>
    <t>점등 세리머니</t>
  </si>
  <si>
    <t>카운트다운·점등 장치 등 세리머니</t>
  </si>
  <si>
    <t>전문 MC</t>
  </si>
  <si>
    <t>프로그램 진행 MC</t>
  </si>
  <si>
    <t>회</t>
  </si>
  <si>
    <t>회차별 출연진</t>
  </si>
  <si>
    <t>공연 출연진 3팀</t>
  </si>
  <si>
    <t>행사 집기</t>
  </si>
  <si>
    <t>출연진 대기실 등 행사 임대 집기</t>
  </si>
  <si>
    <t>4. 현장 운영 및 안전관리</t>
  </si>
  <si>
    <t>현장 운영인력·방문객 관리</t>
  </si>
  <si>
    <t>안내, 질서유지, 동선통제 등 현장 운영</t>
  </si>
  <si>
    <t>안전관리·행사보험</t>
  </si>
  <si>
    <t>안전관리, 비상대응 및 행사보험</t>
  </si>
  <si>
    <t>5. 방문객 및 성과관리</t>
  </si>
  <si>
    <t>만족도 조사 운영 및 참여자 증정물품 등</t>
  </si>
  <si>
    <t>공급가액</t>
  </si>
  <si>
    <t>비교견적 조합 산출액</t>
  </si>
  <si>
    <t>부가가치세 (10%)</t>
  </si>
  <si>
    <t>총 계</t>
  </si>
  <si>
    <t>6. 일반관리비</t>
    <phoneticPr fontId="3" type="noConversion"/>
  </si>
  <si>
    <t>제경비 및 일반관리비, 이윤</t>
    <phoneticPr fontId="3" type="noConversion"/>
  </si>
  <si>
    <t>식</t>
    <phoneticPr fontId="3" type="noConversion"/>
  </si>
  <si>
    <t>※ 단가는 복수 업체 견적 등 시장조사 결과를 비교·검토하여 산정함.</t>
    <phoneticPr fontId="3" type="noConversion"/>
  </si>
  <si>
    <t>※ 제경비·일반관리비 및 이윤은 비교견적의 관련 비용 수준과 사업 수행에 필요한 제반비용을 종합적으로 고려하여 산정함.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</si>
</sst>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</font>
    <font>
      <sz val="11"/>
      <color theme="1"/>
      <name val="맑은 고딕"/>
      <family val="3"/>
      <charset val="129"/>
    </font>
    <font>
      <sz val="11"/>
      <name val="Carlito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i/>
      <sz val="9"/>
      <color theme="1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vertical="center"/>
    </xf>
    <xf numFmtId="3" fontId="0" fillId="0" borderId="1" xfId="0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vertical="center"/>
    </xf>
    <xf numFmtId="3" fontId="5" fillId="3" borderId="1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>
      <alignment vertical="center"/>
    </xf>
    <xf numFmtId="0" fontId="5" fillId="3" borderId="2" xfId="0" applyNumberFormat="1" applyFont="1" applyFill="1" applyBorder="1" applyAlignment="1">
      <alignment vertical="center"/>
    </xf>
    <xf numFmtId="0" fontId="5" fillId="3" borderId="3" xfId="0" applyNumberFormat="1" applyFont="1" applyFill="1" applyBorder="1" applyAlignment="1">
      <alignment vertical="center"/>
    </xf>
    <xf numFmtId="0" fontId="5" fillId="3" borderId="1" xfId="0" applyNumberFormat="1" applyFont="1" applyFill="1" applyBorder="1" applyAlignment="1">
      <alignment vertical="center"/>
    </xf>
    <xf numFmtId="3" fontId="5" fillId="3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8" fillId="4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2" xfId="0" applyNumberFormat="1" applyFont="1" applyFill="1" applyBorder="1" applyAlignment="1">
      <alignment vertical="center"/>
    </xf>
    <xf numFmtId="0" fontId="5" fillId="2" borderId="3" xfId="0" applyNumberFormat="1" applyFont="1" applyFill="1" applyBorder="1" applyAlignment="1">
      <alignment vertical="center"/>
    </xf>
    <xf numFmtId="0" fontId="9" fillId="5" borderId="1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vertical="center" wrapText="1"/>
    </xf>
  </cellXfs>
  <cellStyles count="3">
    <cellStyle name="Normal" xfId="2"/>
    <cellStyle name="쉼표 [0]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workbookViewId="0">
      <selection sqref="A1:I1"/>
    </sheetView>
  </sheetViews>
  <sheetFormatPr defaultRowHeight="16.5"/>
  <cols>
    <col min="1" max="2" width="24" customWidth="1"/>
    <col min="3" max="3" width="42" customWidth="1"/>
    <col min="4" max="5" width="8" customWidth="1"/>
    <col min="6" max="6" width="15" customWidth="1"/>
    <col min="7" max="7" width="16" customWidth="1"/>
    <col min="8" max="8" width="14" customWidth="1"/>
    <col min="9" max="9" width="48" customWidth="1"/>
  </cols>
  <sheetData>
    <row r="1" spans="1:9" ht="30" customHeight="1">
      <c r="A1" s="18" t="s">
        <v>2</v>
      </c>
      <c r="B1" s="18"/>
      <c r="C1" s="18"/>
      <c r="D1" s="18"/>
      <c r="E1" s="18"/>
      <c r="F1" s="18"/>
      <c r="G1" s="18"/>
      <c r="H1" s="18"/>
      <c r="I1" s="18"/>
    </row>
    <row r="3" spans="1:9">
      <c r="A3" s="19" t="s">
        <v>3</v>
      </c>
      <c r="B3" s="19"/>
      <c r="C3" s="19"/>
      <c r="D3" s="19"/>
      <c r="E3" s="19"/>
      <c r="F3" s="19"/>
      <c r="G3" s="19"/>
      <c r="H3" s="19"/>
      <c r="I3" s="19"/>
    </row>
    <row r="5" spans="1:9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</row>
    <row r="6" spans="1:9">
      <c r="A6" s="1" t="s">
        <v>13</v>
      </c>
      <c r="B6" s="1" t="s">
        <v>0</v>
      </c>
      <c r="C6" s="1" t="s">
        <v>14</v>
      </c>
      <c r="D6" s="3">
        <v>1</v>
      </c>
      <c r="E6" s="3" t="s">
        <v>15</v>
      </c>
      <c r="F6" s="3">
        <v>4000000</v>
      </c>
      <c r="G6" s="4">
        <f t="shared" ref="G6:G20" si="0">D6*F6</f>
        <v>4000000</v>
      </c>
      <c r="H6" s="24"/>
      <c r="I6" s="25"/>
    </row>
    <row r="7" spans="1:9">
      <c r="A7" s="17" t="s">
        <v>16</v>
      </c>
      <c r="B7" s="1" t="s">
        <v>17</v>
      </c>
      <c r="C7" s="1" t="s">
        <v>18</v>
      </c>
      <c r="D7" s="3">
        <v>1</v>
      </c>
      <c r="E7" s="3" t="s">
        <v>15</v>
      </c>
      <c r="F7" s="3">
        <v>2500000</v>
      </c>
      <c r="G7" s="4">
        <f t="shared" si="0"/>
        <v>2500000</v>
      </c>
      <c r="H7" s="24"/>
      <c r="I7" s="25"/>
    </row>
    <row r="8" spans="1:9">
      <c r="A8" s="17"/>
      <c r="B8" s="1" t="s">
        <v>19</v>
      </c>
      <c r="C8" s="1" t="s">
        <v>20</v>
      </c>
      <c r="D8" s="3">
        <v>1</v>
      </c>
      <c r="E8" s="3" t="s">
        <v>15</v>
      </c>
      <c r="F8" s="3">
        <v>80000000</v>
      </c>
      <c r="G8" s="4">
        <f t="shared" si="0"/>
        <v>80000000</v>
      </c>
      <c r="H8" s="24"/>
      <c r="I8" s="25"/>
    </row>
    <row r="9" spans="1:9">
      <c r="A9" s="17"/>
      <c r="B9" s="1" t="s">
        <v>21</v>
      </c>
      <c r="C9" s="1" t="s">
        <v>22</v>
      </c>
      <c r="D9" s="3">
        <v>1</v>
      </c>
      <c r="E9" s="3" t="s">
        <v>15</v>
      </c>
      <c r="F9" s="3">
        <v>35000000</v>
      </c>
      <c r="G9" s="4">
        <f t="shared" si="0"/>
        <v>35000000</v>
      </c>
      <c r="H9" s="24"/>
      <c r="I9" s="25"/>
    </row>
    <row r="10" spans="1:9">
      <c r="A10" s="17"/>
      <c r="B10" s="1" t="s">
        <v>23</v>
      </c>
      <c r="C10" s="1" t="s">
        <v>24</v>
      </c>
      <c r="D10" s="3">
        <v>1</v>
      </c>
      <c r="E10" s="3" t="s">
        <v>15</v>
      </c>
      <c r="F10" s="3">
        <v>18000000</v>
      </c>
      <c r="G10" s="4">
        <f t="shared" si="0"/>
        <v>18000000</v>
      </c>
      <c r="H10" s="24"/>
      <c r="I10" s="25"/>
    </row>
    <row r="11" spans="1:9" ht="33" customHeight="1">
      <c r="A11" s="17" t="s">
        <v>25</v>
      </c>
      <c r="B11" s="1" t="s">
        <v>26</v>
      </c>
      <c r="C11" s="1" t="s">
        <v>27</v>
      </c>
      <c r="D11" s="3">
        <v>1</v>
      </c>
      <c r="E11" s="3" t="s">
        <v>15</v>
      </c>
      <c r="F11" s="3">
        <v>3000000</v>
      </c>
      <c r="G11" s="4">
        <f t="shared" si="0"/>
        <v>3000000</v>
      </c>
      <c r="H11" s="24"/>
      <c r="I11" s="25"/>
    </row>
    <row r="12" spans="1:9">
      <c r="A12" s="17"/>
      <c r="B12" s="1" t="s">
        <v>28</v>
      </c>
      <c r="C12" s="1" t="s">
        <v>29</v>
      </c>
      <c r="D12" s="3">
        <v>1</v>
      </c>
      <c r="E12" s="3" t="s">
        <v>15</v>
      </c>
      <c r="F12" s="3">
        <v>4000000</v>
      </c>
      <c r="G12" s="4">
        <f t="shared" si="0"/>
        <v>4000000</v>
      </c>
      <c r="H12" s="24"/>
      <c r="I12" s="25"/>
    </row>
    <row r="13" spans="1:9" ht="33" customHeight="1">
      <c r="A13" s="17"/>
      <c r="B13" s="1" t="s">
        <v>30</v>
      </c>
      <c r="C13" s="1" t="s">
        <v>31</v>
      </c>
      <c r="D13" s="3">
        <v>1</v>
      </c>
      <c r="E13" s="3" t="s">
        <v>15</v>
      </c>
      <c r="F13" s="3">
        <v>2000000</v>
      </c>
      <c r="G13" s="4">
        <f t="shared" si="0"/>
        <v>2000000</v>
      </c>
      <c r="H13" s="24"/>
      <c r="I13" s="25"/>
    </row>
    <row r="14" spans="1:9" ht="33" customHeight="1">
      <c r="A14" s="17"/>
      <c r="B14" s="1" t="s">
        <v>32</v>
      </c>
      <c r="C14" s="1" t="s">
        <v>33</v>
      </c>
      <c r="D14" s="3">
        <v>6</v>
      </c>
      <c r="E14" s="3" t="s">
        <v>34</v>
      </c>
      <c r="F14" s="3">
        <v>1000000</v>
      </c>
      <c r="G14" s="4">
        <f t="shared" si="0"/>
        <v>6000000</v>
      </c>
      <c r="H14" s="24"/>
      <c r="I14" s="25"/>
    </row>
    <row r="15" spans="1:9">
      <c r="A15" s="17"/>
      <c r="B15" s="1" t="s">
        <v>35</v>
      </c>
      <c r="C15" s="1" t="s">
        <v>36</v>
      </c>
      <c r="D15" s="3">
        <v>6</v>
      </c>
      <c r="E15" s="3" t="s">
        <v>34</v>
      </c>
      <c r="F15" s="3">
        <v>3000000</v>
      </c>
      <c r="G15" s="4">
        <f t="shared" si="0"/>
        <v>18000000</v>
      </c>
      <c r="H15" s="24"/>
      <c r="I15" s="25"/>
    </row>
    <row r="16" spans="1:9">
      <c r="A16" s="17"/>
      <c r="B16" s="1" t="s">
        <v>37</v>
      </c>
      <c r="C16" s="1" t="s">
        <v>38</v>
      </c>
      <c r="D16" s="3">
        <v>1</v>
      </c>
      <c r="E16" s="3" t="s">
        <v>15</v>
      </c>
      <c r="F16" s="3">
        <v>2000000</v>
      </c>
      <c r="G16" s="4">
        <f t="shared" si="0"/>
        <v>2000000</v>
      </c>
      <c r="H16" s="24"/>
      <c r="I16" s="25"/>
    </row>
    <row r="17" spans="1:9">
      <c r="A17" s="17" t="s">
        <v>39</v>
      </c>
      <c r="B17" s="1" t="s">
        <v>40</v>
      </c>
      <c r="C17" s="1" t="s">
        <v>41</v>
      </c>
      <c r="D17" s="3">
        <v>1</v>
      </c>
      <c r="E17" s="3" t="s">
        <v>15</v>
      </c>
      <c r="F17" s="3">
        <v>12000000</v>
      </c>
      <c r="G17" s="4">
        <f t="shared" si="0"/>
        <v>12000000</v>
      </c>
      <c r="H17" s="24"/>
      <c r="I17" s="25"/>
    </row>
    <row r="18" spans="1:9">
      <c r="A18" s="17"/>
      <c r="B18" s="1" t="s">
        <v>42</v>
      </c>
      <c r="C18" s="1" t="s">
        <v>43</v>
      </c>
      <c r="D18" s="3">
        <v>1</v>
      </c>
      <c r="E18" s="3" t="s">
        <v>15</v>
      </c>
      <c r="F18" s="3">
        <v>8000000</v>
      </c>
      <c r="G18" s="4">
        <f t="shared" si="0"/>
        <v>8000000</v>
      </c>
      <c r="H18" s="24"/>
      <c r="I18" s="25"/>
    </row>
    <row r="19" spans="1:9">
      <c r="A19" s="1" t="s">
        <v>44</v>
      </c>
      <c r="B19" s="1" t="s">
        <v>1</v>
      </c>
      <c r="C19" s="1" t="s">
        <v>45</v>
      </c>
      <c r="D19" s="3">
        <v>1</v>
      </c>
      <c r="E19" s="3" t="s">
        <v>15</v>
      </c>
      <c r="F19" s="3">
        <v>3000000</v>
      </c>
      <c r="G19" s="4">
        <f t="shared" si="0"/>
        <v>3000000</v>
      </c>
      <c r="H19" s="24"/>
      <c r="I19" s="25"/>
    </row>
    <row r="20" spans="1:9">
      <c r="A20" s="1" t="s">
        <v>50</v>
      </c>
      <c r="B20" s="1" t="s">
        <v>51</v>
      </c>
      <c r="C20" s="1" t="s">
        <v>51</v>
      </c>
      <c r="D20" s="3">
        <v>1</v>
      </c>
      <c r="E20" s="3" t="s">
        <v>52</v>
      </c>
      <c r="F20" s="3">
        <v>2500000</v>
      </c>
      <c r="G20" s="4">
        <f t="shared" si="0"/>
        <v>2500000</v>
      </c>
      <c r="H20" s="24"/>
      <c r="I20" s="25"/>
    </row>
    <row r="21" spans="1:9">
      <c r="A21" s="5"/>
      <c r="B21" s="5"/>
      <c r="C21" s="5"/>
      <c r="D21" s="6"/>
      <c r="E21" s="6"/>
      <c r="F21" s="6"/>
      <c r="G21" s="6"/>
      <c r="H21" s="5"/>
      <c r="I21" s="5"/>
    </row>
    <row r="22" spans="1:9">
      <c r="A22" s="20" t="s">
        <v>46</v>
      </c>
      <c r="B22" s="20"/>
      <c r="C22" s="20"/>
      <c r="D22" s="21"/>
      <c r="E22" s="21"/>
      <c r="F22" s="21"/>
      <c r="G22" s="8">
        <f>SUM(G6:G20)</f>
        <v>200000000</v>
      </c>
      <c r="H22" s="22" t="s">
        <v>47</v>
      </c>
      <c r="I22" s="23"/>
    </row>
    <row r="23" spans="1:9">
      <c r="A23" s="20" t="s">
        <v>48</v>
      </c>
      <c r="B23" s="20"/>
      <c r="C23" s="20"/>
      <c r="D23" s="21"/>
      <c r="E23" s="21"/>
      <c r="F23" s="21"/>
      <c r="G23" s="8">
        <f>G22*10%</f>
        <v>20000000</v>
      </c>
      <c r="H23" s="9"/>
      <c r="I23" s="9"/>
    </row>
    <row r="24" spans="1:9">
      <c r="A24" s="15" t="s">
        <v>49</v>
      </c>
      <c r="B24" s="15"/>
      <c r="C24" s="15"/>
      <c r="D24" s="16"/>
      <c r="E24" s="16"/>
      <c r="F24" s="16"/>
      <c r="G24" s="10">
        <f>G22+G23</f>
        <v>220000000</v>
      </c>
      <c r="H24" s="13"/>
      <c r="I24" s="14"/>
    </row>
    <row r="25" spans="1:9">
      <c r="A25" s="2"/>
      <c r="B25" s="2"/>
      <c r="C25" s="2"/>
      <c r="D25" s="2"/>
      <c r="E25" s="2"/>
      <c r="F25" s="2"/>
      <c r="G25" s="11" t="s">
        <v>53</v>
      </c>
      <c r="H25" s="2"/>
      <c r="I25" s="2"/>
    </row>
    <row r="26" spans="1:9">
      <c r="G26" s="12" t="s">
        <v>54</v>
      </c>
    </row>
  </sheetData>
  <mergeCells count="10">
    <mergeCell ref="A1:I1"/>
    <mergeCell ref="A3:I3"/>
    <mergeCell ref="A22:F22"/>
    <mergeCell ref="H22:I22"/>
    <mergeCell ref="A23:F23"/>
    <mergeCell ref="H24:I24"/>
    <mergeCell ref="A24:F24"/>
    <mergeCell ref="A7:A10"/>
    <mergeCell ref="A11:A16"/>
    <mergeCell ref="A17:A18"/>
  </mergeCells>
  <phoneticPr fontId="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sac</cp:lastModifiedBy>
  <cp:lastPrinted>2026-09-17T23:15:57Z</cp:lastPrinted>
  <dcterms:created xsi:type="dcterms:W3CDTF">2026-09-17T16:09:10Z</dcterms:created>
  <dcterms:modified xsi:type="dcterms:W3CDTF">2026-09-19T01:05:45Z</dcterms:modified>
</cp:coreProperties>
</file>