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\공사\13. 횡천초\횡천초등학교 골프연습장 외 1동(다목적당당) 샌드위치판넬 교체 및 기타공사\"/>
    </mc:Choice>
  </mc:AlternateContent>
  <xr:revisionPtr revIDLastSave="0" documentId="8_{55E652A1-1363-47BF-8790-06299F43D459}" xr6:coauthVersionLast="47" xr6:coauthVersionMax="47" xr10:uidLastSave="{00000000-0000-0000-0000-000000000000}"/>
  <bookViews>
    <workbookView xWindow="28680" yWindow="-120" windowWidth="29040" windowHeight="15720" activeTab="1" xr2:uid="{380F924E-F1BF-49A5-AC08-07C8ECA16216}"/>
  </bookViews>
  <sheets>
    <sheet name="공종별집계표" sheetId="4" r:id="rId1"/>
    <sheet name="공종별내역서" sheetId="3" r:id="rId2"/>
    <sheet name="Sheet1" sheetId="1" r:id="rId3"/>
  </sheets>
  <definedNames>
    <definedName name="_xlnm.Print_Area" localSheetId="1">공종별내역서!$A$1:$M$291</definedName>
    <definedName name="_xlnm.Print_Area" localSheetId="0">공종별집계표!$A$1:$M$27</definedName>
    <definedName name="_xlnm.Print_Titles" localSheetId="1">공종별내역서!$1:$3</definedName>
    <definedName name="_xlnm.Print_Titles" localSheetId="0">공종별집계표!$1:$4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91" i="3" l="1"/>
  <c r="J291" i="3"/>
  <c r="H291" i="3"/>
  <c r="F291" i="3"/>
  <c r="L267" i="3"/>
  <c r="J267" i="3"/>
  <c r="H267" i="3"/>
  <c r="F267" i="3"/>
  <c r="J243" i="3"/>
  <c r="H243" i="3"/>
  <c r="F243" i="3"/>
  <c r="L243" i="3"/>
  <c r="L219" i="3"/>
  <c r="J219" i="3"/>
  <c r="H219" i="3"/>
  <c r="F219" i="3"/>
  <c r="J195" i="3"/>
  <c r="H195" i="3"/>
  <c r="F195" i="3"/>
  <c r="L195" i="3"/>
  <c r="L171" i="3"/>
  <c r="J171" i="3"/>
  <c r="H171" i="3"/>
  <c r="F171" i="3"/>
  <c r="J147" i="3"/>
  <c r="H147" i="3"/>
  <c r="F147" i="3"/>
  <c r="L147" i="3"/>
  <c r="J123" i="3"/>
  <c r="H123" i="3"/>
  <c r="F123" i="3"/>
  <c r="L123" i="3"/>
  <c r="J99" i="3"/>
  <c r="H99" i="3"/>
  <c r="F99" i="3"/>
  <c r="L99" i="3"/>
  <c r="J75" i="3"/>
  <c r="H75" i="3"/>
  <c r="F75" i="3"/>
  <c r="L75" i="3"/>
  <c r="J27" i="3"/>
  <c r="H27" i="3"/>
  <c r="F27" i="3"/>
  <c r="L27" i="3"/>
  <c r="T19" i="4" l="1"/>
  <c r="T18" i="4"/>
  <c r="T13" i="4"/>
  <c r="T12" i="4"/>
</calcChain>
</file>

<file path=xl/sharedStrings.xml><?xml version="1.0" encoding="utf-8"?>
<sst xmlns="http://schemas.openxmlformats.org/spreadsheetml/2006/main" count="1228" uniqueCount="321">
  <si>
    <t>공 종 별 집 계 표</t>
  </si>
  <si>
    <t>[ 횡천초등학교 골프연습장 외 1동(다목적강당) 샌드위치판넬 교체 및 기타공사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</si>
  <si>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</si>
  <si>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</si>
  <si>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</si>
  <si>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</si>
  <si>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</si>
  <si>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</si>
  <si>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</si>
  <si>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</si>
  <si>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</si>
  <si>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</si>
  <si>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</si>
  <si>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</si>
  <si>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</si>
  <si>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</si>
  <si>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</si>
  <si>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</si>
  <si>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</si>
  <si>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</si>
  <si>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</si>
  <si>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</si>
  <si>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</si>
  <si>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</si>
  <si>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</si>
  <si>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</si>
  <si>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</si>
  <si>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</si>
  <si>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</si>
  <si>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</si>
  <si>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</si>
  <si>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</si>
  <si>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</si>
  <si>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</si>
  <si>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</si>
  <si>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</si>
  <si>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</si>
  <si>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</si>
  <si>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</si>
  <si>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</si>
  <si>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</si>
  <si>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</si>
  <si>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</si>
  <si>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</si>
  <si>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</si>
  <si>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</si>
  <si>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</si>
  <si>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</si>
  <si>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</si>
  <si>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</si>
  <si>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</si>
  <si>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횡천초등학교 골프연습장 외 1동(다목적강당) 샌드위치판넬 교체 및 기타공사</t>
  </si>
  <si>
    <t/>
  </si>
  <si>
    <t>01</t>
  </si>
  <si>
    <t>0101  횡천초 골프연습장</t>
  </si>
  <si>
    <t>0101</t>
  </si>
  <si>
    <t>010101  가 설 공 사</t>
  </si>
  <si>
    <t>010101</t>
  </si>
  <si>
    <t>강관 조립말비계(이동식)설치 및 해체</t>
  </si>
  <si>
    <t>높이 2m, 3개월</t>
  </si>
  <si>
    <t>대</t>
  </si>
  <si>
    <t>호표 1</t>
  </si>
  <si>
    <t>589DC5D1A81288F85F5D16EC2F4945</t>
  </si>
  <si>
    <t>T</t>
  </si>
  <si>
    <t>F</t>
  </si>
  <si>
    <t>010101589DC5D1A81288F85F5D16EC2F4945</t>
  </si>
  <si>
    <t>높이 4m, 3개월</t>
  </si>
  <si>
    <t>호표 2</t>
  </si>
  <si>
    <t>589DC5D1A81288F85F5D16EFE4D507</t>
  </si>
  <si>
    <t>010101589DC5D1A81288F85F5D16EFE4D507</t>
  </si>
  <si>
    <t>건축물 현장정리</t>
  </si>
  <si>
    <t>목조, 철골조, 조적조</t>
  </si>
  <si>
    <t>M2</t>
  </si>
  <si>
    <t>호표 3</t>
  </si>
  <si>
    <t>589DC5D47E1218C002DCE6BD9B0B20</t>
  </si>
  <si>
    <t>010101589DC5D47E1218C002DCE6BD9B0B20</t>
  </si>
  <si>
    <t>준공청소</t>
  </si>
  <si>
    <t>호표 4</t>
  </si>
  <si>
    <t>589DC5D47B124879B43CD651387E93</t>
  </si>
  <si>
    <t>010101589DC5D47B124879B43CD651387E93</t>
  </si>
  <si>
    <t>트럭크레인</t>
  </si>
  <si>
    <t>5톤</t>
  </si>
  <si>
    <t>일</t>
  </si>
  <si>
    <t>호표 5</t>
  </si>
  <si>
    <t>589DC5D2B012886807F916A929109A</t>
  </si>
  <si>
    <t>010101589DC5D2B012886807F916A929109A</t>
  </si>
  <si>
    <t>[ 합           계 ]</t>
  </si>
  <si>
    <t>TOTAL</t>
  </si>
  <si>
    <t>010102  금 속 공 사</t>
  </si>
  <si>
    <t>010102</t>
  </si>
  <si>
    <t>EPS 메탈 벽체판넬(준불연).</t>
  </si>
  <si>
    <t>50T, 코일0.6mm/0.5mm</t>
  </si>
  <si>
    <t>m2</t>
  </si>
  <si>
    <t>호표 6</t>
  </si>
  <si>
    <t>589D25CE7812388224F8C6A0704B7A</t>
  </si>
  <si>
    <t>010102589D25CE7812388224F8C6A0704B7A</t>
  </si>
  <si>
    <t>EPS 지붕판넬(준불연).</t>
  </si>
  <si>
    <t>75T, 코일 0.5mm</t>
  </si>
  <si>
    <t>호표 7</t>
  </si>
  <si>
    <t>589D25CE7812388224F8C6A4EB5067</t>
  </si>
  <si>
    <t>010102589D25CE7812388224F8C6A4EB5067</t>
  </si>
  <si>
    <t>베이스찬넬.</t>
  </si>
  <si>
    <t>20*60*70</t>
  </si>
  <si>
    <t>M</t>
  </si>
  <si>
    <t>5FB6F5DF78123888B7385628BDF04FF92AE8AB</t>
  </si>
  <si>
    <t>0101025FB6F5DF78123888B7385628BDF04FF92AE8AB</t>
  </si>
  <si>
    <t>톱찬넬.</t>
  </si>
  <si>
    <t>20*35*60</t>
  </si>
  <si>
    <t>5FB6F5DF78123888B7385628BDF04FF92AE8A8</t>
  </si>
  <si>
    <t>0101025FB6F5DF78123888B7385628BDF04FF92AE8A8</t>
  </si>
  <si>
    <t>칼라강판 지붕판.</t>
  </si>
  <si>
    <t>타석측처마, C/S 0.4</t>
  </si>
  <si>
    <t>5FB6F5DF78123888B7385628BDF04FF92AE8A3</t>
  </si>
  <si>
    <t>0101025FB6F5DF78123888B7385628BDF04FF92AE8A3</t>
  </si>
  <si>
    <t>용마루후레싱.</t>
  </si>
  <si>
    <t>C/S 0.4</t>
  </si>
  <si>
    <t>5FB6F5DF78123888B7385628BDF04FF92AE8AE</t>
  </si>
  <si>
    <t>0101025FB6F5DF78123888B7385628BDF04FF92AE8AE</t>
  </si>
  <si>
    <t>처마후레싱.</t>
  </si>
  <si>
    <t>5FB6F5DF78123888B7385628BDF04FF92AE8AF</t>
  </si>
  <si>
    <t>0101025FB6F5DF78123888B7385628BDF04FF92AE8AF</t>
  </si>
  <si>
    <t>박공후레싱.</t>
  </si>
  <si>
    <t>5FB6F5DF78123888B7385628BDF04FF92AE8AC</t>
  </si>
  <si>
    <t>0101025FB6F5DF78123888B7385628BDF04FF92AE8AC</t>
  </si>
  <si>
    <t>외부코너후레싱.</t>
  </si>
  <si>
    <t>5FB6F5DF78123888B7385628BDF04FF92AE8A9</t>
  </si>
  <si>
    <t>0101025FB6F5DF78123888B7385628BDF04FF92AE8A9</t>
  </si>
  <si>
    <t>물받이후레싱.</t>
  </si>
  <si>
    <t>5FB6F5DF78123888B7385628BDF04FF92AE8AD</t>
  </si>
  <si>
    <t>0101025FB6F5DF78123888B7385628BDF04FF92AE8AD</t>
  </si>
  <si>
    <t>선홈통(강관) 설치.</t>
  </si>
  <si>
    <t>101.6mm, 스테인리스관</t>
  </si>
  <si>
    <t>m</t>
  </si>
  <si>
    <t>호표 8</t>
  </si>
  <si>
    <t>589D65658212685A2C3B16B97170F2</t>
  </si>
  <si>
    <t>010102589D65658212685A2C3B16B97170F2</t>
  </si>
  <si>
    <t>010103  창호 및 유리공사</t>
  </si>
  <si>
    <t>010103</t>
  </si>
  <si>
    <t>SD1 [방화여닫이문/부속철물포함].</t>
  </si>
  <si>
    <t>1.000 x 2.100 = 2.100</t>
  </si>
  <si>
    <t>EA</t>
  </si>
  <si>
    <t>호표 9</t>
  </si>
  <si>
    <t>59F3E59C1712286E48BF66031BE263</t>
  </si>
  <si>
    <t>01010359F3E59C1712286E48BF66031BE263</t>
  </si>
  <si>
    <t>SD2 [방화여닫이문/부속철물포함].</t>
  </si>
  <si>
    <t>0.900 x 2.100 = 1.890</t>
  </si>
  <si>
    <t>호표 10</t>
  </si>
  <si>
    <t>59F3E59C1712286E48BF66031BE262</t>
  </si>
  <si>
    <t>01010359F3E59C1712286E48BF66031BE262</t>
  </si>
  <si>
    <t>PW1 [플라스틱창].</t>
  </si>
  <si>
    <t>2.000 x 1.000 = 2.000</t>
  </si>
  <si>
    <t>호표 11</t>
  </si>
  <si>
    <t>59F3E59C1712286E48BF66031BE42D</t>
  </si>
  <si>
    <t>01010359F3E59C1712286E48BF66031BE42D</t>
  </si>
  <si>
    <t>PW2 [플라스틱창].</t>
  </si>
  <si>
    <t>1.000 x 1.000 = 1.000</t>
  </si>
  <si>
    <t>호표 12</t>
  </si>
  <si>
    <t>59F3E59C1712286E48BF66031BE42C</t>
  </si>
  <si>
    <t>01010359F3E59C1712286E48BF66031BE42C</t>
  </si>
  <si>
    <t>PW3 [플라스틱창].</t>
  </si>
  <si>
    <t>0.700 x 0.700 = 0.490</t>
  </si>
  <si>
    <t>호표 13</t>
  </si>
  <si>
    <t>59F3E59C1712286E48BF66031BE42B</t>
  </si>
  <si>
    <t>01010359F3E59C1712286E48BF66031BE42B</t>
  </si>
  <si>
    <t>PVC방충망(백색)</t>
  </si>
  <si>
    <t>시공도</t>
  </si>
  <si>
    <t>5FB6F5DF7A12E87C1DCE76BB1E7B6495D2FE32</t>
  </si>
  <si>
    <t>0101035FB6F5DF7A12E87C1DCE76BB1E7B6495D2FE32</t>
  </si>
  <si>
    <t>복층유리</t>
  </si>
  <si>
    <t>복층유리, 투명, 22mm</t>
  </si>
  <si>
    <t>5FB6F5DF7A12E87C3820E6AA38865C13EF7B93</t>
  </si>
  <si>
    <t>0101035FB6F5DF7A12E87C3820E6AA38865C13EF7B93</t>
  </si>
  <si>
    <t>창호유리설치 / 복층유리</t>
  </si>
  <si>
    <t>유리두께 22mm 이하</t>
  </si>
  <si>
    <t>호표 14</t>
  </si>
  <si>
    <t>589D15EE5312C8A620D326B7F9E9B7</t>
  </si>
  <si>
    <t>010103589D15EE5312C8A620D326B7F9E9B7</t>
  </si>
  <si>
    <t>복층유리주위 코킹</t>
  </si>
  <si>
    <t>5*5, 실리콘</t>
  </si>
  <si>
    <t>호표 15</t>
  </si>
  <si>
    <t>589D15EE5A12780B4D39C6F93A115D</t>
  </si>
  <si>
    <t>010103589D15EE5A12780B4D39C6F93A115D</t>
  </si>
  <si>
    <t>수밀코킹(실리콘)</t>
  </si>
  <si>
    <t>삼각, 10mm, 창호주위</t>
  </si>
  <si>
    <t>호표 16</t>
  </si>
  <si>
    <t>589D550704126865AB1876060B1500</t>
  </si>
  <si>
    <t>010103589D550704126865AB1876060B1500</t>
  </si>
  <si>
    <t>010104  기 타 공 사</t>
  </si>
  <si>
    <t>010104</t>
  </si>
  <si>
    <t>거울 철거후 재설치</t>
  </si>
  <si>
    <t>호표 17</t>
  </si>
  <si>
    <t>589D15EF7E1248E0CCEBB6F1A66B6C</t>
  </si>
  <si>
    <t>010104589D15EF7E1248E0CCEBB6F1A66B6C</t>
  </si>
  <si>
    <t>세면기 철거후 재설치.</t>
  </si>
  <si>
    <t>개소</t>
  </si>
  <si>
    <t>호표 18</t>
  </si>
  <si>
    <t>589D7542D91218DC6229A6EB271439</t>
  </si>
  <si>
    <t>010104589D7542D91218DC6229A6EB271439</t>
  </si>
  <si>
    <t>양변기 철거후 재설치.</t>
  </si>
  <si>
    <t>호표 19</t>
  </si>
  <si>
    <t>589D7542D91218DC6229A6EB271436</t>
  </si>
  <si>
    <t>010104589D7542D91218DC6229A6EB271436</t>
  </si>
  <si>
    <t>010105  철 거 공 사</t>
  </si>
  <si>
    <t>010105</t>
  </si>
  <si>
    <t>샌드위치(단열)판넬 철거</t>
  </si>
  <si>
    <t>50mm, 신설의 30% 적용</t>
  </si>
  <si>
    <t>호표 20</t>
  </si>
  <si>
    <t>589D25CE7812388224F8C6A07049B3</t>
  </si>
  <si>
    <t>010105589D25CE7812388224F8C6A07049B3</t>
  </si>
  <si>
    <t>샌드위치(단열)판넬 - 지붕 철거</t>
  </si>
  <si>
    <t>75mm 신설의 30% 기준</t>
  </si>
  <si>
    <t>호표 21</t>
  </si>
  <si>
    <t>589D25CE7812388224F8C6A4EB510D</t>
  </si>
  <si>
    <t>010105589D25CE7812388224F8C6A4EB510D</t>
  </si>
  <si>
    <t>염화비닐 선홈통 철거</t>
  </si>
  <si>
    <t>신설의 30%적용</t>
  </si>
  <si>
    <t>호표 22</t>
  </si>
  <si>
    <t>589D65658212685A2C3B265D294A3D</t>
  </si>
  <si>
    <t>010105589D65658212685A2C3B265D294A3D</t>
  </si>
  <si>
    <t>염화비닐 처마홈통 철거</t>
  </si>
  <si>
    <t>신설의 30% 기준</t>
  </si>
  <si>
    <t>호표 23</t>
  </si>
  <si>
    <t>589D65658712E87BB669F6B4BE6770</t>
  </si>
  <si>
    <t>010105589D65658712E87BB669F6B4BE6770</t>
  </si>
  <si>
    <t>소변기 철거.</t>
  </si>
  <si>
    <t>호표 24</t>
  </si>
  <si>
    <t>589D7542D91218DC6229A6EB271437</t>
  </si>
  <si>
    <t>010105589D7542D91218DC6229A6EB271437</t>
  </si>
  <si>
    <t>창호철거(소운반품포함).</t>
  </si>
  <si>
    <t>철 재</t>
  </si>
  <si>
    <t>호표 25</t>
  </si>
  <si>
    <t>589CC565281238E67E5106DE373DFC</t>
  </si>
  <si>
    <t>010105589CC565281238E67E5106DE373DFC</t>
  </si>
  <si>
    <t>프라스틱</t>
  </si>
  <si>
    <t>호표 26</t>
  </si>
  <si>
    <t>589CC565281238E67E5106DE373B31</t>
  </si>
  <si>
    <t>010105589CC565281238E67E5106DE373B31</t>
  </si>
  <si>
    <t>0102  건설폐기물처리</t>
  </si>
  <si>
    <t>0102</t>
  </si>
  <si>
    <t>6</t>
  </si>
  <si>
    <t>건설폐기물처리비-중간처리.</t>
  </si>
  <si>
    <t>혼합건설폐기물(불연성건설폐기물)</t>
  </si>
  <si>
    <t>톤</t>
  </si>
  <si>
    <t>5FB6E5357F1218B7C2FCD6445ABD0ECC918E9F</t>
  </si>
  <si>
    <t>01025FB6E5357F1218B7C2FCD6445ABD0ECC918E9F</t>
  </si>
  <si>
    <t>폐합성수지</t>
  </si>
  <si>
    <t>5FB6E5357F1218B7C2FCD6445ABD0ECC918CD1</t>
  </si>
  <si>
    <t>01025FB6E5357F1218B7C2FCD6445ABD0ECC918CD1</t>
  </si>
  <si>
    <t>폐판넬(운반비포함)</t>
  </si>
  <si>
    <t>M3</t>
  </si>
  <si>
    <t>5FB6E5357F1218B7C2FCD6445ABD0ECC918DFB</t>
  </si>
  <si>
    <t>01025FB6E5357F1218B7C2FCD6445ABD0ECC918DFB</t>
  </si>
  <si>
    <t>건설폐기물운반비 중간처리 15톤덤프트럭.</t>
  </si>
  <si>
    <t>상차비포함 30km이내</t>
  </si>
  <si>
    <t>5FB6E5357F1218B7C2FCD6472E1BE8C998CE8F</t>
  </si>
  <si>
    <t>01025FB6E5357F1218B7C2FCD6472E1BE8C998CE8F</t>
  </si>
  <si>
    <t>혼합폐기물운반비 중간처리 16톤압롤트럭.</t>
  </si>
  <si>
    <t>5FB6E5357F1218B7C2FCD6472E1BE8C998CB3A</t>
  </si>
  <si>
    <t>01025FB6E5357F1218B7C2FCD6472E1BE8C998CB3A</t>
  </si>
  <si>
    <t>0103  작 업 부 산 물(▼)</t>
  </si>
  <si>
    <t>0103</t>
  </si>
  <si>
    <t>1</t>
  </si>
  <si>
    <t>철강설</t>
  </si>
  <si>
    <t>철강설, 고철, 작업설부산물</t>
  </si>
  <si>
    <t>kg</t>
  </si>
  <si>
    <t>수집상차도</t>
  </si>
  <si>
    <t>5F9A05A2BA12482FC34566123C31165928270E</t>
  </si>
  <si>
    <t>01035F9A05A2BA12482FC34566123C31165928270E</t>
  </si>
  <si>
    <t>0104  횡천초 체육관</t>
  </si>
  <si>
    <t>0104</t>
  </si>
  <si>
    <t>010401  가 설 공 사</t>
  </si>
  <si>
    <t>010401</t>
  </si>
  <si>
    <t>010401589DC5D2B012886807F916A929109A</t>
  </si>
  <si>
    <t>010401589DC5D47E1218C002DCE6BD9B0B20</t>
  </si>
  <si>
    <t>010402  수 장 공 사</t>
  </si>
  <si>
    <t>010402</t>
  </si>
  <si>
    <t>준불연 외단열시스템</t>
  </si>
  <si>
    <t>T=60, 심재준불연PF</t>
  </si>
  <si>
    <t>5FB6E5357E12782C7F7DF6C25248DF6F822392</t>
  </si>
  <si>
    <t>0104025FB6E5357E12782C7F7DF6C25248DF6F822392</t>
  </si>
  <si>
    <t>010403  철 거 공 사</t>
  </si>
  <si>
    <t>010403</t>
  </si>
  <si>
    <t>스치로폴 단열재철거.</t>
  </si>
  <si>
    <t>100mm</t>
  </si>
  <si>
    <t>호표 27</t>
  </si>
  <si>
    <t>589CC5652212981A851D162A33F5A3</t>
  </si>
  <si>
    <t>010403589CC5652212981A851D162A33F5A3</t>
  </si>
  <si>
    <t>0105  건설폐기물처리</t>
  </si>
  <si>
    <t>0105</t>
  </si>
  <si>
    <t>스치로폴(운반비포함)</t>
  </si>
  <si>
    <t>5FB6E5357F1218B7C2FCD6445ABD0ECC918DFA</t>
  </si>
  <si>
    <t>01055FB6E5357F1218B7C2FCD6445ABD0ECC918DFA</t>
  </si>
  <si>
    <t>0106  품질관리비</t>
  </si>
  <si>
    <t>0106</t>
  </si>
  <si>
    <t>9</t>
  </si>
  <si>
    <t>문세트</t>
  </si>
  <si>
    <t>비틀림강도</t>
  </si>
  <si>
    <t>회</t>
  </si>
  <si>
    <t>호표 28</t>
  </si>
  <si>
    <t>589DC5D47D1278010661460B048C48</t>
  </si>
  <si>
    <t>0106589DC5D47D1278010661460B048C48</t>
  </si>
  <si>
    <t>개폐력</t>
  </si>
  <si>
    <t>호표 29</t>
  </si>
  <si>
    <t>589DC5D47D1278010661460B048A9A</t>
  </si>
  <si>
    <t>0106589DC5D47D1278010661460B048A9A</t>
  </si>
  <si>
    <t>내충격성</t>
  </si>
  <si>
    <t>호표 30</t>
  </si>
  <si>
    <t>589DC5D47D1278010661460B0488ED</t>
  </si>
  <si>
    <t>0106589DC5D47D1278010661460B0488ED</t>
  </si>
  <si>
    <t>내화성</t>
  </si>
  <si>
    <t>호표 31</t>
  </si>
  <si>
    <t>589DC5D47D1278010661460B05960E</t>
  </si>
  <si>
    <t>0106589DC5D47D1278010661460B05960E</t>
  </si>
  <si>
    <t>창세트</t>
  </si>
  <si>
    <t>호표 32</t>
  </si>
  <si>
    <t>589DC5D47D1278010661561276E627</t>
  </si>
  <si>
    <t>0106589DC5D47D1278010661561276E627</t>
  </si>
  <si>
    <t>기밀성</t>
  </si>
  <si>
    <t>호표 33</t>
  </si>
  <si>
    <t>589DC5D47D1278010661561276E24C</t>
  </si>
  <si>
    <t>0106589DC5D47D1278010661561276E24C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</si>
</sst>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1920E-907D-408D-8EAC-674F17E506B9}">
  <sheetPr>
    <pageSetUpPr fitToPage="1"/>
  </sheetPr>
  <dimension ref="A1:T27"/>
  <sheetViews>
    <sheetView topLeftCell="A24" workbookViewId="0">
      <selection activeCell="H33" sqref="H33:H34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17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7"/>
      <c r="G3" s="17" t="s">
        <v>9</v>
      </c>
      <c r="H3" s="17"/>
      <c r="I3" s="17" t="s">
        <v>10</v>
      </c>
      <c r="J3" s="17"/>
      <c r="K3" s="17" t="s">
        <v>11</v>
      </c>
      <c r="L3" s="17"/>
      <c r="M3" s="17" t="s">
        <v>12</v>
      </c>
      <c r="N3" s="19" t="s">
        <v>13</v>
      </c>
      <c r="O3" s="19" t="s">
        <v>14</v>
      </c>
      <c r="P3" s="19" t="s">
        <v>15</v>
      </c>
      <c r="Q3" s="19" t="s">
        <v>16</v>
      </c>
      <c r="R3" s="19" t="s">
        <v>17</v>
      </c>
      <c r="S3" s="19" t="s">
        <v>18</v>
      </c>
      <c r="T3" s="19" t="s">
        <v>19</v>
      </c>
    </row>
    <row r="4" spans="1:20" ht="30" customHeight="1" x14ac:dyDescent="0.3">
      <c r="A4" s="18"/>
      <c r="B4" s="18"/>
      <c r="C4" s="18"/>
      <c r="D4" s="18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18"/>
      <c r="N4" s="19"/>
      <c r="O4" s="19"/>
      <c r="P4" s="19"/>
      <c r="Q4" s="19"/>
      <c r="R4" s="19"/>
      <c r="S4" s="19"/>
      <c r="T4" s="19"/>
    </row>
    <row r="5" spans="1:20" ht="30" customHeight="1" x14ac:dyDescent="0.3">
      <c r="A5" s="13" t="s">
        <v>51</v>
      </c>
      <c r="B5" s="13" t="s">
        <v>52</v>
      </c>
      <c r="C5" s="13" t="s">
        <v>52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3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 x14ac:dyDescent="0.3">
      <c r="A6" s="13" t="s">
        <v>54</v>
      </c>
      <c r="B6" s="13" t="s">
        <v>52</v>
      </c>
      <c r="C6" s="13" t="s">
        <v>52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3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 x14ac:dyDescent="0.3">
      <c r="A7" s="13" t="s">
        <v>56</v>
      </c>
      <c r="B7" s="13" t="s">
        <v>52</v>
      </c>
      <c r="C7" s="13" t="s">
        <v>52</v>
      </c>
      <c r="D7" s="14">
        <v>1</v>
      </c>
      <c r="E7" s="15"/>
      <c r="F7" s="15"/>
      <c r="G7" s="15"/>
      <c r="H7" s="15"/>
      <c r="I7" s="15"/>
      <c r="J7" s="15"/>
      <c r="K7" s="15"/>
      <c r="L7" s="15"/>
      <c r="M7" s="13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 x14ac:dyDescent="0.3">
      <c r="A8" s="13" t="s">
        <v>88</v>
      </c>
      <c r="B8" s="13" t="s">
        <v>52</v>
      </c>
      <c r="C8" s="13" t="s">
        <v>52</v>
      </c>
      <c r="D8" s="14">
        <v>1</v>
      </c>
      <c r="E8" s="15"/>
      <c r="F8" s="15"/>
      <c r="G8" s="15"/>
      <c r="H8" s="15"/>
      <c r="I8" s="15"/>
      <c r="J8" s="15"/>
      <c r="K8" s="15"/>
      <c r="L8" s="15"/>
      <c r="M8" s="13" t="s">
        <v>52</v>
      </c>
      <c r="N8" s="2" t="s">
        <v>89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11"/>
    </row>
    <row r="9" spans="1:20" ht="30" customHeight="1" x14ac:dyDescent="0.3">
      <c r="A9" s="13" t="s">
        <v>136</v>
      </c>
      <c r="B9" s="13" t="s">
        <v>52</v>
      </c>
      <c r="C9" s="13" t="s">
        <v>52</v>
      </c>
      <c r="D9" s="14">
        <v>1</v>
      </c>
      <c r="E9" s="15"/>
      <c r="F9" s="15"/>
      <c r="G9" s="15"/>
      <c r="H9" s="15"/>
      <c r="I9" s="15"/>
      <c r="J9" s="15"/>
      <c r="K9" s="15"/>
      <c r="L9" s="15"/>
      <c r="M9" s="13" t="s">
        <v>52</v>
      </c>
      <c r="N9" s="2" t="s">
        <v>137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11"/>
    </row>
    <row r="10" spans="1:20" ht="30" customHeight="1" x14ac:dyDescent="0.3">
      <c r="A10" s="13" t="s">
        <v>187</v>
      </c>
      <c r="B10" s="13" t="s">
        <v>52</v>
      </c>
      <c r="C10" s="13" t="s">
        <v>52</v>
      </c>
      <c r="D10" s="14">
        <v>1</v>
      </c>
      <c r="E10" s="15"/>
      <c r="F10" s="15"/>
      <c r="G10" s="15"/>
      <c r="H10" s="15"/>
      <c r="I10" s="15"/>
      <c r="J10" s="15"/>
      <c r="K10" s="15"/>
      <c r="L10" s="15"/>
      <c r="M10" s="13" t="s">
        <v>52</v>
      </c>
      <c r="N10" s="2" t="s">
        <v>188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11"/>
    </row>
    <row r="11" spans="1:20" ht="30" customHeight="1" x14ac:dyDescent="0.3">
      <c r="A11" s="13" t="s">
        <v>202</v>
      </c>
      <c r="B11" s="13" t="s">
        <v>52</v>
      </c>
      <c r="C11" s="13" t="s">
        <v>52</v>
      </c>
      <c r="D11" s="14">
        <v>1</v>
      </c>
      <c r="E11" s="15"/>
      <c r="F11" s="15"/>
      <c r="G11" s="15"/>
      <c r="H11" s="15"/>
      <c r="I11" s="15"/>
      <c r="J11" s="15"/>
      <c r="K11" s="15"/>
      <c r="L11" s="15"/>
      <c r="M11" s="13" t="s">
        <v>52</v>
      </c>
      <c r="N11" s="2" t="s">
        <v>203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11"/>
    </row>
    <row r="12" spans="1:20" ht="30" customHeight="1" x14ac:dyDescent="0.3">
      <c r="A12" s="13" t="s">
        <v>237</v>
      </c>
      <c r="B12" s="13" t="s">
        <v>52</v>
      </c>
      <c r="C12" s="13" t="s">
        <v>52</v>
      </c>
      <c r="D12" s="14">
        <v>1</v>
      </c>
      <c r="E12" s="15"/>
      <c r="F12" s="15"/>
      <c r="G12" s="15"/>
      <c r="H12" s="15"/>
      <c r="I12" s="15"/>
      <c r="J12" s="15"/>
      <c r="K12" s="15"/>
      <c r="L12" s="15"/>
      <c r="M12" s="13" t="s">
        <v>52</v>
      </c>
      <c r="N12" s="2" t="s">
        <v>238</v>
      </c>
      <c r="O12" s="2" t="s">
        <v>52</v>
      </c>
      <c r="P12" s="2" t="s">
        <v>52</v>
      </c>
      <c r="Q12" s="2" t="s">
        <v>239</v>
      </c>
      <c r="R12" s="3">
        <v>2</v>
      </c>
      <c r="S12" s="2" t="s">
        <v>52</v>
      </c>
      <c r="T12" s="11">
        <f>L12*1</f>
        <v>0</v>
      </c>
    </row>
    <row r="13" spans="1:20" ht="30" customHeight="1" x14ac:dyDescent="0.3">
      <c r="A13" s="13" t="s">
        <v>259</v>
      </c>
      <c r="B13" s="13" t="s">
        <v>52</v>
      </c>
      <c r="C13" s="13" t="s">
        <v>52</v>
      </c>
      <c r="D13" s="14">
        <v>1</v>
      </c>
      <c r="E13" s="15"/>
      <c r="F13" s="15"/>
      <c r="G13" s="15"/>
      <c r="H13" s="15"/>
      <c r="I13" s="15"/>
      <c r="J13" s="15"/>
      <c r="K13" s="15"/>
      <c r="L13" s="15"/>
      <c r="M13" s="13" t="s">
        <v>52</v>
      </c>
      <c r="N13" s="2" t="s">
        <v>260</v>
      </c>
      <c r="O13" s="2" t="s">
        <v>52</v>
      </c>
      <c r="P13" s="2" t="s">
        <v>52</v>
      </c>
      <c r="Q13" s="2" t="s">
        <v>261</v>
      </c>
      <c r="R13" s="3">
        <v>2</v>
      </c>
      <c r="S13" s="2" t="s">
        <v>52</v>
      </c>
      <c r="T13" s="11">
        <f>L13*1</f>
        <v>0</v>
      </c>
    </row>
    <row r="14" spans="1:20" ht="30" customHeight="1" x14ac:dyDescent="0.3">
      <c r="A14" s="13" t="s">
        <v>268</v>
      </c>
      <c r="B14" s="13" t="s">
        <v>52</v>
      </c>
      <c r="C14" s="13" t="s">
        <v>52</v>
      </c>
      <c r="D14" s="14">
        <v>1</v>
      </c>
      <c r="E14" s="15"/>
      <c r="F14" s="15"/>
      <c r="G14" s="15"/>
      <c r="H14" s="15"/>
      <c r="I14" s="15"/>
      <c r="J14" s="15"/>
      <c r="K14" s="15"/>
      <c r="L14" s="15"/>
      <c r="M14" s="13" t="s">
        <v>52</v>
      </c>
      <c r="N14" s="2" t="s">
        <v>269</v>
      </c>
      <c r="O14" s="2" t="s">
        <v>52</v>
      </c>
      <c r="P14" s="2" t="s">
        <v>53</v>
      </c>
      <c r="Q14" s="2" t="s">
        <v>52</v>
      </c>
      <c r="R14" s="3">
        <v>2</v>
      </c>
      <c r="S14" s="2" t="s">
        <v>52</v>
      </c>
      <c r="T14" s="11"/>
    </row>
    <row r="15" spans="1:20" ht="30" customHeight="1" x14ac:dyDescent="0.3">
      <c r="A15" s="13" t="s">
        <v>270</v>
      </c>
      <c r="B15" s="13" t="s">
        <v>52</v>
      </c>
      <c r="C15" s="13" t="s">
        <v>52</v>
      </c>
      <c r="D15" s="14">
        <v>1</v>
      </c>
      <c r="E15" s="15"/>
      <c r="F15" s="15"/>
      <c r="G15" s="15"/>
      <c r="H15" s="15"/>
      <c r="I15" s="15"/>
      <c r="J15" s="15"/>
      <c r="K15" s="15"/>
      <c r="L15" s="15"/>
      <c r="M15" s="13" t="s">
        <v>52</v>
      </c>
      <c r="N15" s="2" t="s">
        <v>271</v>
      </c>
      <c r="O15" s="2" t="s">
        <v>52</v>
      </c>
      <c r="P15" s="2" t="s">
        <v>269</v>
      </c>
      <c r="Q15" s="2" t="s">
        <v>52</v>
      </c>
      <c r="R15" s="3">
        <v>3</v>
      </c>
      <c r="S15" s="2" t="s">
        <v>52</v>
      </c>
      <c r="T15" s="11"/>
    </row>
    <row r="16" spans="1:20" ht="30" customHeight="1" x14ac:dyDescent="0.3">
      <c r="A16" s="13" t="s">
        <v>274</v>
      </c>
      <c r="B16" s="13" t="s">
        <v>52</v>
      </c>
      <c r="C16" s="13" t="s">
        <v>52</v>
      </c>
      <c r="D16" s="14">
        <v>1</v>
      </c>
      <c r="E16" s="15"/>
      <c r="F16" s="15"/>
      <c r="G16" s="15"/>
      <c r="H16" s="15"/>
      <c r="I16" s="15"/>
      <c r="J16" s="15"/>
      <c r="K16" s="15"/>
      <c r="L16" s="15"/>
      <c r="M16" s="13" t="s">
        <v>52</v>
      </c>
      <c r="N16" s="2" t="s">
        <v>275</v>
      </c>
      <c r="O16" s="2" t="s">
        <v>52</v>
      </c>
      <c r="P16" s="2" t="s">
        <v>269</v>
      </c>
      <c r="Q16" s="2" t="s">
        <v>52</v>
      </c>
      <c r="R16" s="3">
        <v>3</v>
      </c>
      <c r="S16" s="2" t="s">
        <v>52</v>
      </c>
      <c r="T16" s="11"/>
    </row>
    <row r="17" spans="1:20" ht="30" customHeight="1" x14ac:dyDescent="0.3">
      <c r="A17" s="13" t="s">
        <v>280</v>
      </c>
      <c r="B17" s="13" t="s">
        <v>52</v>
      </c>
      <c r="C17" s="13" t="s">
        <v>52</v>
      </c>
      <c r="D17" s="14">
        <v>1</v>
      </c>
      <c r="E17" s="15"/>
      <c r="F17" s="15"/>
      <c r="G17" s="15"/>
      <c r="H17" s="15"/>
      <c r="I17" s="15"/>
      <c r="J17" s="15"/>
      <c r="K17" s="15"/>
      <c r="L17" s="15"/>
      <c r="M17" s="13" t="s">
        <v>52</v>
      </c>
      <c r="N17" s="2" t="s">
        <v>281</v>
      </c>
      <c r="O17" s="2" t="s">
        <v>52</v>
      </c>
      <c r="P17" s="2" t="s">
        <v>269</v>
      </c>
      <c r="Q17" s="2" t="s">
        <v>52</v>
      </c>
      <c r="R17" s="3">
        <v>3</v>
      </c>
      <c r="S17" s="2" t="s">
        <v>52</v>
      </c>
      <c r="T17" s="11"/>
    </row>
    <row r="18" spans="1:20" ht="30" customHeight="1" x14ac:dyDescent="0.3">
      <c r="A18" s="13" t="s">
        <v>287</v>
      </c>
      <c r="B18" s="13" t="s">
        <v>52</v>
      </c>
      <c r="C18" s="13" t="s">
        <v>52</v>
      </c>
      <c r="D18" s="14">
        <v>1</v>
      </c>
      <c r="E18" s="15"/>
      <c r="F18" s="15"/>
      <c r="G18" s="15"/>
      <c r="H18" s="15"/>
      <c r="I18" s="15"/>
      <c r="J18" s="15"/>
      <c r="K18" s="15"/>
      <c r="L18" s="15"/>
      <c r="M18" s="13" t="s">
        <v>52</v>
      </c>
      <c r="N18" s="2" t="s">
        <v>288</v>
      </c>
      <c r="O18" s="2" t="s">
        <v>52</v>
      </c>
      <c r="P18" s="2" t="s">
        <v>52</v>
      </c>
      <c r="Q18" s="2" t="s">
        <v>239</v>
      </c>
      <c r="R18" s="3">
        <v>2</v>
      </c>
      <c r="S18" s="2" t="s">
        <v>52</v>
      </c>
      <c r="T18" s="11">
        <f>L18*1</f>
        <v>0</v>
      </c>
    </row>
    <row r="19" spans="1:20" ht="30" customHeight="1" x14ac:dyDescent="0.3">
      <c r="A19" s="13" t="s">
        <v>292</v>
      </c>
      <c r="B19" s="13" t="s">
        <v>52</v>
      </c>
      <c r="C19" s="13" t="s">
        <v>52</v>
      </c>
      <c r="D19" s="14">
        <v>1</v>
      </c>
      <c r="E19" s="15"/>
      <c r="F19" s="15"/>
      <c r="G19" s="15"/>
      <c r="H19" s="15"/>
      <c r="I19" s="15"/>
      <c r="J19" s="15"/>
      <c r="K19" s="15"/>
      <c r="L19" s="15"/>
      <c r="M19" s="13" t="s">
        <v>52</v>
      </c>
      <c r="N19" s="2" t="s">
        <v>293</v>
      </c>
      <c r="O19" s="2" t="s">
        <v>52</v>
      </c>
      <c r="P19" s="2" t="s">
        <v>52</v>
      </c>
      <c r="Q19" s="2" t="s">
        <v>294</v>
      </c>
      <c r="R19" s="3">
        <v>2</v>
      </c>
      <c r="S19" s="2" t="s">
        <v>52</v>
      </c>
      <c r="T19" s="11">
        <f>L19*1</f>
        <v>0</v>
      </c>
    </row>
    <row r="20" spans="1:20" ht="30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30" customHeight="1" x14ac:dyDescent="0.3">
      <c r="A27" s="13" t="s">
        <v>86</v>
      </c>
      <c r="B27" s="14"/>
      <c r="C27" s="14"/>
      <c r="D27" s="14"/>
      <c r="E27" s="14"/>
      <c r="F27" s="15"/>
      <c r="G27" s="14"/>
      <c r="H27" s="15"/>
      <c r="I27" s="14"/>
      <c r="J27" s="15"/>
      <c r="K27" s="14"/>
      <c r="L27" s="15"/>
      <c r="M27" s="14"/>
      <c r="T27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AEDEF-F4CE-493E-9C1C-BCA9CECC7D16}">
  <sheetPr>
    <pageSetUpPr fitToPage="1"/>
  </sheetPr>
  <dimension ref="A1:AV291"/>
  <sheetViews>
    <sheetView tabSelected="1" zoomScaleNormal="100" workbookViewId="0">
      <selection activeCell="G297" sqref="G297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17" t="s">
        <v>2</v>
      </c>
      <c r="B2" s="17" t="s">
        <v>3</v>
      </c>
      <c r="C2" s="17" t="s">
        <v>4</v>
      </c>
      <c r="D2" s="17" t="s">
        <v>5</v>
      </c>
      <c r="E2" s="17" t="s">
        <v>6</v>
      </c>
      <c r="F2" s="17"/>
      <c r="G2" s="17" t="s">
        <v>9</v>
      </c>
      <c r="H2" s="17"/>
      <c r="I2" s="17" t="s">
        <v>10</v>
      </c>
      <c r="J2" s="17"/>
      <c r="K2" s="17" t="s">
        <v>11</v>
      </c>
      <c r="L2" s="17"/>
      <c r="M2" s="17" t="s">
        <v>12</v>
      </c>
      <c r="N2" s="19" t="s">
        <v>20</v>
      </c>
      <c r="O2" s="19" t="s">
        <v>14</v>
      </c>
      <c r="P2" s="19" t="s">
        <v>21</v>
      </c>
      <c r="Q2" s="19" t="s">
        <v>13</v>
      </c>
      <c r="R2" s="19" t="s">
        <v>22</v>
      </c>
      <c r="S2" s="19" t="s">
        <v>23</v>
      </c>
      <c r="T2" s="19" t="s">
        <v>24</v>
      </c>
      <c r="U2" s="19" t="s">
        <v>25</v>
      </c>
      <c r="V2" s="19" t="s">
        <v>26</v>
      </c>
      <c r="W2" s="19" t="s">
        <v>27</v>
      </c>
      <c r="X2" s="19" t="s">
        <v>28</v>
      </c>
      <c r="Y2" s="19" t="s">
        <v>29</v>
      </c>
      <c r="Z2" s="19" t="s">
        <v>30</v>
      </c>
      <c r="AA2" s="19" t="s">
        <v>31</v>
      </c>
      <c r="AB2" s="19" t="s">
        <v>32</v>
      </c>
      <c r="AC2" s="19" t="s">
        <v>33</v>
      </c>
      <c r="AD2" s="19" t="s">
        <v>34</v>
      </c>
      <c r="AE2" s="19" t="s">
        <v>35</v>
      </c>
      <c r="AF2" s="19" t="s">
        <v>36</v>
      </c>
      <c r="AG2" s="19" t="s">
        <v>37</v>
      </c>
      <c r="AH2" s="19" t="s">
        <v>38</v>
      </c>
      <c r="AI2" s="19" t="s">
        <v>39</v>
      </c>
      <c r="AJ2" s="19" t="s">
        <v>40</v>
      </c>
      <c r="AK2" s="19" t="s">
        <v>41</v>
      </c>
      <c r="AL2" s="19" t="s">
        <v>42</v>
      </c>
      <c r="AM2" s="19" t="s">
        <v>43</v>
      </c>
      <c r="AN2" s="19" t="s">
        <v>44</v>
      </c>
      <c r="AO2" s="19" t="s">
        <v>45</v>
      </c>
      <c r="AP2" s="19" t="s">
        <v>46</v>
      </c>
      <c r="AQ2" s="19" t="s">
        <v>47</v>
      </c>
      <c r="AR2" s="19" t="s">
        <v>48</v>
      </c>
      <c r="AS2" s="19" t="s">
        <v>16</v>
      </c>
      <c r="AT2" s="19" t="s">
        <v>17</v>
      </c>
      <c r="AU2" s="19" t="s">
        <v>49</v>
      </c>
      <c r="AV2" s="19" t="s">
        <v>50</v>
      </c>
    </row>
    <row r="3" spans="1:48" ht="30" customHeight="1" x14ac:dyDescent="0.3">
      <c r="A3" s="17"/>
      <c r="B3" s="17"/>
      <c r="C3" s="17"/>
      <c r="D3" s="17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17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ht="30" customHeight="1" x14ac:dyDescent="0.3">
      <c r="A4" s="16" t="s">
        <v>56</v>
      </c>
      <c r="B4" s="16" t="s">
        <v>52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58</v>
      </c>
      <c r="B5" s="16" t="s">
        <v>59</v>
      </c>
      <c r="C5" s="16" t="s">
        <v>60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6" t="s">
        <v>61</v>
      </c>
      <c r="N5" s="2" t="s">
        <v>62</v>
      </c>
      <c r="O5" s="2" t="s">
        <v>52</v>
      </c>
      <c r="P5" s="2" t="s">
        <v>52</v>
      </c>
      <c r="Q5" s="2" t="s">
        <v>57</v>
      </c>
      <c r="R5" s="2" t="s">
        <v>63</v>
      </c>
      <c r="S5" s="2" t="s">
        <v>64</v>
      </c>
      <c r="T5" s="2" t="s">
        <v>64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65</v>
      </c>
      <c r="AV5" s="3">
        <v>12</v>
      </c>
    </row>
    <row r="6" spans="1:48" ht="30" customHeight="1" x14ac:dyDescent="0.3">
      <c r="A6" s="16" t="s">
        <v>58</v>
      </c>
      <c r="B6" s="16" t="s">
        <v>66</v>
      </c>
      <c r="C6" s="16" t="s">
        <v>60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6" t="s">
        <v>67</v>
      </c>
      <c r="N6" s="2" t="s">
        <v>68</v>
      </c>
      <c r="O6" s="2" t="s">
        <v>52</v>
      </c>
      <c r="P6" s="2" t="s">
        <v>52</v>
      </c>
      <c r="Q6" s="2" t="s">
        <v>57</v>
      </c>
      <c r="R6" s="2" t="s">
        <v>63</v>
      </c>
      <c r="S6" s="2" t="s">
        <v>64</v>
      </c>
      <c r="T6" s="2" t="s">
        <v>64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69</v>
      </c>
      <c r="AV6" s="3">
        <v>80</v>
      </c>
    </row>
    <row r="7" spans="1:48" ht="30" customHeight="1" x14ac:dyDescent="0.3">
      <c r="A7" s="16" t="s">
        <v>70</v>
      </c>
      <c r="B7" s="16" t="s">
        <v>71</v>
      </c>
      <c r="C7" s="16" t="s">
        <v>72</v>
      </c>
      <c r="D7" s="14">
        <v>91</v>
      </c>
      <c r="E7" s="15"/>
      <c r="F7" s="15"/>
      <c r="G7" s="15"/>
      <c r="H7" s="15"/>
      <c r="I7" s="15"/>
      <c r="J7" s="15"/>
      <c r="K7" s="15"/>
      <c r="L7" s="15"/>
      <c r="M7" s="16" t="s">
        <v>73</v>
      </c>
      <c r="N7" s="2" t="s">
        <v>74</v>
      </c>
      <c r="O7" s="2" t="s">
        <v>52</v>
      </c>
      <c r="P7" s="2" t="s">
        <v>52</v>
      </c>
      <c r="Q7" s="2" t="s">
        <v>57</v>
      </c>
      <c r="R7" s="2" t="s">
        <v>63</v>
      </c>
      <c r="S7" s="2" t="s">
        <v>64</v>
      </c>
      <c r="T7" s="2" t="s">
        <v>64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75</v>
      </c>
      <c r="AV7" s="3">
        <v>14</v>
      </c>
    </row>
    <row r="8" spans="1:48" ht="30" customHeight="1" x14ac:dyDescent="0.3">
      <c r="A8" s="16" t="s">
        <v>76</v>
      </c>
      <c r="B8" s="16" t="s">
        <v>52</v>
      </c>
      <c r="C8" s="16" t="s">
        <v>72</v>
      </c>
      <c r="D8" s="14">
        <v>91</v>
      </c>
      <c r="E8" s="15"/>
      <c r="F8" s="15"/>
      <c r="G8" s="15"/>
      <c r="H8" s="15"/>
      <c r="I8" s="15"/>
      <c r="J8" s="15"/>
      <c r="K8" s="15"/>
      <c r="L8" s="15"/>
      <c r="M8" s="16" t="s">
        <v>77</v>
      </c>
      <c r="N8" s="2" t="s">
        <v>78</v>
      </c>
      <c r="O8" s="2" t="s">
        <v>52</v>
      </c>
      <c r="P8" s="2" t="s">
        <v>52</v>
      </c>
      <c r="Q8" s="2" t="s">
        <v>57</v>
      </c>
      <c r="R8" s="2" t="s">
        <v>63</v>
      </c>
      <c r="S8" s="2" t="s">
        <v>64</v>
      </c>
      <c r="T8" s="2" t="s">
        <v>64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79</v>
      </c>
      <c r="AV8" s="3">
        <v>163</v>
      </c>
    </row>
    <row r="9" spans="1:48" ht="30" customHeight="1" x14ac:dyDescent="0.3">
      <c r="A9" s="16" t="s">
        <v>80</v>
      </c>
      <c r="B9" s="16" t="s">
        <v>81</v>
      </c>
      <c r="C9" s="16" t="s">
        <v>82</v>
      </c>
      <c r="D9" s="14">
        <v>1</v>
      </c>
      <c r="E9" s="15"/>
      <c r="F9" s="15"/>
      <c r="G9" s="15"/>
      <c r="H9" s="15"/>
      <c r="I9" s="15"/>
      <c r="J9" s="15"/>
      <c r="K9" s="15"/>
      <c r="L9" s="15"/>
      <c r="M9" s="16" t="s">
        <v>83</v>
      </c>
      <c r="N9" s="2" t="s">
        <v>84</v>
      </c>
      <c r="O9" s="2" t="s">
        <v>52</v>
      </c>
      <c r="P9" s="2" t="s">
        <v>52</v>
      </c>
      <c r="Q9" s="2" t="s">
        <v>57</v>
      </c>
      <c r="R9" s="2" t="s">
        <v>63</v>
      </c>
      <c r="S9" s="2" t="s">
        <v>64</v>
      </c>
      <c r="T9" s="2" t="s">
        <v>64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85</v>
      </c>
      <c r="AV9" s="3">
        <v>181</v>
      </c>
    </row>
    <row r="10" spans="1:48" ht="30" customHeight="1" x14ac:dyDescent="0.3">
      <c r="A10" s="14"/>
      <c r="B10" s="14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4"/>
      <c r="Q10" s="1" t="s">
        <v>57</v>
      </c>
    </row>
    <row r="11" spans="1:48" ht="30" customHeight="1" x14ac:dyDescent="0.3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 t="s">
        <v>57</v>
      </c>
    </row>
    <row r="12" spans="1:48" ht="30" customHeight="1" x14ac:dyDescent="0.3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57</v>
      </c>
    </row>
    <row r="13" spans="1:48" ht="30" customHeight="1" x14ac:dyDescent="0.3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57</v>
      </c>
    </row>
    <row r="14" spans="1:48" ht="30" customHeight="1" x14ac:dyDescent="0.3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57</v>
      </c>
    </row>
    <row r="15" spans="1:48" ht="30" customHeight="1" x14ac:dyDescent="0.3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57</v>
      </c>
    </row>
    <row r="16" spans="1:48" ht="30" customHeight="1" x14ac:dyDescent="0.3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57</v>
      </c>
    </row>
    <row r="17" spans="1:48" ht="30" customHeight="1" x14ac:dyDescent="0.3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57</v>
      </c>
    </row>
    <row r="18" spans="1:48" ht="30" customHeight="1" x14ac:dyDescent="0.3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57</v>
      </c>
    </row>
    <row r="19" spans="1:48" ht="30" customHeight="1" x14ac:dyDescent="0.3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57</v>
      </c>
    </row>
    <row r="20" spans="1:48" ht="30" customHeight="1" x14ac:dyDescent="0.3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57</v>
      </c>
    </row>
    <row r="21" spans="1:48" ht="30" customHeight="1" x14ac:dyDescent="0.3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57</v>
      </c>
    </row>
    <row r="22" spans="1:48" ht="30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57</v>
      </c>
    </row>
    <row r="23" spans="1:48" ht="30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57</v>
      </c>
    </row>
    <row r="24" spans="1:48" ht="30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57</v>
      </c>
    </row>
    <row r="25" spans="1:48" ht="30" customHeight="1" x14ac:dyDescent="0.3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57</v>
      </c>
    </row>
    <row r="26" spans="1:48" ht="30" customHeight="1" x14ac:dyDescent="0.3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57</v>
      </c>
    </row>
    <row r="27" spans="1:48" ht="30" customHeight="1" x14ac:dyDescent="0.3">
      <c r="A27" s="16" t="s">
        <v>86</v>
      </c>
      <c r="B27" s="14"/>
      <c r="C27" s="14"/>
      <c r="D27" s="14"/>
      <c r="E27" s="15"/>
      <c r="F27" s="15">
        <f>SUMIF(Q5:Q26,"010101",F5:F26)</f>
        <v>0</v>
      </c>
      <c r="G27" s="15"/>
      <c r="H27" s="15">
        <f>SUMIF(Q5:Q26,"010101",H5:H26)</f>
        <v>0</v>
      </c>
      <c r="I27" s="15"/>
      <c r="J27" s="15">
        <f>SUMIF(Q5:Q26,"010101",J5:J26)</f>
        <v>0</v>
      </c>
      <c r="K27" s="15"/>
      <c r="L27" s="15">
        <f>SUMIF(Q5:Q26,"010101",L5:L26)</f>
        <v>0</v>
      </c>
      <c r="M27" s="14"/>
      <c r="N27" t="s">
        <v>87</v>
      </c>
    </row>
    <row r="28" spans="1:48" ht="30" customHeight="1" x14ac:dyDescent="0.3">
      <c r="A28" s="16" t="s">
        <v>88</v>
      </c>
      <c r="B28" s="16" t="s">
        <v>52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N28" s="3"/>
      <c r="O28" s="3"/>
      <c r="P28" s="3"/>
      <c r="Q28" s="2" t="s">
        <v>89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6" t="s">
        <v>90</v>
      </c>
      <c r="B29" s="16" t="s">
        <v>91</v>
      </c>
      <c r="C29" s="16" t="s">
        <v>92</v>
      </c>
      <c r="D29" s="14"/>
      <c r="E29" s="15"/>
      <c r="F29" s="15"/>
      <c r="G29" s="15"/>
      <c r="H29" s="15"/>
      <c r="I29" s="15"/>
      <c r="J29" s="15"/>
      <c r="K29" s="15"/>
      <c r="L29" s="15"/>
      <c r="M29" s="16" t="s">
        <v>93</v>
      </c>
      <c r="N29" s="2" t="s">
        <v>94</v>
      </c>
      <c r="O29" s="2" t="s">
        <v>52</v>
      </c>
      <c r="P29" s="2" t="s">
        <v>52</v>
      </c>
      <c r="Q29" s="2" t="s">
        <v>89</v>
      </c>
      <c r="R29" s="2" t="s">
        <v>63</v>
      </c>
      <c r="S29" s="2" t="s">
        <v>64</v>
      </c>
      <c r="T29" s="2" t="s">
        <v>64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95</v>
      </c>
      <c r="AV29" s="3">
        <v>161</v>
      </c>
    </row>
    <row r="30" spans="1:48" ht="30" customHeight="1" x14ac:dyDescent="0.3">
      <c r="A30" s="16" t="s">
        <v>96</v>
      </c>
      <c r="B30" s="16" t="s">
        <v>97</v>
      </c>
      <c r="C30" s="16" t="s">
        <v>92</v>
      </c>
      <c r="D30" s="14"/>
      <c r="E30" s="15"/>
      <c r="F30" s="15"/>
      <c r="G30" s="15"/>
      <c r="H30" s="15"/>
      <c r="I30" s="15"/>
      <c r="J30" s="15"/>
      <c r="K30" s="15"/>
      <c r="L30" s="15"/>
      <c r="M30" s="16" t="s">
        <v>98</v>
      </c>
      <c r="N30" s="2" t="s">
        <v>99</v>
      </c>
      <c r="O30" s="2" t="s">
        <v>52</v>
      </c>
      <c r="P30" s="2" t="s">
        <v>52</v>
      </c>
      <c r="Q30" s="2" t="s">
        <v>89</v>
      </c>
      <c r="R30" s="2" t="s">
        <v>63</v>
      </c>
      <c r="S30" s="2" t="s">
        <v>64</v>
      </c>
      <c r="T30" s="2" t="s">
        <v>64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100</v>
      </c>
      <c r="AV30" s="3">
        <v>84</v>
      </c>
    </row>
    <row r="31" spans="1:48" ht="30" customHeight="1" x14ac:dyDescent="0.3">
      <c r="A31" s="16" t="s">
        <v>101</v>
      </c>
      <c r="B31" s="16" t="s">
        <v>102</v>
      </c>
      <c r="C31" s="16" t="s">
        <v>103</v>
      </c>
      <c r="D31" s="14"/>
      <c r="E31" s="15"/>
      <c r="F31" s="15"/>
      <c r="G31" s="15"/>
      <c r="H31" s="15"/>
      <c r="I31" s="15"/>
      <c r="J31" s="15"/>
      <c r="K31" s="15"/>
      <c r="L31" s="15"/>
      <c r="M31" s="16" t="s">
        <v>52</v>
      </c>
      <c r="N31" s="2" t="s">
        <v>104</v>
      </c>
      <c r="O31" s="2" t="s">
        <v>52</v>
      </c>
      <c r="P31" s="2" t="s">
        <v>52</v>
      </c>
      <c r="Q31" s="2" t="s">
        <v>89</v>
      </c>
      <c r="R31" s="2" t="s">
        <v>64</v>
      </c>
      <c r="S31" s="2" t="s">
        <v>64</v>
      </c>
      <c r="T31" s="2" t="s">
        <v>63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105</v>
      </c>
      <c r="AV31" s="3">
        <v>85</v>
      </c>
    </row>
    <row r="32" spans="1:48" ht="30" customHeight="1" x14ac:dyDescent="0.3">
      <c r="A32" s="16" t="s">
        <v>106</v>
      </c>
      <c r="B32" s="16" t="s">
        <v>107</v>
      </c>
      <c r="C32" s="16" t="s">
        <v>103</v>
      </c>
      <c r="D32" s="14"/>
      <c r="E32" s="15"/>
      <c r="F32" s="15"/>
      <c r="G32" s="15"/>
      <c r="H32" s="15"/>
      <c r="I32" s="15"/>
      <c r="J32" s="15"/>
      <c r="K32" s="15"/>
      <c r="L32" s="15"/>
      <c r="M32" s="16" t="s">
        <v>52</v>
      </c>
      <c r="N32" s="2" t="s">
        <v>108</v>
      </c>
      <c r="O32" s="2" t="s">
        <v>52</v>
      </c>
      <c r="P32" s="2" t="s">
        <v>52</v>
      </c>
      <c r="Q32" s="2" t="s">
        <v>89</v>
      </c>
      <c r="R32" s="2" t="s">
        <v>64</v>
      </c>
      <c r="S32" s="2" t="s">
        <v>64</v>
      </c>
      <c r="T32" s="2" t="s">
        <v>63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109</v>
      </c>
      <c r="AV32" s="3">
        <v>86</v>
      </c>
    </row>
    <row r="33" spans="1:48" ht="30" customHeight="1" x14ac:dyDescent="0.3">
      <c r="A33" s="16" t="s">
        <v>110</v>
      </c>
      <c r="B33" s="16" t="s">
        <v>111</v>
      </c>
      <c r="C33" s="16" t="s">
        <v>92</v>
      </c>
      <c r="D33" s="14"/>
      <c r="E33" s="15"/>
      <c r="F33" s="15"/>
      <c r="G33" s="15"/>
      <c r="H33" s="15"/>
      <c r="I33" s="15"/>
      <c r="J33" s="15"/>
      <c r="K33" s="15"/>
      <c r="L33" s="15"/>
      <c r="M33" s="16" t="s">
        <v>52</v>
      </c>
      <c r="N33" s="2" t="s">
        <v>112</v>
      </c>
      <c r="O33" s="2" t="s">
        <v>52</v>
      </c>
      <c r="P33" s="2" t="s">
        <v>52</v>
      </c>
      <c r="Q33" s="2" t="s">
        <v>89</v>
      </c>
      <c r="R33" s="2" t="s">
        <v>64</v>
      </c>
      <c r="S33" s="2" t="s">
        <v>64</v>
      </c>
      <c r="T33" s="2" t="s">
        <v>63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113</v>
      </c>
      <c r="AV33" s="3">
        <v>92</v>
      </c>
    </row>
    <row r="34" spans="1:48" ht="30" customHeight="1" x14ac:dyDescent="0.3">
      <c r="A34" s="16" t="s">
        <v>114</v>
      </c>
      <c r="B34" s="16" t="s">
        <v>115</v>
      </c>
      <c r="C34" s="16" t="s">
        <v>103</v>
      </c>
      <c r="D34" s="14"/>
      <c r="E34" s="15"/>
      <c r="F34" s="15"/>
      <c r="G34" s="15"/>
      <c r="H34" s="15"/>
      <c r="I34" s="15"/>
      <c r="J34" s="15"/>
      <c r="K34" s="15"/>
      <c r="L34" s="15"/>
      <c r="M34" s="16" t="s">
        <v>52</v>
      </c>
      <c r="N34" s="2" t="s">
        <v>116</v>
      </c>
      <c r="O34" s="2" t="s">
        <v>52</v>
      </c>
      <c r="P34" s="2" t="s">
        <v>52</v>
      </c>
      <c r="Q34" s="2" t="s">
        <v>89</v>
      </c>
      <c r="R34" s="2" t="s">
        <v>64</v>
      </c>
      <c r="S34" s="2" t="s">
        <v>64</v>
      </c>
      <c r="T34" s="2" t="s">
        <v>63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117</v>
      </c>
      <c r="AV34" s="3">
        <v>87</v>
      </c>
    </row>
    <row r="35" spans="1:48" ht="30" customHeight="1" x14ac:dyDescent="0.3">
      <c r="A35" s="16" t="s">
        <v>118</v>
      </c>
      <c r="B35" s="16" t="s">
        <v>115</v>
      </c>
      <c r="C35" s="16" t="s">
        <v>103</v>
      </c>
      <c r="D35" s="14"/>
      <c r="E35" s="15"/>
      <c r="F35" s="15"/>
      <c r="G35" s="15"/>
      <c r="H35" s="15"/>
      <c r="I35" s="15"/>
      <c r="J35" s="15"/>
      <c r="K35" s="15"/>
      <c r="L35" s="15"/>
      <c r="M35" s="16" t="s">
        <v>52</v>
      </c>
      <c r="N35" s="2" t="s">
        <v>119</v>
      </c>
      <c r="O35" s="2" t="s">
        <v>52</v>
      </c>
      <c r="P35" s="2" t="s">
        <v>52</v>
      </c>
      <c r="Q35" s="2" t="s">
        <v>89</v>
      </c>
      <c r="R35" s="2" t="s">
        <v>64</v>
      </c>
      <c r="S35" s="2" t="s">
        <v>64</v>
      </c>
      <c r="T35" s="2" t="s">
        <v>63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120</v>
      </c>
      <c r="AV35" s="3">
        <v>88</v>
      </c>
    </row>
    <row r="36" spans="1:48" ht="30" customHeight="1" x14ac:dyDescent="0.3">
      <c r="A36" s="16" t="s">
        <v>121</v>
      </c>
      <c r="B36" s="16" t="s">
        <v>115</v>
      </c>
      <c r="C36" s="16" t="s">
        <v>103</v>
      </c>
      <c r="D36" s="14"/>
      <c r="E36" s="15"/>
      <c r="F36" s="15"/>
      <c r="G36" s="15"/>
      <c r="H36" s="15"/>
      <c r="I36" s="15"/>
      <c r="J36" s="15"/>
      <c r="K36" s="15"/>
      <c r="L36" s="15"/>
      <c r="M36" s="16" t="s">
        <v>52</v>
      </c>
      <c r="N36" s="2" t="s">
        <v>122</v>
      </c>
      <c r="O36" s="2" t="s">
        <v>52</v>
      </c>
      <c r="P36" s="2" t="s">
        <v>52</v>
      </c>
      <c r="Q36" s="2" t="s">
        <v>89</v>
      </c>
      <c r="R36" s="2" t="s">
        <v>64</v>
      </c>
      <c r="S36" s="2" t="s">
        <v>64</v>
      </c>
      <c r="T36" s="2" t="s">
        <v>63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123</v>
      </c>
      <c r="AV36" s="3">
        <v>89</v>
      </c>
    </row>
    <row r="37" spans="1:48" ht="30" customHeight="1" x14ac:dyDescent="0.3">
      <c r="A37" s="16" t="s">
        <v>124</v>
      </c>
      <c r="B37" s="16" t="s">
        <v>115</v>
      </c>
      <c r="C37" s="16" t="s">
        <v>103</v>
      </c>
      <c r="D37" s="14"/>
      <c r="E37" s="15"/>
      <c r="F37" s="15"/>
      <c r="G37" s="15"/>
      <c r="H37" s="15"/>
      <c r="I37" s="15"/>
      <c r="J37" s="15"/>
      <c r="K37" s="15"/>
      <c r="L37" s="15"/>
      <c r="M37" s="16" t="s">
        <v>52</v>
      </c>
      <c r="N37" s="2" t="s">
        <v>125</v>
      </c>
      <c r="O37" s="2" t="s">
        <v>52</v>
      </c>
      <c r="P37" s="2" t="s">
        <v>52</v>
      </c>
      <c r="Q37" s="2" t="s">
        <v>89</v>
      </c>
      <c r="R37" s="2" t="s">
        <v>64</v>
      </c>
      <c r="S37" s="2" t="s">
        <v>64</v>
      </c>
      <c r="T37" s="2" t="s">
        <v>63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126</v>
      </c>
      <c r="AV37" s="3">
        <v>90</v>
      </c>
    </row>
    <row r="38" spans="1:48" ht="30" customHeight="1" x14ac:dyDescent="0.3">
      <c r="A38" s="16" t="s">
        <v>127</v>
      </c>
      <c r="B38" s="16" t="s">
        <v>115</v>
      </c>
      <c r="C38" s="16" t="s">
        <v>103</v>
      </c>
      <c r="D38" s="14"/>
      <c r="E38" s="15"/>
      <c r="F38" s="15"/>
      <c r="G38" s="15"/>
      <c r="H38" s="15"/>
      <c r="I38" s="15"/>
      <c r="J38" s="15"/>
      <c r="K38" s="15"/>
      <c r="L38" s="15"/>
      <c r="M38" s="16" t="s">
        <v>52</v>
      </c>
      <c r="N38" s="2" t="s">
        <v>128</v>
      </c>
      <c r="O38" s="2" t="s">
        <v>52</v>
      </c>
      <c r="P38" s="2" t="s">
        <v>52</v>
      </c>
      <c r="Q38" s="2" t="s">
        <v>89</v>
      </c>
      <c r="R38" s="2" t="s">
        <v>64</v>
      </c>
      <c r="S38" s="2" t="s">
        <v>64</v>
      </c>
      <c r="T38" s="2" t="s">
        <v>63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129</v>
      </c>
      <c r="AV38" s="3">
        <v>91</v>
      </c>
    </row>
    <row r="39" spans="1:48" ht="30" customHeight="1" x14ac:dyDescent="0.3">
      <c r="A39" s="16" t="s">
        <v>130</v>
      </c>
      <c r="B39" s="16" t="s">
        <v>131</v>
      </c>
      <c r="C39" s="16" t="s">
        <v>132</v>
      </c>
      <c r="D39" s="14"/>
      <c r="E39" s="15"/>
      <c r="F39" s="15"/>
      <c r="G39" s="15"/>
      <c r="H39" s="15"/>
      <c r="I39" s="15"/>
      <c r="J39" s="15"/>
      <c r="K39" s="15"/>
      <c r="L39" s="15"/>
      <c r="M39" s="16" t="s">
        <v>133</v>
      </c>
      <c r="N39" s="2" t="s">
        <v>134</v>
      </c>
      <c r="O39" s="2" t="s">
        <v>52</v>
      </c>
      <c r="P39" s="2" t="s">
        <v>52</v>
      </c>
      <c r="Q39" s="2" t="s">
        <v>89</v>
      </c>
      <c r="R39" s="2" t="s">
        <v>63</v>
      </c>
      <c r="S39" s="2" t="s">
        <v>64</v>
      </c>
      <c r="T39" s="2" t="s">
        <v>64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52</v>
      </c>
      <c r="AS39" s="2" t="s">
        <v>52</v>
      </c>
      <c r="AT39" s="3"/>
      <c r="AU39" s="2" t="s">
        <v>135</v>
      </c>
      <c r="AV39" s="3">
        <v>93</v>
      </c>
    </row>
    <row r="40" spans="1:48" ht="30" customHeight="1" x14ac:dyDescent="0.3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89</v>
      </c>
    </row>
    <row r="41" spans="1:48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89</v>
      </c>
    </row>
    <row r="42" spans="1:48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89</v>
      </c>
    </row>
    <row r="43" spans="1:48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89</v>
      </c>
    </row>
    <row r="44" spans="1:48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89</v>
      </c>
    </row>
    <row r="45" spans="1:48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89</v>
      </c>
    </row>
    <row r="46" spans="1:48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89</v>
      </c>
    </row>
    <row r="47" spans="1:48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89</v>
      </c>
    </row>
    <row r="48" spans="1:48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89</v>
      </c>
    </row>
    <row r="49" spans="1:48" ht="30" customHeight="1" x14ac:dyDescent="0.3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89</v>
      </c>
    </row>
    <row r="50" spans="1:48" ht="30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89</v>
      </c>
    </row>
    <row r="51" spans="1:48" ht="30" customHeight="1" x14ac:dyDescent="0.3">
      <c r="A51" s="16" t="s">
        <v>86</v>
      </c>
      <c r="B51" s="14"/>
      <c r="C51" s="14"/>
      <c r="D51" s="14"/>
      <c r="E51" s="15"/>
      <c r="F51" s="15"/>
      <c r="G51" s="15"/>
      <c r="H51" s="15"/>
      <c r="I51" s="15"/>
      <c r="J51" s="15"/>
      <c r="K51" s="15"/>
      <c r="L51" s="15"/>
      <c r="M51" s="14"/>
      <c r="N51" t="s">
        <v>87</v>
      </c>
    </row>
    <row r="52" spans="1:48" ht="30" customHeight="1" x14ac:dyDescent="0.3">
      <c r="A52" s="16" t="s">
        <v>136</v>
      </c>
      <c r="B52" s="16" t="s">
        <v>52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3"/>
      <c r="O52" s="3"/>
      <c r="P52" s="3"/>
      <c r="Q52" s="2" t="s">
        <v>137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6" t="s">
        <v>138</v>
      </c>
      <c r="B53" s="16" t="s">
        <v>139</v>
      </c>
      <c r="C53" s="16" t="s">
        <v>140</v>
      </c>
      <c r="D53" s="14"/>
      <c r="E53" s="15"/>
      <c r="F53" s="15"/>
      <c r="G53" s="15"/>
      <c r="H53" s="15"/>
      <c r="I53" s="15"/>
      <c r="J53" s="15"/>
      <c r="K53" s="15"/>
      <c r="L53" s="15"/>
      <c r="M53" s="16" t="s">
        <v>141</v>
      </c>
      <c r="N53" s="2" t="s">
        <v>142</v>
      </c>
      <c r="O53" s="2" t="s">
        <v>52</v>
      </c>
      <c r="P53" s="2" t="s">
        <v>52</v>
      </c>
      <c r="Q53" s="2" t="s">
        <v>137</v>
      </c>
      <c r="R53" s="2" t="s">
        <v>63</v>
      </c>
      <c r="S53" s="2" t="s">
        <v>64</v>
      </c>
      <c r="T53" s="2" t="s">
        <v>64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143</v>
      </c>
      <c r="AV53" s="3">
        <v>94</v>
      </c>
    </row>
    <row r="54" spans="1:48" ht="30" customHeight="1" x14ac:dyDescent="0.3">
      <c r="A54" s="16" t="s">
        <v>144</v>
      </c>
      <c r="B54" s="16" t="s">
        <v>145</v>
      </c>
      <c r="C54" s="16" t="s">
        <v>140</v>
      </c>
      <c r="D54" s="14"/>
      <c r="E54" s="15"/>
      <c r="F54" s="15"/>
      <c r="G54" s="15"/>
      <c r="H54" s="15"/>
      <c r="I54" s="15"/>
      <c r="J54" s="15"/>
      <c r="K54" s="15"/>
      <c r="L54" s="15"/>
      <c r="M54" s="16" t="s">
        <v>146</v>
      </c>
      <c r="N54" s="2" t="s">
        <v>147</v>
      </c>
      <c r="O54" s="2" t="s">
        <v>52</v>
      </c>
      <c r="P54" s="2" t="s">
        <v>52</v>
      </c>
      <c r="Q54" s="2" t="s">
        <v>137</v>
      </c>
      <c r="R54" s="2" t="s">
        <v>63</v>
      </c>
      <c r="S54" s="2" t="s">
        <v>64</v>
      </c>
      <c r="T54" s="2" t="s">
        <v>64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148</v>
      </c>
      <c r="AV54" s="3">
        <v>95</v>
      </c>
    </row>
    <row r="55" spans="1:48" ht="30" customHeight="1" x14ac:dyDescent="0.3">
      <c r="A55" s="16" t="s">
        <v>149</v>
      </c>
      <c r="B55" s="16" t="s">
        <v>150</v>
      </c>
      <c r="C55" s="16" t="s">
        <v>140</v>
      </c>
      <c r="D55" s="14"/>
      <c r="E55" s="15"/>
      <c r="F55" s="15"/>
      <c r="G55" s="15"/>
      <c r="H55" s="15"/>
      <c r="I55" s="15"/>
      <c r="J55" s="15"/>
      <c r="K55" s="15"/>
      <c r="L55" s="15"/>
      <c r="M55" s="16" t="s">
        <v>151</v>
      </c>
      <c r="N55" s="2" t="s">
        <v>152</v>
      </c>
      <c r="O55" s="2" t="s">
        <v>52</v>
      </c>
      <c r="P55" s="2" t="s">
        <v>52</v>
      </c>
      <c r="Q55" s="2" t="s">
        <v>137</v>
      </c>
      <c r="R55" s="2" t="s">
        <v>63</v>
      </c>
      <c r="S55" s="2" t="s">
        <v>64</v>
      </c>
      <c r="T55" s="2" t="s">
        <v>64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153</v>
      </c>
      <c r="AV55" s="3">
        <v>97</v>
      </c>
    </row>
    <row r="56" spans="1:48" ht="30" customHeight="1" x14ac:dyDescent="0.3">
      <c r="A56" s="16" t="s">
        <v>154</v>
      </c>
      <c r="B56" s="16" t="s">
        <v>155</v>
      </c>
      <c r="C56" s="16" t="s">
        <v>140</v>
      </c>
      <c r="D56" s="14"/>
      <c r="E56" s="15"/>
      <c r="F56" s="15"/>
      <c r="G56" s="15"/>
      <c r="H56" s="15"/>
      <c r="I56" s="15"/>
      <c r="J56" s="15"/>
      <c r="K56" s="15"/>
      <c r="L56" s="15"/>
      <c r="M56" s="16" t="s">
        <v>156</v>
      </c>
      <c r="N56" s="2" t="s">
        <v>157</v>
      </c>
      <c r="O56" s="2" t="s">
        <v>52</v>
      </c>
      <c r="P56" s="2" t="s">
        <v>52</v>
      </c>
      <c r="Q56" s="2" t="s">
        <v>137</v>
      </c>
      <c r="R56" s="2" t="s">
        <v>63</v>
      </c>
      <c r="S56" s="2" t="s">
        <v>64</v>
      </c>
      <c r="T56" s="2" t="s">
        <v>64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158</v>
      </c>
      <c r="AV56" s="3">
        <v>98</v>
      </c>
    </row>
    <row r="57" spans="1:48" ht="30" customHeight="1" x14ac:dyDescent="0.3">
      <c r="A57" s="16" t="s">
        <v>159</v>
      </c>
      <c r="B57" s="16" t="s">
        <v>160</v>
      </c>
      <c r="C57" s="16" t="s">
        <v>140</v>
      </c>
      <c r="D57" s="14"/>
      <c r="E57" s="15"/>
      <c r="F57" s="15"/>
      <c r="G57" s="15"/>
      <c r="H57" s="15"/>
      <c r="I57" s="15"/>
      <c r="J57" s="15"/>
      <c r="K57" s="15"/>
      <c r="L57" s="15"/>
      <c r="M57" s="16" t="s">
        <v>161</v>
      </c>
      <c r="N57" s="2" t="s">
        <v>162</v>
      </c>
      <c r="O57" s="2" t="s">
        <v>52</v>
      </c>
      <c r="P57" s="2" t="s">
        <v>52</v>
      </c>
      <c r="Q57" s="2" t="s">
        <v>137</v>
      </c>
      <c r="R57" s="2" t="s">
        <v>63</v>
      </c>
      <c r="S57" s="2" t="s">
        <v>64</v>
      </c>
      <c r="T57" s="2" t="s">
        <v>64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163</v>
      </c>
      <c r="AV57" s="3">
        <v>99</v>
      </c>
    </row>
    <row r="58" spans="1:48" ht="30" customHeight="1" x14ac:dyDescent="0.3">
      <c r="A58" s="16" t="s">
        <v>164</v>
      </c>
      <c r="B58" s="16" t="s">
        <v>52</v>
      </c>
      <c r="C58" s="16" t="s">
        <v>72</v>
      </c>
      <c r="D58" s="14"/>
      <c r="E58" s="15"/>
      <c r="F58" s="15"/>
      <c r="G58" s="15"/>
      <c r="H58" s="15"/>
      <c r="I58" s="15"/>
      <c r="J58" s="15"/>
      <c r="K58" s="15"/>
      <c r="L58" s="15"/>
      <c r="M58" s="16" t="s">
        <v>165</v>
      </c>
      <c r="N58" s="2" t="s">
        <v>166</v>
      </c>
      <c r="O58" s="2" t="s">
        <v>52</v>
      </c>
      <c r="P58" s="2" t="s">
        <v>52</v>
      </c>
      <c r="Q58" s="2" t="s">
        <v>137</v>
      </c>
      <c r="R58" s="2" t="s">
        <v>64</v>
      </c>
      <c r="S58" s="2" t="s">
        <v>64</v>
      </c>
      <c r="T58" s="2" t="s">
        <v>63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167</v>
      </c>
      <c r="AV58" s="3">
        <v>100</v>
      </c>
    </row>
    <row r="59" spans="1:48" ht="30" customHeight="1" x14ac:dyDescent="0.3">
      <c r="A59" s="16" t="s">
        <v>168</v>
      </c>
      <c r="B59" s="16" t="s">
        <v>169</v>
      </c>
      <c r="C59" s="16" t="s">
        <v>72</v>
      </c>
      <c r="D59" s="14"/>
      <c r="E59" s="15"/>
      <c r="F59" s="15"/>
      <c r="G59" s="15"/>
      <c r="H59" s="15"/>
      <c r="I59" s="15"/>
      <c r="J59" s="15"/>
      <c r="K59" s="15"/>
      <c r="L59" s="15"/>
      <c r="M59" s="16" t="s">
        <v>52</v>
      </c>
      <c r="N59" s="2" t="s">
        <v>170</v>
      </c>
      <c r="O59" s="2" t="s">
        <v>52</v>
      </c>
      <c r="P59" s="2" t="s">
        <v>52</v>
      </c>
      <c r="Q59" s="2" t="s">
        <v>137</v>
      </c>
      <c r="R59" s="2" t="s">
        <v>64</v>
      </c>
      <c r="S59" s="2" t="s">
        <v>64</v>
      </c>
      <c r="T59" s="2" t="s">
        <v>63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171</v>
      </c>
      <c r="AV59" s="3">
        <v>101</v>
      </c>
    </row>
    <row r="60" spans="1:48" ht="30" customHeight="1" x14ac:dyDescent="0.3">
      <c r="A60" s="16" t="s">
        <v>172</v>
      </c>
      <c r="B60" s="16" t="s">
        <v>173</v>
      </c>
      <c r="C60" s="16" t="s">
        <v>72</v>
      </c>
      <c r="D60" s="14"/>
      <c r="E60" s="15"/>
      <c r="F60" s="15"/>
      <c r="G60" s="15"/>
      <c r="H60" s="15"/>
      <c r="I60" s="15"/>
      <c r="J60" s="15"/>
      <c r="K60" s="15"/>
      <c r="L60" s="15"/>
      <c r="M60" s="16" t="s">
        <v>174</v>
      </c>
      <c r="N60" s="2" t="s">
        <v>175</v>
      </c>
      <c r="O60" s="2" t="s">
        <v>52</v>
      </c>
      <c r="P60" s="2" t="s">
        <v>52</v>
      </c>
      <c r="Q60" s="2" t="s">
        <v>137</v>
      </c>
      <c r="R60" s="2" t="s">
        <v>63</v>
      </c>
      <c r="S60" s="2" t="s">
        <v>64</v>
      </c>
      <c r="T60" s="2" t="s">
        <v>64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176</v>
      </c>
      <c r="AV60" s="3">
        <v>103</v>
      </c>
    </row>
    <row r="61" spans="1:48" ht="30" customHeight="1" x14ac:dyDescent="0.3">
      <c r="A61" s="16" t="s">
        <v>177</v>
      </c>
      <c r="B61" s="16" t="s">
        <v>178</v>
      </c>
      <c r="C61" s="16" t="s">
        <v>103</v>
      </c>
      <c r="D61" s="14"/>
      <c r="E61" s="15"/>
      <c r="F61" s="15"/>
      <c r="G61" s="15"/>
      <c r="H61" s="15"/>
      <c r="I61" s="15"/>
      <c r="J61" s="15"/>
      <c r="K61" s="15"/>
      <c r="L61" s="15"/>
      <c r="M61" s="16" t="s">
        <v>179</v>
      </c>
      <c r="N61" s="2" t="s">
        <v>180</v>
      </c>
      <c r="O61" s="2" t="s">
        <v>52</v>
      </c>
      <c r="P61" s="2" t="s">
        <v>52</v>
      </c>
      <c r="Q61" s="2" t="s">
        <v>137</v>
      </c>
      <c r="R61" s="2" t="s">
        <v>63</v>
      </c>
      <c r="S61" s="2" t="s">
        <v>64</v>
      </c>
      <c r="T61" s="2" t="s">
        <v>64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181</v>
      </c>
      <c r="AV61" s="3">
        <v>105</v>
      </c>
    </row>
    <row r="62" spans="1:48" ht="30" customHeight="1" x14ac:dyDescent="0.3">
      <c r="A62" s="16" t="s">
        <v>182</v>
      </c>
      <c r="B62" s="16" t="s">
        <v>183</v>
      </c>
      <c r="C62" s="16" t="s">
        <v>103</v>
      </c>
      <c r="D62" s="14"/>
      <c r="E62" s="15"/>
      <c r="F62" s="15"/>
      <c r="G62" s="15"/>
      <c r="H62" s="15"/>
      <c r="I62" s="15"/>
      <c r="J62" s="15"/>
      <c r="K62" s="15"/>
      <c r="L62" s="15"/>
      <c r="M62" s="16" t="s">
        <v>184</v>
      </c>
      <c r="N62" s="2" t="s">
        <v>185</v>
      </c>
      <c r="O62" s="2" t="s">
        <v>52</v>
      </c>
      <c r="P62" s="2" t="s">
        <v>52</v>
      </c>
      <c r="Q62" s="2" t="s">
        <v>137</v>
      </c>
      <c r="R62" s="2" t="s">
        <v>63</v>
      </c>
      <c r="S62" s="2" t="s">
        <v>64</v>
      </c>
      <c r="T62" s="2" t="s">
        <v>64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186</v>
      </c>
      <c r="AV62" s="3">
        <v>106</v>
      </c>
    </row>
    <row r="63" spans="1:48" ht="30" customHeight="1" x14ac:dyDescent="0.3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137</v>
      </c>
    </row>
    <row r="64" spans="1:48" ht="30" customHeight="1" x14ac:dyDescent="0.3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137</v>
      </c>
    </row>
    <row r="65" spans="1:48" ht="30" customHeight="1" x14ac:dyDescent="0.3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137</v>
      </c>
    </row>
    <row r="66" spans="1:48" ht="30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137</v>
      </c>
    </row>
    <row r="67" spans="1:48" ht="30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137</v>
      </c>
    </row>
    <row r="68" spans="1:48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137</v>
      </c>
    </row>
    <row r="69" spans="1:48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137</v>
      </c>
    </row>
    <row r="70" spans="1:48" ht="30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137</v>
      </c>
    </row>
    <row r="71" spans="1:48" ht="30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137</v>
      </c>
    </row>
    <row r="72" spans="1:48" ht="30" customHeight="1" x14ac:dyDescent="0.3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137</v>
      </c>
    </row>
    <row r="73" spans="1:48" ht="30" customHeight="1" x14ac:dyDescent="0.3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137</v>
      </c>
    </row>
    <row r="74" spans="1:48" ht="30" customHeight="1" x14ac:dyDescent="0.3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137</v>
      </c>
    </row>
    <row r="75" spans="1:48" ht="30" customHeight="1" x14ac:dyDescent="0.3">
      <c r="A75" s="16" t="s">
        <v>86</v>
      </c>
      <c r="B75" s="14"/>
      <c r="C75" s="14"/>
      <c r="D75" s="14"/>
      <c r="E75" s="15"/>
      <c r="F75" s="15">
        <f>SUMIF(Q53:Q74,"010103",F53:F74)</f>
        <v>0</v>
      </c>
      <c r="G75" s="15"/>
      <c r="H75" s="15">
        <f>SUMIF(Q53:Q74,"010103",H53:H74)</f>
        <v>0</v>
      </c>
      <c r="I75" s="15"/>
      <c r="J75" s="15">
        <f>SUMIF(Q53:Q74,"010103",J53:J74)</f>
        <v>0</v>
      </c>
      <c r="K75" s="15"/>
      <c r="L75" s="15">
        <f>SUMIF(Q53:Q74,"010103",L53:L74)</f>
        <v>0</v>
      </c>
      <c r="M75" s="14"/>
      <c r="N75" t="s">
        <v>87</v>
      </c>
    </row>
    <row r="76" spans="1:48" ht="30" customHeight="1" x14ac:dyDescent="0.3">
      <c r="A76" s="16" t="s">
        <v>187</v>
      </c>
      <c r="B76" s="16" t="s">
        <v>52</v>
      </c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N76" s="3"/>
      <c r="O76" s="3"/>
      <c r="P76" s="3"/>
      <c r="Q76" s="2" t="s">
        <v>188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16" t="s">
        <v>189</v>
      </c>
      <c r="B77" s="16" t="s">
        <v>52</v>
      </c>
      <c r="C77" s="16" t="s">
        <v>72</v>
      </c>
      <c r="D77" s="14">
        <v>2</v>
      </c>
      <c r="E77" s="15"/>
      <c r="F77" s="15"/>
      <c r="G77" s="15"/>
      <c r="H77" s="15"/>
      <c r="I77" s="15"/>
      <c r="J77" s="15"/>
      <c r="K77" s="15"/>
      <c r="L77" s="15"/>
      <c r="M77" s="16" t="s">
        <v>190</v>
      </c>
      <c r="N77" s="2" t="s">
        <v>191</v>
      </c>
      <c r="O77" s="2" t="s">
        <v>52</v>
      </c>
      <c r="P77" s="2" t="s">
        <v>52</v>
      </c>
      <c r="Q77" s="2" t="s">
        <v>188</v>
      </c>
      <c r="R77" s="2" t="s">
        <v>63</v>
      </c>
      <c r="S77" s="2" t="s">
        <v>64</v>
      </c>
      <c r="T77" s="2" t="s">
        <v>64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192</v>
      </c>
      <c r="AV77" s="3">
        <v>108</v>
      </c>
    </row>
    <row r="78" spans="1:48" ht="30" customHeight="1" x14ac:dyDescent="0.3">
      <c r="A78" s="16" t="s">
        <v>193</v>
      </c>
      <c r="B78" s="16" t="s">
        <v>52</v>
      </c>
      <c r="C78" s="16" t="s">
        <v>194</v>
      </c>
      <c r="D78" s="14">
        <v>1</v>
      </c>
      <c r="E78" s="15"/>
      <c r="F78" s="15"/>
      <c r="G78" s="15"/>
      <c r="H78" s="15"/>
      <c r="I78" s="15"/>
      <c r="J78" s="15"/>
      <c r="K78" s="15"/>
      <c r="L78" s="15"/>
      <c r="M78" s="16" t="s">
        <v>195</v>
      </c>
      <c r="N78" s="2" t="s">
        <v>196</v>
      </c>
      <c r="O78" s="2" t="s">
        <v>52</v>
      </c>
      <c r="P78" s="2" t="s">
        <v>52</v>
      </c>
      <c r="Q78" s="2" t="s">
        <v>188</v>
      </c>
      <c r="R78" s="2" t="s">
        <v>63</v>
      </c>
      <c r="S78" s="2" t="s">
        <v>64</v>
      </c>
      <c r="T78" s="2" t="s">
        <v>64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197</v>
      </c>
      <c r="AV78" s="3">
        <v>109</v>
      </c>
    </row>
    <row r="79" spans="1:48" ht="30" customHeight="1" x14ac:dyDescent="0.3">
      <c r="A79" s="16" t="s">
        <v>198</v>
      </c>
      <c r="B79" s="16" t="s">
        <v>52</v>
      </c>
      <c r="C79" s="16" t="s">
        <v>194</v>
      </c>
      <c r="D79" s="14">
        <v>1</v>
      </c>
      <c r="E79" s="15"/>
      <c r="F79" s="15"/>
      <c r="G79" s="15"/>
      <c r="H79" s="15"/>
      <c r="I79" s="15"/>
      <c r="J79" s="15"/>
      <c r="K79" s="15"/>
      <c r="L79" s="15"/>
      <c r="M79" s="16" t="s">
        <v>199</v>
      </c>
      <c r="N79" s="2" t="s">
        <v>200</v>
      </c>
      <c r="O79" s="2" t="s">
        <v>52</v>
      </c>
      <c r="P79" s="2" t="s">
        <v>52</v>
      </c>
      <c r="Q79" s="2" t="s">
        <v>188</v>
      </c>
      <c r="R79" s="2" t="s">
        <v>63</v>
      </c>
      <c r="S79" s="2" t="s">
        <v>64</v>
      </c>
      <c r="T79" s="2" t="s">
        <v>64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201</v>
      </c>
      <c r="AV79" s="3">
        <v>110</v>
      </c>
    </row>
    <row r="80" spans="1:48" ht="30" customHeight="1" x14ac:dyDescent="0.3">
      <c r="A80" s="14"/>
      <c r="B80" s="14"/>
      <c r="C80" s="14"/>
      <c r="D80" s="14"/>
      <c r="E80" s="15"/>
      <c r="F80" s="15"/>
      <c r="G80" s="15"/>
      <c r="H80" s="15"/>
      <c r="I80" s="15"/>
      <c r="J80" s="15"/>
      <c r="K80" s="15"/>
      <c r="L80" s="15"/>
      <c r="M80" s="14"/>
      <c r="Q80" s="1" t="s">
        <v>188</v>
      </c>
    </row>
    <row r="81" spans="1:17" ht="30" customHeight="1" x14ac:dyDescent="0.3">
      <c r="A81" s="14"/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4"/>
      <c r="Q81" s="1" t="s">
        <v>188</v>
      </c>
    </row>
    <row r="82" spans="1:17" ht="30" customHeight="1" x14ac:dyDescent="0.3">
      <c r="A82" s="14"/>
      <c r="B82" s="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Q82" s="1" t="s">
        <v>188</v>
      </c>
    </row>
    <row r="83" spans="1:17" ht="30" customHeight="1" x14ac:dyDescent="0.3">
      <c r="A83" s="14"/>
      <c r="B83" s="14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4"/>
      <c r="Q83" s="1" t="s">
        <v>188</v>
      </c>
    </row>
    <row r="84" spans="1:17" ht="30" customHeight="1" x14ac:dyDescent="0.3">
      <c r="A84" s="14"/>
      <c r="B84" s="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4"/>
      <c r="Q84" s="1" t="s">
        <v>188</v>
      </c>
    </row>
    <row r="85" spans="1:17" ht="30" customHeight="1" x14ac:dyDescent="0.3">
      <c r="A85" s="14"/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4"/>
      <c r="Q85" s="1" t="s">
        <v>188</v>
      </c>
    </row>
    <row r="86" spans="1:17" ht="30" customHeight="1" x14ac:dyDescent="0.3">
      <c r="A86" s="14"/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4"/>
      <c r="Q86" s="1" t="s">
        <v>188</v>
      </c>
    </row>
    <row r="87" spans="1:17" ht="30" customHeight="1" x14ac:dyDescent="0.3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1" t="s">
        <v>188</v>
      </c>
    </row>
    <row r="88" spans="1:17" ht="30" customHeight="1" x14ac:dyDescent="0.3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 t="s">
        <v>188</v>
      </c>
    </row>
    <row r="89" spans="1:17" ht="30" customHeight="1" x14ac:dyDescent="0.3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 t="s">
        <v>188</v>
      </c>
    </row>
    <row r="90" spans="1:17" ht="30" customHeight="1" x14ac:dyDescent="0.3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 t="s">
        <v>188</v>
      </c>
    </row>
    <row r="91" spans="1:17" ht="30" customHeight="1" x14ac:dyDescent="0.3">
      <c r="A91" s="14"/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Q91" s="1" t="s">
        <v>188</v>
      </c>
    </row>
    <row r="92" spans="1:17" ht="30" customHeight="1" x14ac:dyDescent="0.3">
      <c r="A92" s="14"/>
      <c r="B92" s="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Q92" s="1" t="s">
        <v>188</v>
      </c>
    </row>
    <row r="93" spans="1:17" ht="30" customHeight="1" x14ac:dyDescent="0.3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1" t="s">
        <v>188</v>
      </c>
    </row>
    <row r="94" spans="1:17" ht="30" customHeight="1" x14ac:dyDescent="0.3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" t="s">
        <v>188</v>
      </c>
    </row>
    <row r="95" spans="1:17" ht="30" customHeight="1" x14ac:dyDescent="0.3">
      <c r="A95" s="14"/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Q95" s="1" t="s">
        <v>188</v>
      </c>
    </row>
    <row r="96" spans="1:17" ht="30" customHeight="1" x14ac:dyDescent="0.3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188</v>
      </c>
    </row>
    <row r="97" spans="1:48" ht="30" customHeight="1" x14ac:dyDescent="0.3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188</v>
      </c>
    </row>
    <row r="98" spans="1:48" ht="30" customHeight="1" x14ac:dyDescent="0.3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188</v>
      </c>
    </row>
    <row r="99" spans="1:48" ht="30" customHeight="1" x14ac:dyDescent="0.3">
      <c r="A99" s="16" t="s">
        <v>86</v>
      </c>
      <c r="B99" s="14"/>
      <c r="C99" s="14"/>
      <c r="D99" s="14"/>
      <c r="E99" s="15"/>
      <c r="F99" s="15">
        <f>SUMIF(Q77:Q98,"010104",F77:F98)</f>
        <v>0</v>
      </c>
      <c r="G99" s="15"/>
      <c r="H99" s="15">
        <f>SUMIF(Q77:Q98,"010104",H77:H98)</f>
        <v>0</v>
      </c>
      <c r="I99" s="15"/>
      <c r="J99" s="15">
        <f>SUMIF(Q77:Q98,"010104",J77:J98)</f>
        <v>0</v>
      </c>
      <c r="K99" s="15"/>
      <c r="L99" s="15">
        <f>SUMIF(Q77:Q98,"010104",L77:L98)</f>
        <v>0</v>
      </c>
      <c r="M99" s="14"/>
      <c r="N99" t="s">
        <v>87</v>
      </c>
    </row>
    <row r="100" spans="1:48" ht="30" customHeight="1" x14ac:dyDescent="0.3">
      <c r="A100" s="16" t="s">
        <v>202</v>
      </c>
      <c r="B100" s="16" t="s">
        <v>52</v>
      </c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N100" s="3"/>
      <c r="O100" s="3"/>
      <c r="P100" s="3"/>
      <c r="Q100" s="2" t="s">
        <v>203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16" t="s">
        <v>204</v>
      </c>
      <c r="B101" s="16" t="s">
        <v>205</v>
      </c>
      <c r="C101" s="16" t="s">
        <v>72</v>
      </c>
      <c r="D101" s="14">
        <v>116</v>
      </c>
      <c r="E101" s="15"/>
      <c r="F101" s="15"/>
      <c r="G101" s="15"/>
      <c r="H101" s="15"/>
      <c r="I101" s="15"/>
      <c r="J101" s="15"/>
      <c r="K101" s="15"/>
      <c r="L101" s="15"/>
      <c r="M101" s="16" t="s">
        <v>206</v>
      </c>
      <c r="N101" s="2" t="s">
        <v>207</v>
      </c>
      <c r="O101" s="2" t="s">
        <v>52</v>
      </c>
      <c r="P101" s="2" t="s">
        <v>52</v>
      </c>
      <c r="Q101" s="2" t="s">
        <v>203</v>
      </c>
      <c r="R101" s="2" t="s">
        <v>63</v>
      </c>
      <c r="S101" s="2" t="s">
        <v>64</v>
      </c>
      <c r="T101" s="2" t="s">
        <v>64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208</v>
      </c>
      <c r="AV101" s="3">
        <v>113</v>
      </c>
    </row>
    <row r="102" spans="1:48" ht="30" customHeight="1" x14ac:dyDescent="0.3">
      <c r="A102" s="16" t="s">
        <v>209</v>
      </c>
      <c r="B102" s="16" t="s">
        <v>210</v>
      </c>
      <c r="C102" s="16" t="s">
        <v>72</v>
      </c>
      <c r="D102" s="14">
        <v>122</v>
      </c>
      <c r="E102" s="15"/>
      <c r="F102" s="15"/>
      <c r="G102" s="15"/>
      <c r="H102" s="15"/>
      <c r="I102" s="15"/>
      <c r="J102" s="15"/>
      <c r="K102" s="15"/>
      <c r="L102" s="15"/>
      <c r="M102" s="16" t="s">
        <v>211</v>
      </c>
      <c r="N102" s="2" t="s">
        <v>212</v>
      </c>
      <c r="O102" s="2" t="s">
        <v>52</v>
      </c>
      <c r="P102" s="2" t="s">
        <v>52</v>
      </c>
      <c r="Q102" s="2" t="s">
        <v>203</v>
      </c>
      <c r="R102" s="2" t="s">
        <v>63</v>
      </c>
      <c r="S102" s="2" t="s">
        <v>64</v>
      </c>
      <c r="T102" s="2" t="s">
        <v>64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213</v>
      </c>
      <c r="AV102" s="3">
        <v>112</v>
      </c>
    </row>
    <row r="103" spans="1:48" ht="30" customHeight="1" x14ac:dyDescent="0.3">
      <c r="A103" s="16" t="s">
        <v>214</v>
      </c>
      <c r="B103" s="16" t="s">
        <v>215</v>
      </c>
      <c r="C103" s="16" t="s">
        <v>103</v>
      </c>
      <c r="D103" s="14">
        <v>6</v>
      </c>
      <c r="E103" s="15"/>
      <c r="F103" s="15"/>
      <c r="G103" s="15"/>
      <c r="H103" s="15"/>
      <c r="I103" s="15"/>
      <c r="J103" s="15"/>
      <c r="K103" s="15"/>
      <c r="L103" s="15"/>
      <c r="M103" s="16" t="s">
        <v>216</v>
      </c>
      <c r="N103" s="2" t="s">
        <v>217</v>
      </c>
      <c r="O103" s="2" t="s">
        <v>52</v>
      </c>
      <c r="P103" s="2" t="s">
        <v>52</v>
      </c>
      <c r="Q103" s="2" t="s">
        <v>203</v>
      </c>
      <c r="R103" s="2" t="s">
        <v>63</v>
      </c>
      <c r="S103" s="2" t="s">
        <v>64</v>
      </c>
      <c r="T103" s="2" t="s">
        <v>64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218</v>
      </c>
      <c r="AV103" s="3">
        <v>72</v>
      </c>
    </row>
    <row r="104" spans="1:48" ht="30" customHeight="1" x14ac:dyDescent="0.3">
      <c r="A104" s="16" t="s">
        <v>219</v>
      </c>
      <c r="B104" s="16" t="s">
        <v>220</v>
      </c>
      <c r="C104" s="16" t="s">
        <v>103</v>
      </c>
      <c r="D104" s="14">
        <v>14</v>
      </c>
      <c r="E104" s="15"/>
      <c r="F104" s="15"/>
      <c r="G104" s="15"/>
      <c r="H104" s="15"/>
      <c r="I104" s="15"/>
      <c r="J104" s="15"/>
      <c r="K104" s="15"/>
      <c r="L104" s="15"/>
      <c r="M104" s="16" t="s">
        <v>221</v>
      </c>
      <c r="N104" s="2" t="s">
        <v>222</v>
      </c>
      <c r="O104" s="2" t="s">
        <v>52</v>
      </c>
      <c r="P104" s="2" t="s">
        <v>52</v>
      </c>
      <c r="Q104" s="2" t="s">
        <v>203</v>
      </c>
      <c r="R104" s="2" t="s">
        <v>63</v>
      </c>
      <c r="S104" s="2" t="s">
        <v>64</v>
      </c>
      <c r="T104" s="2" t="s">
        <v>64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223</v>
      </c>
      <c r="AV104" s="3">
        <v>114</v>
      </c>
    </row>
    <row r="105" spans="1:48" ht="30" customHeight="1" x14ac:dyDescent="0.3">
      <c r="A105" s="16" t="s">
        <v>224</v>
      </c>
      <c r="B105" s="16" t="s">
        <v>52</v>
      </c>
      <c r="C105" s="16" t="s">
        <v>194</v>
      </c>
      <c r="D105" s="14">
        <v>1</v>
      </c>
      <c r="E105" s="15"/>
      <c r="F105" s="15"/>
      <c r="G105" s="15"/>
      <c r="H105" s="15"/>
      <c r="I105" s="15"/>
      <c r="J105" s="15"/>
      <c r="K105" s="15"/>
      <c r="L105" s="15"/>
      <c r="M105" s="16" t="s">
        <v>225</v>
      </c>
      <c r="N105" s="2" t="s">
        <v>226</v>
      </c>
      <c r="O105" s="2" t="s">
        <v>52</v>
      </c>
      <c r="P105" s="2" t="s">
        <v>52</v>
      </c>
      <c r="Q105" s="2" t="s">
        <v>203</v>
      </c>
      <c r="R105" s="2" t="s">
        <v>63</v>
      </c>
      <c r="S105" s="2" t="s">
        <v>64</v>
      </c>
      <c r="T105" s="2" t="s">
        <v>64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52</v>
      </c>
      <c r="AS105" s="2" t="s">
        <v>52</v>
      </c>
      <c r="AT105" s="3"/>
      <c r="AU105" s="2" t="s">
        <v>227</v>
      </c>
      <c r="AV105" s="3">
        <v>111</v>
      </c>
    </row>
    <row r="106" spans="1:48" ht="30" customHeight="1" x14ac:dyDescent="0.3">
      <c r="A106" s="16" t="s">
        <v>228</v>
      </c>
      <c r="B106" s="16" t="s">
        <v>229</v>
      </c>
      <c r="C106" s="16" t="s">
        <v>92</v>
      </c>
      <c r="D106" s="14">
        <v>6</v>
      </c>
      <c r="E106" s="15"/>
      <c r="F106" s="15"/>
      <c r="G106" s="15"/>
      <c r="H106" s="15"/>
      <c r="I106" s="15"/>
      <c r="J106" s="15"/>
      <c r="K106" s="15"/>
      <c r="L106" s="15"/>
      <c r="M106" s="16" t="s">
        <v>230</v>
      </c>
      <c r="N106" s="2" t="s">
        <v>231</v>
      </c>
      <c r="O106" s="2" t="s">
        <v>52</v>
      </c>
      <c r="P106" s="2" t="s">
        <v>52</v>
      </c>
      <c r="Q106" s="2" t="s">
        <v>203</v>
      </c>
      <c r="R106" s="2" t="s">
        <v>63</v>
      </c>
      <c r="S106" s="2" t="s">
        <v>64</v>
      </c>
      <c r="T106" s="2" t="s">
        <v>64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52</v>
      </c>
      <c r="AS106" s="2" t="s">
        <v>52</v>
      </c>
      <c r="AT106" s="3"/>
      <c r="AU106" s="2" t="s">
        <v>232</v>
      </c>
      <c r="AV106" s="3">
        <v>115</v>
      </c>
    </row>
    <row r="107" spans="1:48" ht="30" customHeight="1" x14ac:dyDescent="0.3">
      <c r="A107" s="16" t="s">
        <v>228</v>
      </c>
      <c r="B107" s="16" t="s">
        <v>233</v>
      </c>
      <c r="C107" s="16" t="s">
        <v>92</v>
      </c>
      <c r="D107" s="14">
        <v>9</v>
      </c>
      <c r="E107" s="15"/>
      <c r="F107" s="15"/>
      <c r="G107" s="15"/>
      <c r="H107" s="15"/>
      <c r="I107" s="15"/>
      <c r="J107" s="15"/>
      <c r="K107" s="15"/>
      <c r="L107" s="15"/>
      <c r="M107" s="16" t="s">
        <v>234</v>
      </c>
      <c r="N107" s="2" t="s">
        <v>235</v>
      </c>
      <c r="O107" s="2" t="s">
        <v>52</v>
      </c>
      <c r="P107" s="2" t="s">
        <v>52</v>
      </c>
      <c r="Q107" s="2" t="s">
        <v>203</v>
      </c>
      <c r="R107" s="2" t="s">
        <v>63</v>
      </c>
      <c r="S107" s="2" t="s">
        <v>64</v>
      </c>
      <c r="T107" s="2" t="s">
        <v>64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52</v>
      </c>
      <c r="AS107" s="2" t="s">
        <v>52</v>
      </c>
      <c r="AT107" s="3"/>
      <c r="AU107" s="2" t="s">
        <v>236</v>
      </c>
      <c r="AV107" s="3">
        <v>73</v>
      </c>
    </row>
    <row r="108" spans="1:48" ht="30" customHeight="1" x14ac:dyDescent="0.3">
      <c r="A108" s="14"/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Q108" s="1" t="s">
        <v>203</v>
      </c>
    </row>
    <row r="109" spans="1:48" ht="30" customHeight="1" x14ac:dyDescent="0.3">
      <c r="A109" s="14"/>
      <c r="B109" s="14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Q109" s="1" t="s">
        <v>203</v>
      </c>
    </row>
    <row r="110" spans="1:48" ht="30" customHeight="1" x14ac:dyDescent="0.3">
      <c r="A110" s="14"/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Q110" s="1" t="s">
        <v>203</v>
      </c>
    </row>
    <row r="111" spans="1:48" ht="30" customHeight="1" x14ac:dyDescent="0.3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 t="s">
        <v>203</v>
      </c>
    </row>
    <row r="112" spans="1:48" ht="30" customHeight="1" x14ac:dyDescent="0.3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203</v>
      </c>
    </row>
    <row r="113" spans="1:48" ht="30" customHeight="1" x14ac:dyDescent="0.3">
      <c r="A113" s="14"/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Q113" s="1" t="s">
        <v>203</v>
      </c>
    </row>
    <row r="114" spans="1:48" ht="30" customHeight="1" x14ac:dyDescent="0.3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203</v>
      </c>
    </row>
    <row r="115" spans="1:48" ht="30" customHeight="1" x14ac:dyDescent="0.3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203</v>
      </c>
    </row>
    <row r="116" spans="1:48" ht="30" customHeight="1" x14ac:dyDescent="0.3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203</v>
      </c>
    </row>
    <row r="117" spans="1:48" ht="30" customHeight="1" x14ac:dyDescent="0.3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203</v>
      </c>
    </row>
    <row r="118" spans="1:48" ht="30" customHeight="1" x14ac:dyDescent="0.3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203</v>
      </c>
    </row>
    <row r="119" spans="1:48" ht="30" customHeight="1" x14ac:dyDescent="0.3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203</v>
      </c>
    </row>
    <row r="120" spans="1:48" ht="30" customHeight="1" x14ac:dyDescent="0.3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203</v>
      </c>
    </row>
    <row r="121" spans="1:48" ht="30" customHeight="1" x14ac:dyDescent="0.3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203</v>
      </c>
    </row>
    <row r="122" spans="1:48" ht="30" customHeight="1" x14ac:dyDescent="0.3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203</v>
      </c>
    </row>
    <row r="123" spans="1:48" ht="30" customHeight="1" x14ac:dyDescent="0.3">
      <c r="A123" s="16" t="s">
        <v>86</v>
      </c>
      <c r="B123" s="14"/>
      <c r="C123" s="14"/>
      <c r="D123" s="14"/>
      <c r="E123" s="15"/>
      <c r="F123" s="15">
        <f>SUMIF(Q101:Q122,"010105",F101:F122)</f>
        <v>0</v>
      </c>
      <c r="G123" s="15"/>
      <c r="H123" s="15">
        <f>SUMIF(Q101:Q122,"010105",H101:H122)</f>
        <v>0</v>
      </c>
      <c r="I123" s="15"/>
      <c r="J123" s="15">
        <f>SUMIF(Q101:Q122,"010105",J101:J122)</f>
        <v>0</v>
      </c>
      <c r="K123" s="15"/>
      <c r="L123" s="15">
        <f>SUMIF(Q101:Q122,"010105",L101:L122)</f>
        <v>0</v>
      </c>
      <c r="M123" s="14"/>
      <c r="N123" t="s">
        <v>87</v>
      </c>
    </row>
    <row r="124" spans="1:48" ht="30" customHeight="1" x14ac:dyDescent="0.3">
      <c r="A124" s="16" t="s">
        <v>237</v>
      </c>
      <c r="B124" s="16" t="s">
        <v>52</v>
      </c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N124" s="3"/>
      <c r="O124" s="3"/>
      <c r="P124" s="3"/>
      <c r="Q124" s="2" t="s">
        <v>238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16" t="s">
        <v>240</v>
      </c>
      <c r="B125" s="16" t="s">
        <v>241</v>
      </c>
      <c r="C125" s="16" t="s">
        <v>242</v>
      </c>
      <c r="D125" s="14">
        <v>0.1</v>
      </c>
      <c r="E125" s="15"/>
      <c r="F125" s="15"/>
      <c r="G125" s="15"/>
      <c r="H125" s="15"/>
      <c r="I125" s="15"/>
      <c r="J125" s="15"/>
      <c r="K125" s="15"/>
      <c r="L125" s="15"/>
      <c r="M125" s="16" t="s">
        <v>52</v>
      </c>
      <c r="N125" s="2" t="s">
        <v>243</v>
      </c>
      <c r="O125" s="2" t="s">
        <v>52</v>
      </c>
      <c r="P125" s="2" t="s">
        <v>52</v>
      </c>
      <c r="Q125" s="2" t="s">
        <v>238</v>
      </c>
      <c r="R125" s="2" t="s">
        <v>64</v>
      </c>
      <c r="S125" s="2" t="s">
        <v>64</v>
      </c>
      <c r="T125" s="2" t="s">
        <v>63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244</v>
      </c>
      <c r="AV125" s="3">
        <v>117</v>
      </c>
    </row>
    <row r="126" spans="1:48" ht="30" customHeight="1" x14ac:dyDescent="0.3">
      <c r="A126" s="16" t="s">
        <v>240</v>
      </c>
      <c r="B126" s="16" t="s">
        <v>245</v>
      </c>
      <c r="C126" s="16" t="s">
        <v>242</v>
      </c>
      <c r="D126" s="14">
        <v>0.1</v>
      </c>
      <c r="E126" s="15"/>
      <c r="F126" s="15"/>
      <c r="G126" s="15"/>
      <c r="H126" s="15"/>
      <c r="I126" s="15"/>
      <c r="J126" s="15"/>
      <c r="K126" s="15"/>
      <c r="L126" s="15"/>
      <c r="M126" s="16" t="s">
        <v>52</v>
      </c>
      <c r="N126" s="2" t="s">
        <v>246</v>
      </c>
      <c r="O126" s="2" t="s">
        <v>52</v>
      </c>
      <c r="P126" s="2" t="s">
        <v>52</v>
      </c>
      <c r="Q126" s="2" t="s">
        <v>238</v>
      </c>
      <c r="R126" s="2" t="s">
        <v>64</v>
      </c>
      <c r="S126" s="2" t="s">
        <v>64</v>
      </c>
      <c r="T126" s="2" t="s">
        <v>63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247</v>
      </c>
      <c r="AV126" s="3">
        <v>118</v>
      </c>
    </row>
    <row r="127" spans="1:48" ht="30" customHeight="1" x14ac:dyDescent="0.3">
      <c r="A127" s="16" t="s">
        <v>240</v>
      </c>
      <c r="B127" s="16" t="s">
        <v>248</v>
      </c>
      <c r="C127" s="16" t="s">
        <v>249</v>
      </c>
      <c r="D127" s="14">
        <v>15</v>
      </c>
      <c r="E127" s="15"/>
      <c r="F127" s="15"/>
      <c r="G127" s="15"/>
      <c r="H127" s="15"/>
      <c r="I127" s="15"/>
      <c r="J127" s="15"/>
      <c r="K127" s="15"/>
      <c r="L127" s="15"/>
      <c r="M127" s="16" t="s">
        <v>52</v>
      </c>
      <c r="N127" s="2" t="s">
        <v>250</v>
      </c>
      <c r="O127" s="2" t="s">
        <v>52</v>
      </c>
      <c r="P127" s="2" t="s">
        <v>52</v>
      </c>
      <c r="Q127" s="2" t="s">
        <v>238</v>
      </c>
      <c r="R127" s="2" t="s">
        <v>64</v>
      </c>
      <c r="S127" s="2" t="s">
        <v>64</v>
      </c>
      <c r="T127" s="2" t="s">
        <v>63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52</v>
      </c>
      <c r="AS127" s="2" t="s">
        <v>52</v>
      </c>
      <c r="AT127" s="3"/>
      <c r="AU127" s="2" t="s">
        <v>251</v>
      </c>
      <c r="AV127" s="3">
        <v>119</v>
      </c>
    </row>
    <row r="128" spans="1:48" ht="30" customHeight="1" x14ac:dyDescent="0.3">
      <c r="A128" s="16" t="s">
        <v>252</v>
      </c>
      <c r="B128" s="16" t="s">
        <v>253</v>
      </c>
      <c r="C128" s="16" t="s">
        <v>242</v>
      </c>
      <c r="D128" s="14">
        <v>0.1</v>
      </c>
      <c r="E128" s="15"/>
      <c r="F128" s="15"/>
      <c r="G128" s="15"/>
      <c r="H128" s="15"/>
      <c r="I128" s="15"/>
      <c r="J128" s="15"/>
      <c r="K128" s="15"/>
      <c r="L128" s="15"/>
      <c r="M128" s="16" t="s">
        <v>52</v>
      </c>
      <c r="N128" s="2" t="s">
        <v>254</v>
      </c>
      <c r="O128" s="2" t="s">
        <v>52</v>
      </c>
      <c r="P128" s="2" t="s">
        <v>52</v>
      </c>
      <c r="Q128" s="2" t="s">
        <v>238</v>
      </c>
      <c r="R128" s="2" t="s">
        <v>64</v>
      </c>
      <c r="S128" s="2" t="s">
        <v>64</v>
      </c>
      <c r="T128" s="2" t="s">
        <v>63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52</v>
      </c>
      <c r="AS128" s="2" t="s">
        <v>52</v>
      </c>
      <c r="AT128" s="3"/>
      <c r="AU128" s="2" t="s">
        <v>255</v>
      </c>
      <c r="AV128" s="3">
        <v>120</v>
      </c>
    </row>
    <row r="129" spans="1:48" ht="30" customHeight="1" x14ac:dyDescent="0.3">
      <c r="A129" s="16" t="s">
        <v>256</v>
      </c>
      <c r="B129" s="16" t="s">
        <v>253</v>
      </c>
      <c r="C129" s="16" t="s">
        <v>242</v>
      </c>
      <c r="D129" s="14">
        <v>0.1</v>
      </c>
      <c r="E129" s="15"/>
      <c r="F129" s="15"/>
      <c r="G129" s="15"/>
      <c r="H129" s="15"/>
      <c r="I129" s="15"/>
      <c r="J129" s="15"/>
      <c r="K129" s="15"/>
      <c r="L129" s="15"/>
      <c r="M129" s="16" t="s">
        <v>52</v>
      </c>
      <c r="N129" s="2" t="s">
        <v>257</v>
      </c>
      <c r="O129" s="2" t="s">
        <v>52</v>
      </c>
      <c r="P129" s="2" t="s">
        <v>52</v>
      </c>
      <c r="Q129" s="2" t="s">
        <v>238</v>
      </c>
      <c r="R129" s="2" t="s">
        <v>64</v>
      </c>
      <c r="S129" s="2" t="s">
        <v>64</v>
      </c>
      <c r="T129" s="2" t="s">
        <v>63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52</v>
      </c>
      <c r="AS129" s="2" t="s">
        <v>52</v>
      </c>
      <c r="AT129" s="3"/>
      <c r="AU129" s="2" t="s">
        <v>258</v>
      </c>
      <c r="AV129" s="3">
        <v>121</v>
      </c>
    </row>
    <row r="130" spans="1:48" ht="30" customHeight="1" x14ac:dyDescent="0.3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238</v>
      </c>
    </row>
    <row r="131" spans="1:48" ht="30" customHeight="1" x14ac:dyDescent="0.3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238</v>
      </c>
    </row>
    <row r="132" spans="1:48" ht="30" customHeight="1" x14ac:dyDescent="0.3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238</v>
      </c>
    </row>
    <row r="133" spans="1:48" ht="30" customHeight="1" x14ac:dyDescent="0.3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238</v>
      </c>
    </row>
    <row r="134" spans="1:48" ht="30" customHeight="1" x14ac:dyDescent="0.3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238</v>
      </c>
    </row>
    <row r="135" spans="1:48" ht="30" customHeight="1" x14ac:dyDescent="0.3">
      <c r="A135" s="14"/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Q135" s="1" t="s">
        <v>238</v>
      </c>
    </row>
    <row r="136" spans="1:48" ht="30" customHeight="1" x14ac:dyDescent="0.3">
      <c r="A136" s="14"/>
      <c r="B136" s="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Q136" s="1" t="s">
        <v>238</v>
      </c>
    </row>
    <row r="137" spans="1:48" ht="30" customHeight="1" x14ac:dyDescent="0.3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1" t="s">
        <v>238</v>
      </c>
    </row>
    <row r="138" spans="1:48" ht="30" customHeight="1" x14ac:dyDescent="0.3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238</v>
      </c>
    </row>
    <row r="139" spans="1:48" ht="30" customHeight="1" x14ac:dyDescent="0.3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238</v>
      </c>
    </row>
    <row r="140" spans="1:48" ht="30" customHeight="1" x14ac:dyDescent="0.3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238</v>
      </c>
    </row>
    <row r="141" spans="1:48" ht="30" customHeight="1" x14ac:dyDescent="0.3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 t="s">
        <v>238</v>
      </c>
    </row>
    <row r="142" spans="1:48" ht="30" customHeight="1" x14ac:dyDescent="0.3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238</v>
      </c>
    </row>
    <row r="143" spans="1:48" ht="30" customHeight="1" x14ac:dyDescent="0.3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238</v>
      </c>
    </row>
    <row r="144" spans="1:48" ht="30" customHeight="1" x14ac:dyDescent="0.3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238</v>
      </c>
    </row>
    <row r="145" spans="1:48" ht="30" customHeight="1" x14ac:dyDescent="0.3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238</v>
      </c>
    </row>
    <row r="146" spans="1:48" ht="30" customHeight="1" x14ac:dyDescent="0.3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238</v>
      </c>
    </row>
    <row r="147" spans="1:48" ht="30" customHeight="1" x14ac:dyDescent="0.3">
      <c r="A147" s="16" t="s">
        <v>86</v>
      </c>
      <c r="B147" s="14"/>
      <c r="C147" s="14"/>
      <c r="D147" s="14"/>
      <c r="E147" s="15"/>
      <c r="F147" s="15">
        <f>SUMIF(Q125:Q146,"0102",F125:F146)</f>
        <v>0</v>
      </c>
      <c r="G147" s="15"/>
      <c r="H147" s="15">
        <f>SUMIF(Q125:Q146,"0102",H125:H146)</f>
        <v>0</v>
      </c>
      <c r="I147" s="15"/>
      <c r="J147" s="15">
        <f>SUMIF(Q125:Q146,"0102",J125:J146)</f>
        <v>0</v>
      </c>
      <c r="K147" s="15"/>
      <c r="L147" s="15">
        <f>SUMIF(Q125:Q146,"0102",L125:L146)</f>
        <v>0</v>
      </c>
      <c r="M147" s="14"/>
      <c r="N147" t="s">
        <v>87</v>
      </c>
    </row>
    <row r="148" spans="1:48" ht="30" customHeight="1" x14ac:dyDescent="0.3">
      <c r="A148" s="16" t="s">
        <v>259</v>
      </c>
      <c r="B148" s="16" t="s">
        <v>52</v>
      </c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N148" s="3"/>
      <c r="O148" s="3"/>
      <c r="P148" s="3"/>
      <c r="Q148" s="2" t="s">
        <v>260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16" t="s">
        <v>262</v>
      </c>
      <c r="B149" s="16" t="s">
        <v>263</v>
      </c>
      <c r="C149" s="16" t="s">
        <v>264</v>
      </c>
      <c r="D149" s="14">
        <v>-91</v>
      </c>
      <c r="E149" s="15"/>
      <c r="F149" s="15"/>
      <c r="G149" s="15"/>
      <c r="H149" s="15"/>
      <c r="I149" s="15"/>
      <c r="J149" s="15"/>
      <c r="K149" s="15"/>
      <c r="L149" s="15"/>
      <c r="M149" s="16" t="s">
        <v>265</v>
      </c>
      <c r="N149" s="2" t="s">
        <v>266</v>
      </c>
      <c r="O149" s="2" t="s">
        <v>52</v>
      </c>
      <c r="P149" s="2" t="s">
        <v>52</v>
      </c>
      <c r="Q149" s="2" t="s">
        <v>260</v>
      </c>
      <c r="R149" s="2" t="s">
        <v>64</v>
      </c>
      <c r="S149" s="2" t="s">
        <v>64</v>
      </c>
      <c r="T149" s="2" t="s">
        <v>63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267</v>
      </c>
      <c r="AV149" s="3">
        <v>123</v>
      </c>
    </row>
    <row r="150" spans="1:48" ht="30" customHeight="1" x14ac:dyDescent="0.3">
      <c r="A150" s="14"/>
      <c r="B150" s="14"/>
      <c r="C150" s="14"/>
      <c r="D150" s="14"/>
      <c r="E150" s="15"/>
      <c r="F150" s="15"/>
      <c r="G150" s="15"/>
      <c r="H150" s="15"/>
      <c r="I150" s="15"/>
      <c r="J150" s="15"/>
      <c r="K150" s="15"/>
      <c r="L150" s="15"/>
      <c r="M150" s="14"/>
      <c r="Q150" s="1" t="s">
        <v>260</v>
      </c>
    </row>
    <row r="151" spans="1:48" ht="30" customHeight="1" x14ac:dyDescent="0.3">
      <c r="A151" s="14"/>
      <c r="B151" s="14"/>
      <c r="C151" s="14"/>
      <c r="D151" s="14"/>
      <c r="E151" s="15"/>
      <c r="F151" s="15"/>
      <c r="G151" s="15"/>
      <c r="H151" s="15"/>
      <c r="I151" s="15"/>
      <c r="J151" s="15"/>
      <c r="K151" s="15"/>
      <c r="L151" s="15"/>
      <c r="M151" s="14"/>
      <c r="Q151" s="1" t="s">
        <v>260</v>
      </c>
    </row>
    <row r="152" spans="1:48" ht="30" customHeight="1" x14ac:dyDescent="0.3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 t="s">
        <v>260</v>
      </c>
    </row>
    <row r="153" spans="1:48" ht="30" customHeight="1" x14ac:dyDescent="0.3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 t="s">
        <v>260</v>
      </c>
    </row>
    <row r="154" spans="1:48" ht="30" customHeight="1" x14ac:dyDescent="0.3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 t="s">
        <v>260</v>
      </c>
    </row>
    <row r="155" spans="1:48" ht="30" customHeight="1" x14ac:dyDescent="0.3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 t="s">
        <v>260</v>
      </c>
    </row>
    <row r="156" spans="1:48" ht="30" customHeight="1" x14ac:dyDescent="0.3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 t="s">
        <v>260</v>
      </c>
    </row>
    <row r="157" spans="1:48" ht="30" customHeight="1" x14ac:dyDescent="0.3">
      <c r="A157" s="14"/>
      <c r="B157" s="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  <c r="Q157" s="1" t="s">
        <v>260</v>
      </c>
    </row>
    <row r="158" spans="1:48" ht="30" customHeight="1" x14ac:dyDescent="0.3">
      <c r="A158" s="14"/>
      <c r="B158" s="14"/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Q158" s="1" t="s">
        <v>260</v>
      </c>
    </row>
    <row r="159" spans="1:48" ht="30" customHeight="1" x14ac:dyDescent="0.3">
      <c r="A159" s="14"/>
      <c r="B159" s="14"/>
      <c r="C159" s="14"/>
      <c r="D159" s="14"/>
      <c r="E159" s="15"/>
      <c r="F159" s="15"/>
      <c r="G159" s="15"/>
      <c r="H159" s="15"/>
      <c r="I159" s="15"/>
      <c r="J159" s="15"/>
      <c r="K159" s="15"/>
      <c r="L159" s="15"/>
      <c r="M159" s="14"/>
      <c r="Q159" s="1" t="s">
        <v>260</v>
      </c>
    </row>
    <row r="160" spans="1:48" ht="30" customHeight="1" x14ac:dyDescent="0.3">
      <c r="A160" s="14"/>
      <c r="B160" s="14"/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4"/>
      <c r="Q160" s="1" t="s">
        <v>260</v>
      </c>
    </row>
    <row r="161" spans="1:48" ht="30" customHeight="1" x14ac:dyDescent="0.3">
      <c r="A161" s="14"/>
      <c r="B161" s="14"/>
      <c r="C161" s="14"/>
      <c r="D161" s="14"/>
      <c r="E161" s="15"/>
      <c r="F161" s="15"/>
      <c r="G161" s="15"/>
      <c r="H161" s="15"/>
      <c r="I161" s="15"/>
      <c r="J161" s="15"/>
      <c r="K161" s="15"/>
      <c r="L161" s="15"/>
      <c r="M161" s="14"/>
      <c r="Q161" s="1" t="s">
        <v>260</v>
      </c>
    </row>
    <row r="162" spans="1:48" ht="30" customHeight="1" x14ac:dyDescent="0.3">
      <c r="A162" s="14"/>
      <c r="B162" s="14"/>
      <c r="C162" s="14"/>
      <c r="D162" s="14"/>
      <c r="E162" s="15"/>
      <c r="F162" s="15"/>
      <c r="G162" s="15"/>
      <c r="H162" s="15"/>
      <c r="I162" s="15"/>
      <c r="J162" s="15"/>
      <c r="K162" s="15"/>
      <c r="L162" s="15"/>
      <c r="M162" s="14"/>
      <c r="Q162" s="1" t="s">
        <v>260</v>
      </c>
    </row>
    <row r="163" spans="1:48" ht="30" customHeight="1" x14ac:dyDescent="0.3">
      <c r="A163" s="14"/>
      <c r="B163" s="14"/>
      <c r="C163" s="14"/>
      <c r="D163" s="14"/>
      <c r="E163" s="15"/>
      <c r="F163" s="15"/>
      <c r="G163" s="15"/>
      <c r="H163" s="15"/>
      <c r="I163" s="15"/>
      <c r="J163" s="15"/>
      <c r="K163" s="15"/>
      <c r="L163" s="15"/>
      <c r="M163" s="14"/>
      <c r="Q163" s="1" t="s">
        <v>260</v>
      </c>
    </row>
    <row r="164" spans="1:48" ht="30" customHeight="1" x14ac:dyDescent="0.3">
      <c r="A164" s="14"/>
      <c r="B164" s="14"/>
      <c r="C164" s="14"/>
      <c r="D164" s="14"/>
      <c r="E164" s="15"/>
      <c r="F164" s="15"/>
      <c r="G164" s="15"/>
      <c r="H164" s="15"/>
      <c r="I164" s="15"/>
      <c r="J164" s="15"/>
      <c r="K164" s="15"/>
      <c r="L164" s="15"/>
      <c r="M164" s="14"/>
      <c r="Q164" s="1" t="s">
        <v>260</v>
      </c>
    </row>
    <row r="165" spans="1:48" ht="30" customHeight="1" x14ac:dyDescent="0.3">
      <c r="A165" s="14"/>
      <c r="B165" s="14"/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Q165" s="1" t="s">
        <v>260</v>
      </c>
    </row>
    <row r="166" spans="1:48" ht="30" customHeight="1" x14ac:dyDescent="0.3">
      <c r="A166" s="14"/>
      <c r="B166" s="14"/>
      <c r="C166" s="14"/>
      <c r="D166" s="14"/>
      <c r="E166" s="15"/>
      <c r="F166" s="15"/>
      <c r="G166" s="15"/>
      <c r="H166" s="15"/>
      <c r="I166" s="15"/>
      <c r="J166" s="15"/>
      <c r="K166" s="15"/>
      <c r="L166" s="15"/>
      <c r="M166" s="14"/>
      <c r="Q166" s="1" t="s">
        <v>260</v>
      </c>
    </row>
    <row r="167" spans="1:48" ht="30" customHeight="1" x14ac:dyDescent="0.3">
      <c r="A167" s="14"/>
      <c r="B167" s="14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Q167" s="1" t="s">
        <v>260</v>
      </c>
    </row>
    <row r="168" spans="1:48" ht="30" customHeight="1" x14ac:dyDescent="0.3">
      <c r="A168" s="14"/>
      <c r="B168" s="14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Q168" s="1" t="s">
        <v>260</v>
      </c>
    </row>
    <row r="169" spans="1:48" ht="30" customHeight="1" x14ac:dyDescent="0.3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 t="s">
        <v>260</v>
      </c>
    </row>
    <row r="170" spans="1:48" ht="30" customHeight="1" x14ac:dyDescent="0.3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 t="s">
        <v>260</v>
      </c>
    </row>
    <row r="171" spans="1:48" ht="30" customHeight="1" x14ac:dyDescent="0.3">
      <c r="A171" s="16" t="s">
        <v>86</v>
      </c>
      <c r="B171" s="14"/>
      <c r="C171" s="14"/>
      <c r="D171" s="14"/>
      <c r="E171" s="15"/>
      <c r="F171" s="15">
        <f>SUMIF(Q149:Q170,"0103",F149:F170)</f>
        <v>0</v>
      </c>
      <c r="G171" s="15"/>
      <c r="H171" s="15">
        <f>SUMIF(Q149:Q170,"0103",H149:H170)</f>
        <v>0</v>
      </c>
      <c r="I171" s="15"/>
      <c r="J171" s="15">
        <f>SUMIF(Q149:Q170,"0103",J149:J170)</f>
        <v>0</v>
      </c>
      <c r="K171" s="15"/>
      <c r="L171" s="15">
        <f>SUMIF(Q149:Q170,"0103",L149:L170)</f>
        <v>0</v>
      </c>
      <c r="M171" s="14"/>
      <c r="N171" t="s">
        <v>87</v>
      </c>
    </row>
    <row r="172" spans="1:48" ht="30" customHeight="1" x14ac:dyDescent="0.3">
      <c r="A172" s="16" t="s">
        <v>270</v>
      </c>
      <c r="B172" s="16" t="s">
        <v>52</v>
      </c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N172" s="3"/>
      <c r="O172" s="3"/>
      <c r="P172" s="3"/>
      <c r="Q172" s="2" t="s">
        <v>271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3">
      <c r="A173" s="16" t="s">
        <v>80</v>
      </c>
      <c r="B173" s="16" t="s">
        <v>81</v>
      </c>
      <c r="C173" s="16" t="s">
        <v>82</v>
      </c>
      <c r="D173" s="14">
        <v>5</v>
      </c>
      <c r="E173" s="15"/>
      <c r="F173" s="15"/>
      <c r="G173" s="15"/>
      <c r="H173" s="15"/>
      <c r="I173" s="15"/>
      <c r="J173" s="15"/>
      <c r="K173" s="15"/>
      <c r="L173" s="15"/>
      <c r="M173" s="16" t="s">
        <v>83</v>
      </c>
      <c r="N173" s="2" t="s">
        <v>84</v>
      </c>
      <c r="O173" s="2" t="s">
        <v>52</v>
      </c>
      <c r="P173" s="2" t="s">
        <v>52</v>
      </c>
      <c r="Q173" s="2" t="s">
        <v>271</v>
      </c>
      <c r="R173" s="2" t="s">
        <v>63</v>
      </c>
      <c r="S173" s="2" t="s">
        <v>64</v>
      </c>
      <c r="T173" s="2" t="s">
        <v>64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272</v>
      </c>
      <c r="AV173" s="3">
        <v>182</v>
      </c>
    </row>
    <row r="174" spans="1:48" ht="30" customHeight="1" x14ac:dyDescent="0.3">
      <c r="A174" s="16" t="s">
        <v>70</v>
      </c>
      <c r="B174" s="16" t="s">
        <v>71</v>
      </c>
      <c r="C174" s="16" t="s">
        <v>72</v>
      </c>
      <c r="D174" s="14">
        <v>749</v>
      </c>
      <c r="E174" s="15"/>
      <c r="F174" s="15"/>
      <c r="G174" s="15"/>
      <c r="H174" s="15"/>
      <c r="I174" s="15"/>
      <c r="J174" s="15"/>
      <c r="K174" s="15"/>
      <c r="L174" s="15"/>
      <c r="M174" s="16" t="s">
        <v>73</v>
      </c>
      <c r="N174" s="2" t="s">
        <v>74</v>
      </c>
      <c r="O174" s="2" t="s">
        <v>52</v>
      </c>
      <c r="P174" s="2" t="s">
        <v>52</v>
      </c>
      <c r="Q174" s="2" t="s">
        <v>271</v>
      </c>
      <c r="R174" s="2" t="s">
        <v>63</v>
      </c>
      <c r="S174" s="2" t="s">
        <v>64</v>
      </c>
      <c r="T174" s="2" t="s">
        <v>64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52</v>
      </c>
      <c r="AS174" s="2" t="s">
        <v>52</v>
      </c>
      <c r="AT174" s="3"/>
      <c r="AU174" s="2" t="s">
        <v>273</v>
      </c>
      <c r="AV174" s="3">
        <v>159</v>
      </c>
    </row>
    <row r="175" spans="1:48" ht="30" customHeight="1" x14ac:dyDescent="0.3">
      <c r="A175" s="14"/>
      <c r="B175" s="14"/>
      <c r="C175" s="14"/>
      <c r="D175" s="14"/>
      <c r="E175" s="15"/>
      <c r="F175" s="15"/>
      <c r="G175" s="15"/>
      <c r="H175" s="15"/>
      <c r="I175" s="15"/>
      <c r="J175" s="15"/>
      <c r="K175" s="15"/>
      <c r="L175" s="15"/>
      <c r="M175" s="14"/>
      <c r="Q175" s="1" t="s">
        <v>271</v>
      </c>
    </row>
    <row r="176" spans="1:48" ht="30" customHeight="1" x14ac:dyDescent="0.3">
      <c r="A176" s="14"/>
      <c r="B176" s="14"/>
      <c r="C176" s="14"/>
      <c r="D176" s="14"/>
      <c r="E176" s="15"/>
      <c r="F176" s="15"/>
      <c r="G176" s="15"/>
      <c r="H176" s="15"/>
      <c r="I176" s="15"/>
      <c r="J176" s="15"/>
      <c r="K176" s="15"/>
      <c r="L176" s="15"/>
      <c r="M176" s="14"/>
      <c r="Q176" s="1" t="s">
        <v>271</v>
      </c>
    </row>
    <row r="177" spans="1:17" ht="30" customHeight="1" x14ac:dyDescent="0.3">
      <c r="A177" s="14"/>
      <c r="B177" s="14"/>
      <c r="C177" s="14"/>
      <c r="D177" s="14"/>
      <c r="E177" s="15"/>
      <c r="F177" s="15"/>
      <c r="G177" s="15"/>
      <c r="H177" s="15"/>
      <c r="I177" s="15"/>
      <c r="J177" s="15"/>
      <c r="K177" s="15"/>
      <c r="L177" s="15"/>
      <c r="M177" s="14"/>
      <c r="Q177" s="1" t="s">
        <v>271</v>
      </c>
    </row>
    <row r="178" spans="1:17" ht="30" customHeight="1" x14ac:dyDescent="0.3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1" t="s">
        <v>271</v>
      </c>
    </row>
    <row r="179" spans="1:17" ht="30" customHeight="1" x14ac:dyDescent="0.3">
      <c r="A179" s="14"/>
      <c r="B179" s="14"/>
      <c r="C179" s="14"/>
      <c r="D179" s="14"/>
      <c r="E179" s="15"/>
      <c r="F179" s="15"/>
      <c r="G179" s="15"/>
      <c r="H179" s="15"/>
      <c r="I179" s="15"/>
      <c r="J179" s="15"/>
      <c r="K179" s="15"/>
      <c r="L179" s="15"/>
      <c r="M179" s="14"/>
      <c r="Q179" s="1" t="s">
        <v>271</v>
      </c>
    </row>
    <row r="180" spans="1:17" ht="30" customHeight="1" x14ac:dyDescent="0.3">
      <c r="A180" s="14"/>
      <c r="B180" s="14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Q180" s="1" t="s">
        <v>271</v>
      </c>
    </row>
    <row r="181" spans="1:17" ht="30" customHeight="1" x14ac:dyDescent="0.3">
      <c r="A181" s="14"/>
      <c r="B181" s="14"/>
      <c r="C181" s="14"/>
      <c r="D181" s="14"/>
      <c r="E181" s="15"/>
      <c r="F181" s="15"/>
      <c r="G181" s="15"/>
      <c r="H181" s="15"/>
      <c r="I181" s="15"/>
      <c r="J181" s="15"/>
      <c r="K181" s="15"/>
      <c r="L181" s="15"/>
      <c r="M181" s="14"/>
      <c r="Q181" s="1" t="s">
        <v>271</v>
      </c>
    </row>
    <row r="182" spans="1:17" ht="30" customHeight="1" x14ac:dyDescent="0.3">
      <c r="A182" s="14"/>
      <c r="B182" s="14"/>
      <c r="C182" s="14"/>
      <c r="D182" s="14"/>
      <c r="E182" s="15"/>
      <c r="F182" s="15"/>
      <c r="G182" s="15"/>
      <c r="H182" s="15"/>
      <c r="I182" s="15"/>
      <c r="J182" s="15"/>
      <c r="K182" s="15"/>
      <c r="L182" s="15"/>
      <c r="M182" s="14"/>
      <c r="Q182" s="1" t="s">
        <v>271</v>
      </c>
    </row>
    <row r="183" spans="1:17" ht="30" customHeight="1" x14ac:dyDescent="0.3">
      <c r="A183" s="14"/>
      <c r="B183" s="14"/>
      <c r="C183" s="14"/>
      <c r="D183" s="14"/>
      <c r="E183" s="15"/>
      <c r="F183" s="15"/>
      <c r="G183" s="15"/>
      <c r="H183" s="15"/>
      <c r="I183" s="15"/>
      <c r="J183" s="15"/>
      <c r="K183" s="15"/>
      <c r="L183" s="15"/>
      <c r="M183" s="14"/>
      <c r="Q183" s="1" t="s">
        <v>271</v>
      </c>
    </row>
    <row r="184" spans="1:17" ht="30" customHeight="1" x14ac:dyDescent="0.3">
      <c r="A184" s="14"/>
      <c r="B184" s="14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Q184" s="1" t="s">
        <v>271</v>
      </c>
    </row>
    <row r="185" spans="1:17" ht="30" customHeight="1" x14ac:dyDescent="0.3">
      <c r="A185" s="14"/>
      <c r="B185" s="14"/>
      <c r="C185" s="14"/>
      <c r="D185" s="14"/>
      <c r="E185" s="15"/>
      <c r="F185" s="15"/>
      <c r="G185" s="15"/>
      <c r="H185" s="15"/>
      <c r="I185" s="15"/>
      <c r="J185" s="15"/>
      <c r="K185" s="15"/>
      <c r="L185" s="15"/>
      <c r="M185" s="14"/>
      <c r="Q185" s="1" t="s">
        <v>271</v>
      </c>
    </row>
    <row r="186" spans="1:17" ht="30" customHeight="1" x14ac:dyDescent="0.3">
      <c r="A186" s="14"/>
      <c r="B186" s="14"/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Q186" s="1" t="s">
        <v>271</v>
      </c>
    </row>
    <row r="187" spans="1:17" ht="30" customHeight="1" x14ac:dyDescent="0.3">
      <c r="A187" s="14"/>
      <c r="B187" s="14"/>
      <c r="C187" s="14"/>
      <c r="D187" s="14"/>
      <c r="E187" s="15"/>
      <c r="F187" s="15"/>
      <c r="G187" s="15"/>
      <c r="H187" s="15"/>
      <c r="I187" s="15"/>
      <c r="J187" s="15"/>
      <c r="K187" s="15"/>
      <c r="L187" s="15"/>
      <c r="M187" s="14"/>
      <c r="Q187" s="1" t="s">
        <v>271</v>
      </c>
    </row>
    <row r="188" spans="1:17" ht="30" customHeight="1" x14ac:dyDescent="0.3">
      <c r="A188" s="14"/>
      <c r="B188" s="14"/>
      <c r="C188" s="14"/>
      <c r="D188" s="14"/>
      <c r="E188" s="15"/>
      <c r="F188" s="15"/>
      <c r="G188" s="15"/>
      <c r="H188" s="15"/>
      <c r="I188" s="15"/>
      <c r="J188" s="15"/>
      <c r="K188" s="15"/>
      <c r="L188" s="15"/>
      <c r="M188" s="14"/>
      <c r="Q188" s="1" t="s">
        <v>271</v>
      </c>
    </row>
    <row r="189" spans="1:17" ht="30" customHeight="1" x14ac:dyDescent="0.3">
      <c r="A189" s="14"/>
      <c r="B189" s="14"/>
      <c r="C189" s="14"/>
      <c r="D189" s="14"/>
      <c r="E189" s="15"/>
      <c r="F189" s="15"/>
      <c r="G189" s="15"/>
      <c r="H189" s="15"/>
      <c r="I189" s="15"/>
      <c r="J189" s="15"/>
      <c r="K189" s="15"/>
      <c r="L189" s="15"/>
      <c r="M189" s="14"/>
      <c r="Q189" s="1" t="s">
        <v>271</v>
      </c>
    </row>
    <row r="190" spans="1:17" ht="30" customHeight="1" x14ac:dyDescent="0.3">
      <c r="A190" s="14"/>
      <c r="B190" s="14"/>
      <c r="C190" s="14"/>
      <c r="D190" s="14"/>
      <c r="E190" s="15"/>
      <c r="F190" s="15"/>
      <c r="G190" s="15"/>
      <c r="H190" s="15"/>
      <c r="I190" s="15"/>
      <c r="J190" s="15"/>
      <c r="K190" s="15"/>
      <c r="L190" s="15"/>
      <c r="M190" s="14"/>
      <c r="Q190" s="1" t="s">
        <v>271</v>
      </c>
    </row>
    <row r="191" spans="1:17" ht="30" customHeight="1" x14ac:dyDescent="0.3">
      <c r="A191" s="14"/>
      <c r="B191" s="14"/>
      <c r="C191" s="14"/>
      <c r="D191" s="14"/>
      <c r="E191" s="15"/>
      <c r="F191" s="15"/>
      <c r="G191" s="15"/>
      <c r="H191" s="15"/>
      <c r="I191" s="15"/>
      <c r="J191" s="15"/>
      <c r="K191" s="15"/>
      <c r="L191" s="15"/>
      <c r="M191" s="14"/>
      <c r="Q191" s="1" t="s">
        <v>271</v>
      </c>
    </row>
    <row r="192" spans="1:17" ht="30" customHeight="1" x14ac:dyDescent="0.3">
      <c r="A192" s="14"/>
      <c r="B192" s="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4"/>
      <c r="Q192" s="1" t="s">
        <v>271</v>
      </c>
    </row>
    <row r="193" spans="1:48" ht="30" customHeight="1" x14ac:dyDescent="0.3">
      <c r="A193" s="14"/>
      <c r="B193" s="14"/>
      <c r="C193" s="14"/>
      <c r="D193" s="14"/>
      <c r="E193" s="15"/>
      <c r="F193" s="15"/>
      <c r="G193" s="15"/>
      <c r="H193" s="15"/>
      <c r="I193" s="15"/>
      <c r="J193" s="15"/>
      <c r="K193" s="15"/>
      <c r="L193" s="15"/>
      <c r="M193" s="14"/>
      <c r="Q193" s="1" t="s">
        <v>271</v>
      </c>
    </row>
    <row r="194" spans="1:48" ht="30" customHeight="1" x14ac:dyDescent="0.3">
      <c r="A194" s="14"/>
      <c r="B194" s="14"/>
      <c r="C194" s="14"/>
      <c r="D194" s="14"/>
      <c r="E194" s="15"/>
      <c r="F194" s="15"/>
      <c r="G194" s="15"/>
      <c r="H194" s="15"/>
      <c r="I194" s="15"/>
      <c r="J194" s="15"/>
      <c r="K194" s="15"/>
      <c r="L194" s="15"/>
      <c r="M194" s="14"/>
      <c r="Q194" s="1" t="s">
        <v>271</v>
      </c>
    </row>
    <row r="195" spans="1:48" ht="30" customHeight="1" x14ac:dyDescent="0.3">
      <c r="A195" s="16" t="s">
        <v>86</v>
      </c>
      <c r="B195" s="14"/>
      <c r="C195" s="14"/>
      <c r="D195" s="14"/>
      <c r="E195" s="15"/>
      <c r="F195" s="15">
        <f>SUMIF(Q173:Q194,"010401",F173:F194)</f>
        <v>0</v>
      </c>
      <c r="G195" s="15"/>
      <c r="H195" s="15">
        <f>SUMIF(Q173:Q194,"010401",H173:H194)</f>
        <v>0</v>
      </c>
      <c r="I195" s="15"/>
      <c r="J195" s="15">
        <f>SUMIF(Q173:Q194,"010401",J173:J194)</f>
        <v>0</v>
      </c>
      <c r="K195" s="15"/>
      <c r="L195" s="15">
        <f>SUMIF(Q173:Q194,"010401",L173:L194)</f>
        <v>0</v>
      </c>
      <c r="M195" s="14"/>
      <c r="N195" t="s">
        <v>87</v>
      </c>
    </row>
    <row r="196" spans="1:48" ht="30" customHeight="1" x14ac:dyDescent="0.3">
      <c r="A196" s="16" t="s">
        <v>274</v>
      </c>
      <c r="B196" s="16" t="s">
        <v>52</v>
      </c>
      <c r="C196" s="14"/>
      <c r="D196" s="14"/>
      <c r="E196" s="15"/>
      <c r="F196" s="15"/>
      <c r="G196" s="15"/>
      <c r="H196" s="15"/>
      <c r="I196" s="15"/>
      <c r="J196" s="15"/>
      <c r="K196" s="15"/>
      <c r="L196" s="15"/>
      <c r="M196" s="14"/>
      <c r="N196" s="3"/>
      <c r="O196" s="3"/>
      <c r="P196" s="3"/>
      <c r="Q196" s="2" t="s">
        <v>275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3">
      <c r="A197" s="16" t="s">
        <v>276</v>
      </c>
      <c r="B197" s="16" t="s">
        <v>277</v>
      </c>
      <c r="C197" s="16" t="s">
        <v>72</v>
      </c>
      <c r="D197" s="14">
        <v>1171</v>
      </c>
      <c r="E197" s="15"/>
      <c r="F197" s="15"/>
      <c r="G197" s="15"/>
      <c r="H197" s="15"/>
      <c r="I197" s="15"/>
      <c r="J197" s="15"/>
      <c r="K197" s="15"/>
      <c r="L197" s="15"/>
      <c r="M197" s="16" t="s">
        <v>52</v>
      </c>
      <c r="N197" s="2" t="s">
        <v>278</v>
      </c>
      <c r="O197" s="2" t="s">
        <v>52</v>
      </c>
      <c r="P197" s="2" t="s">
        <v>52</v>
      </c>
      <c r="Q197" s="2" t="s">
        <v>275</v>
      </c>
      <c r="R197" s="2" t="s">
        <v>64</v>
      </c>
      <c r="S197" s="2" t="s">
        <v>64</v>
      </c>
      <c r="T197" s="2" t="s">
        <v>63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52</v>
      </c>
      <c r="AS197" s="2" t="s">
        <v>52</v>
      </c>
      <c r="AT197" s="3"/>
      <c r="AU197" s="2" t="s">
        <v>279</v>
      </c>
      <c r="AV197" s="3">
        <v>184</v>
      </c>
    </row>
    <row r="198" spans="1:48" ht="30" customHeight="1" x14ac:dyDescent="0.3">
      <c r="A198" s="14"/>
      <c r="B198" s="14"/>
      <c r="C198" s="14"/>
      <c r="D198" s="14"/>
      <c r="E198" s="15"/>
      <c r="F198" s="15"/>
      <c r="G198" s="15"/>
      <c r="H198" s="15"/>
      <c r="I198" s="15"/>
      <c r="J198" s="15"/>
      <c r="K198" s="15"/>
      <c r="L198" s="15"/>
      <c r="M198" s="14"/>
      <c r="Q198" s="1" t="s">
        <v>275</v>
      </c>
    </row>
    <row r="199" spans="1:48" ht="30" customHeight="1" x14ac:dyDescent="0.3">
      <c r="A199" s="14"/>
      <c r="B199" s="14"/>
      <c r="C199" s="14"/>
      <c r="D199" s="14"/>
      <c r="E199" s="15"/>
      <c r="F199" s="15"/>
      <c r="G199" s="15"/>
      <c r="H199" s="15"/>
      <c r="I199" s="15"/>
      <c r="J199" s="15"/>
      <c r="K199" s="15"/>
      <c r="L199" s="15"/>
      <c r="M199" s="14"/>
      <c r="Q199" s="1" t="s">
        <v>275</v>
      </c>
    </row>
    <row r="200" spans="1:48" ht="30" customHeight="1" x14ac:dyDescent="0.3">
      <c r="A200" s="14"/>
      <c r="B200" s="14"/>
      <c r="C200" s="14"/>
      <c r="D200" s="14"/>
      <c r="E200" s="15"/>
      <c r="F200" s="15"/>
      <c r="G200" s="15"/>
      <c r="H200" s="15"/>
      <c r="I200" s="15"/>
      <c r="J200" s="15"/>
      <c r="K200" s="15"/>
      <c r="L200" s="15"/>
      <c r="M200" s="14"/>
      <c r="Q200" s="1" t="s">
        <v>275</v>
      </c>
    </row>
    <row r="201" spans="1:48" ht="30" customHeight="1" x14ac:dyDescent="0.3">
      <c r="A201" s="14"/>
      <c r="B201" s="14"/>
      <c r="C201" s="14"/>
      <c r="D201" s="14"/>
      <c r="E201" s="15"/>
      <c r="F201" s="15"/>
      <c r="G201" s="15"/>
      <c r="H201" s="15"/>
      <c r="I201" s="15"/>
      <c r="J201" s="15"/>
      <c r="K201" s="15"/>
      <c r="L201" s="15"/>
      <c r="M201" s="14"/>
      <c r="Q201" s="1" t="s">
        <v>275</v>
      </c>
    </row>
    <row r="202" spans="1:48" ht="30" customHeight="1" x14ac:dyDescent="0.3">
      <c r="A202" s="14"/>
      <c r="B202" s="14"/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4"/>
      <c r="Q202" s="1" t="s">
        <v>275</v>
      </c>
    </row>
    <row r="203" spans="1:48" ht="30" customHeight="1" x14ac:dyDescent="0.3">
      <c r="A203" s="14"/>
      <c r="B203" s="14"/>
      <c r="C203" s="14"/>
      <c r="D203" s="14"/>
      <c r="E203" s="15"/>
      <c r="F203" s="15"/>
      <c r="G203" s="15"/>
      <c r="H203" s="15"/>
      <c r="I203" s="15"/>
      <c r="J203" s="15"/>
      <c r="K203" s="15"/>
      <c r="L203" s="15"/>
      <c r="M203" s="14"/>
      <c r="Q203" s="1" t="s">
        <v>275</v>
      </c>
    </row>
    <row r="204" spans="1:48" ht="30" customHeight="1" x14ac:dyDescent="0.3">
      <c r="A204" s="14"/>
      <c r="B204" s="14"/>
      <c r="C204" s="14"/>
      <c r="D204" s="14"/>
      <c r="E204" s="15"/>
      <c r="F204" s="15"/>
      <c r="G204" s="15"/>
      <c r="H204" s="15"/>
      <c r="I204" s="15"/>
      <c r="J204" s="15"/>
      <c r="K204" s="15"/>
      <c r="L204" s="15"/>
      <c r="M204" s="14"/>
      <c r="Q204" s="1" t="s">
        <v>275</v>
      </c>
    </row>
    <row r="205" spans="1:48" ht="30" customHeight="1" x14ac:dyDescent="0.3">
      <c r="A205" s="14"/>
      <c r="B205" s="14"/>
      <c r="C205" s="14"/>
      <c r="D205" s="14"/>
      <c r="E205" s="15"/>
      <c r="F205" s="15"/>
      <c r="G205" s="15"/>
      <c r="H205" s="15"/>
      <c r="I205" s="15"/>
      <c r="J205" s="15"/>
      <c r="K205" s="15"/>
      <c r="L205" s="15"/>
      <c r="M205" s="14"/>
      <c r="Q205" s="1" t="s">
        <v>275</v>
      </c>
    </row>
    <row r="206" spans="1:48" ht="30" customHeight="1" x14ac:dyDescent="0.3">
      <c r="A206" s="14"/>
      <c r="B206" s="14"/>
      <c r="C206" s="14"/>
      <c r="D206" s="14"/>
      <c r="E206" s="15"/>
      <c r="F206" s="15"/>
      <c r="G206" s="15"/>
      <c r="H206" s="15"/>
      <c r="I206" s="15"/>
      <c r="J206" s="15"/>
      <c r="K206" s="15"/>
      <c r="L206" s="15"/>
      <c r="M206" s="14"/>
      <c r="Q206" s="1" t="s">
        <v>275</v>
      </c>
    </row>
    <row r="207" spans="1:48" ht="30" customHeight="1" x14ac:dyDescent="0.3">
      <c r="A207" s="14"/>
      <c r="B207" s="14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Q207" s="1" t="s">
        <v>275</v>
      </c>
    </row>
    <row r="208" spans="1:48" ht="30" customHeight="1" x14ac:dyDescent="0.3">
      <c r="A208" s="14"/>
      <c r="B208" s="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Q208" s="1" t="s">
        <v>275</v>
      </c>
    </row>
    <row r="209" spans="1:48" ht="30" customHeight="1" x14ac:dyDescent="0.3">
      <c r="A209" s="14"/>
      <c r="B209" s="14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Q209" s="1" t="s">
        <v>275</v>
      </c>
    </row>
    <row r="210" spans="1:48" ht="30" customHeight="1" x14ac:dyDescent="0.3">
      <c r="A210" s="14"/>
      <c r="B210" s="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4"/>
      <c r="Q210" s="1" t="s">
        <v>275</v>
      </c>
    </row>
    <row r="211" spans="1:48" ht="30" customHeight="1" x14ac:dyDescent="0.3">
      <c r="A211" s="14"/>
      <c r="B211" s="14"/>
      <c r="C211" s="14"/>
      <c r="D211" s="14"/>
      <c r="E211" s="15"/>
      <c r="F211" s="15"/>
      <c r="G211" s="15"/>
      <c r="H211" s="15"/>
      <c r="I211" s="15"/>
      <c r="J211" s="15"/>
      <c r="K211" s="15"/>
      <c r="L211" s="15"/>
      <c r="M211" s="14"/>
      <c r="Q211" s="1" t="s">
        <v>275</v>
      </c>
    </row>
    <row r="212" spans="1:48" ht="30" customHeight="1" x14ac:dyDescent="0.3">
      <c r="A212" s="14"/>
      <c r="B212" s="14"/>
      <c r="C212" s="14"/>
      <c r="D212" s="14"/>
      <c r="E212" s="15"/>
      <c r="F212" s="15"/>
      <c r="G212" s="15"/>
      <c r="H212" s="15"/>
      <c r="I212" s="15"/>
      <c r="J212" s="15"/>
      <c r="K212" s="15"/>
      <c r="L212" s="15"/>
      <c r="M212" s="14"/>
      <c r="Q212" s="1" t="s">
        <v>275</v>
      </c>
    </row>
    <row r="213" spans="1:48" ht="30" customHeight="1" x14ac:dyDescent="0.3">
      <c r="A213" s="14"/>
      <c r="B213" s="14"/>
      <c r="C213" s="14"/>
      <c r="D213" s="14"/>
      <c r="E213" s="15"/>
      <c r="F213" s="15"/>
      <c r="G213" s="15"/>
      <c r="H213" s="15"/>
      <c r="I213" s="15"/>
      <c r="J213" s="15"/>
      <c r="K213" s="15"/>
      <c r="L213" s="15"/>
      <c r="M213" s="14"/>
      <c r="Q213" s="1" t="s">
        <v>275</v>
      </c>
    </row>
    <row r="214" spans="1:48" ht="30" customHeight="1" x14ac:dyDescent="0.3">
      <c r="A214" s="14"/>
      <c r="B214" s="14"/>
      <c r="C214" s="14"/>
      <c r="D214" s="14"/>
      <c r="E214" s="15"/>
      <c r="F214" s="15"/>
      <c r="G214" s="15"/>
      <c r="H214" s="15"/>
      <c r="I214" s="15"/>
      <c r="J214" s="15"/>
      <c r="K214" s="15"/>
      <c r="L214" s="15"/>
      <c r="M214" s="14"/>
      <c r="Q214" s="1" t="s">
        <v>275</v>
      </c>
    </row>
    <row r="215" spans="1:48" ht="30" customHeight="1" x14ac:dyDescent="0.3">
      <c r="A215" s="14"/>
      <c r="B215" s="14"/>
      <c r="C215" s="14"/>
      <c r="D215" s="14"/>
      <c r="E215" s="15"/>
      <c r="F215" s="15"/>
      <c r="G215" s="15"/>
      <c r="H215" s="15"/>
      <c r="I215" s="15"/>
      <c r="J215" s="15"/>
      <c r="K215" s="15"/>
      <c r="L215" s="15"/>
      <c r="M215" s="14"/>
      <c r="Q215" s="1" t="s">
        <v>275</v>
      </c>
    </row>
    <row r="216" spans="1:48" ht="30" customHeight="1" x14ac:dyDescent="0.3">
      <c r="A216" s="14"/>
      <c r="B216" s="14"/>
      <c r="C216" s="14"/>
      <c r="D216" s="14"/>
      <c r="E216" s="15"/>
      <c r="F216" s="15"/>
      <c r="G216" s="15"/>
      <c r="H216" s="15"/>
      <c r="I216" s="15"/>
      <c r="J216" s="15"/>
      <c r="K216" s="15"/>
      <c r="L216" s="15"/>
      <c r="M216" s="14"/>
      <c r="Q216" s="1" t="s">
        <v>275</v>
      </c>
    </row>
    <row r="217" spans="1:48" ht="30" customHeight="1" x14ac:dyDescent="0.3">
      <c r="A217" s="14"/>
      <c r="B217" s="14"/>
      <c r="C217" s="14"/>
      <c r="D217" s="14"/>
      <c r="E217" s="15"/>
      <c r="F217" s="15"/>
      <c r="G217" s="15"/>
      <c r="H217" s="15"/>
      <c r="I217" s="15"/>
      <c r="J217" s="15"/>
      <c r="K217" s="15"/>
      <c r="L217" s="15"/>
      <c r="M217" s="14"/>
      <c r="Q217" s="1" t="s">
        <v>275</v>
      </c>
    </row>
    <row r="218" spans="1:48" ht="30" customHeight="1" x14ac:dyDescent="0.3">
      <c r="A218" s="14"/>
      <c r="B218" s="14"/>
      <c r="C218" s="14"/>
      <c r="D218" s="14"/>
      <c r="E218" s="15"/>
      <c r="F218" s="15"/>
      <c r="G218" s="15"/>
      <c r="H218" s="15"/>
      <c r="I218" s="15"/>
      <c r="J218" s="15"/>
      <c r="K218" s="15"/>
      <c r="L218" s="15"/>
      <c r="M218" s="14"/>
      <c r="Q218" s="1" t="s">
        <v>275</v>
      </c>
    </row>
    <row r="219" spans="1:48" ht="30" customHeight="1" x14ac:dyDescent="0.3">
      <c r="A219" s="16" t="s">
        <v>86</v>
      </c>
      <c r="B219" s="14"/>
      <c r="C219" s="14"/>
      <c r="D219" s="14"/>
      <c r="E219" s="15"/>
      <c r="F219" s="15">
        <f>SUMIF(Q197:Q218,"010402",F197:F218)</f>
        <v>0</v>
      </c>
      <c r="G219" s="15"/>
      <c r="H219" s="15">
        <f>SUMIF(Q197:Q218,"010402",H197:H218)</f>
        <v>0</v>
      </c>
      <c r="I219" s="15"/>
      <c r="J219" s="15">
        <f>SUMIF(Q197:Q218,"010402",J197:J218)</f>
        <v>0</v>
      </c>
      <c r="K219" s="15"/>
      <c r="L219" s="15">
        <f>SUMIF(Q197:Q218,"010402",L197:L218)</f>
        <v>0</v>
      </c>
      <c r="M219" s="14"/>
      <c r="N219" t="s">
        <v>87</v>
      </c>
    </row>
    <row r="220" spans="1:48" ht="30" customHeight="1" x14ac:dyDescent="0.3">
      <c r="A220" s="16" t="s">
        <v>280</v>
      </c>
      <c r="B220" s="16" t="s">
        <v>52</v>
      </c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4"/>
      <c r="N220" s="3"/>
      <c r="O220" s="3"/>
      <c r="P220" s="3"/>
      <c r="Q220" s="2" t="s">
        <v>281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 x14ac:dyDescent="0.3">
      <c r="A221" s="16" t="s">
        <v>282</v>
      </c>
      <c r="B221" s="16" t="s">
        <v>283</v>
      </c>
      <c r="C221" s="16" t="s">
        <v>92</v>
      </c>
      <c r="D221" s="14">
        <v>1171</v>
      </c>
      <c r="E221" s="15"/>
      <c r="F221" s="15"/>
      <c r="G221" s="15"/>
      <c r="H221" s="15"/>
      <c r="I221" s="15"/>
      <c r="J221" s="15"/>
      <c r="K221" s="15"/>
      <c r="L221" s="15"/>
      <c r="M221" s="16" t="s">
        <v>284</v>
      </c>
      <c r="N221" s="2" t="s">
        <v>285</v>
      </c>
      <c r="O221" s="2" t="s">
        <v>52</v>
      </c>
      <c r="P221" s="2" t="s">
        <v>52</v>
      </c>
      <c r="Q221" s="2" t="s">
        <v>281</v>
      </c>
      <c r="R221" s="2" t="s">
        <v>63</v>
      </c>
      <c r="S221" s="2" t="s">
        <v>64</v>
      </c>
      <c r="T221" s="2" t="s">
        <v>64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286</v>
      </c>
      <c r="AV221" s="3">
        <v>132</v>
      </c>
    </row>
    <row r="222" spans="1:48" ht="30" customHeight="1" x14ac:dyDescent="0.3">
      <c r="A222" s="14"/>
      <c r="B222" s="14"/>
      <c r="C222" s="14"/>
      <c r="D222" s="14"/>
      <c r="E222" s="15"/>
      <c r="F222" s="15"/>
      <c r="G222" s="15"/>
      <c r="H222" s="15"/>
      <c r="I222" s="15"/>
      <c r="J222" s="15"/>
      <c r="K222" s="15"/>
      <c r="L222" s="15"/>
      <c r="M222" s="14"/>
      <c r="Q222" s="1" t="s">
        <v>281</v>
      </c>
    </row>
    <row r="223" spans="1:48" ht="30" customHeight="1" x14ac:dyDescent="0.3">
      <c r="A223" s="14"/>
      <c r="B223" s="14"/>
      <c r="C223" s="14"/>
      <c r="D223" s="14"/>
      <c r="E223" s="15"/>
      <c r="F223" s="15"/>
      <c r="G223" s="15"/>
      <c r="H223" s="15"/>
      <c r="I223" s="15"/>
      <c r="J223" s="15"/>
      <c r="K223" s="15"/>
      <c r="L223" s="15"/>
      <c r="M223" s="14"/>
      <c r="Q223" s="1" t="s">
        <v>281</v>
      </c>
    </row>
    <row r="224" spans="1:48" ht="30" customHeight="1" x14ac:dyDescent="0.3">
      <c r="A224" s="14"/>
      <c r="B224" s="14"/>
      <c r="C224" s="14"/>
      <c r="D224" s="14"/>
      <c r="E224" s="15"/>
      <c r="F224" s="15"/>
      <c r="G224" s="15"/>
      <c r="H224" s="15"/>
      <c r="I224" s="15"/>
      <c r="J224" s="15"/>
      <c r="K224" s="15"/>
      <c r="L224" s="15"/>
      <c r="M224" s="14"/>
      <c r="Q224" s="1" t="s">
        <v>281</v>
      </c>
    </row>
    <row r="225" spans="1:17" ht="30" customHeight="1" x14ac:dyDescent="0.3">
      <c r="A225" s="14"/>
      <c r="B225" s="14"/>
      <c r="C225" s="14"/>
      <c r="D225" s="14"/>
      <c r="E225" s="15"/>
      <c r="F225" s="15"/>
      <c r="G225" s="15"/>
      <c r="H225" s="15"/>
      <c r="I225" s="15"/>
      <c r="J225" s="15"/>
      <c r="K225" s="15"/>
      <c r="L225" s="15"/>
      <c r="M225" s="14"/>
      <c r="Q225" s="1" t="s">
        <v>281</v>
      </c>
    </row>
    <row r="226" spans="1:17" ht="30" customHeight="1" x14ac:dyDescent="0.3">
      <c r="A226" s="14"/>
      <c r="B226" s="14"/>
      <c r="C226" s="14"/>
      <c r="D226" s="14"/>
      <c r="E226" s="15"/>
      <c r="F226" s="15"/>
      <c r="G226" s="15"/>
      <c r="H226" s="15"/>
      <c r="I226" s="15"/>
      <c r="J226" s="15"/>
      <c r="K226" s="15"/>
      <c r="L226" s="15"/>
      <c r="M226" s="14"/>
      <c r="Q226" s="1" t="s">
        <v>281</v>
      </c>
    </row>
    <row r="227" spans="1:17" ht="30" customHeight="1" x14ac:dyDescent="0.3">
      <c r="A227" s="14"/>
      <c r="B227" s="14"/>
      <c r="C227" s="14"/>
      <c r="D227" s="14"/>
      <c r="E227" s="15"/>
      <c r="F227" s="15"/>
      <c r="G227" s="15"/>
      <c r="H227" s="15"/>
      <c r="I227" s="15"/>
      <c r="J227" s="15"/>
      <c r="K227" s="15"/>
      <c r="L227" s="15"/>
      <c r="M227" s="14"/>
      <c r="Q227" s="1" t="s">
        <v>281</v>
      </c>
    </row>
    <row r="228" spans="1:17" ht="30" customHeight="1" x14ac:dyDescent="0.3">
      <c r="A228" s="14"/>
      <c r="B228" s="14"/>
      <c r="C228" s="14"/>
      <c r="D228" s="14"/>
      <c r="E228" s="15"/>
      <c r="F228" s="15"/>
      <c r="G228" s="15"/>
      <c r="H228" s="15"/>
      <c r="I228" s="15"/>
      <c r="J228" s="15"/>
      <c r="K228" s="15"/>
      <c r="L228" s="15"/>
      <c r="M228" s="14"/>
      <c r="Q228" s="1" t="s">
        <v>281</v>
      </c>
    </row>
    <row r="229" spans="1:17" ht="30" customHeight="1" x14ac:dyDescent="0.3">
      <c r="A229" s="14"/>
      <c r="B229" s="14"/>
      <c r="C229" s="14"/>
      <c r="D229" s="14"/>
      <c r="E229" s="15"/>
      <c r="F229" s="15"/>
      <c r="G229" s="15"/>
      <c r="H229" s="15"/>
      <c r="I229" s="15"/>
      <c r="J229" s="15"/>
      <c r="K229" s="15"/>
      <c r="L229" s="15"/>
      <c r="M229" s="14"/>
      <c r="Q229" s="1" t="s">
        <v>281</v>
      </c>
    </row>
    <row r="230" spans="1:17" ht="30" customHeight="1" x14ac:dyDescent="0.3">
      <c r="A230" s="14"/>
      <c r="B230" s="14"/>
      <c r="C230" s="14"/>
      <c r="D230" s="14"/>
      <c r="E230" s="15"/>
      <c r="F230" s="15"/>
      <c r="G230" s="15"/>
      <c r="H230" s="15"/>
      <c r="I230" s="15"/>
      <c r="J230" s="15"/>
      <c r="K230" s="15"/>
      <c r="L230" s="15"/>
      <c r="M230" s="14"/>
      <c r="Q230" s="1" t="s">
        <v>281</v>
      </c>
    </row>
    <row r="231" spans="1:17" ht="30" customHeight="1" x14ac:dyDescent="0.3">
      <c r="A231" s="14"/>
      <c r="B231" s="14"/>
      <c r="C231" s="14"/>
      <c r="D231" s="14"/>
      <c r="E231" s="15"/>
      <c r="F231" s="15"/>
      <c r="G231" s="15"/>
      <c r="H231" s="15"/>
      <c r="I231" s="15"/>
      <c r="J231" s="15"/>
      <c r="K231" s="15"/>
      <c r="L231" s="15"/>
      <c r="M231" s="14"/>
      <c r="Q231" s="1" t="s">
        <v>281</v>
      </c>
    </row>
    <row r="232" spans="1:17" ht="30" customHeight="1" x14ac:dyDescent="0.3">
      <c r="A232" s="14"/>
      <c r="B232" s="14"/>
      <c r="C232" s="14"/>
      <c r="D232" s="14"/>
      <c r="E232" s="15"/>
      <c r="F232" s="15"/>
      <c r="G232" s="15"/>
      <c r="H232" s="15"/>
      <c r="I232" s="15"/>
      <c r="J232" s="15"/>
      <c r="K232" s="15"/>
      <c r="L232" s="15"/>
      <c r="M232" s="14"/>
      <c r="Q232" s="1" t="s">
        <v>281</v>
      </c>
    </row>
    <row r="233" spans="1:17" ht="30" customHeight="1" x14ac:dyDescent="0.3">
      <c r="A233" s="14"/>
      <c r="B233" s="14"/>
      <c r="C233" s="14"/>
      <c r="D233" s="14"/>
      <c r="E233" s="15"/>
      <c r="F233" s="15"/>
      <c r="G233" s="15"/>
      <c r="H233" s="15"/>
      <c r="I233" s="15"/>
      <c r="J233" s="15"/>
      <c r="K233" s="15"/>
      <c r="L233" s="15"/>
      <c r="M233" s="14"/>
      <c r="Q233" s="1" t="s">
        <v>281</v>
      </c>
    </row>
    <row r="234" spans="1:17" ht="30" customHeight="1" x14ac:dyDescent="0.3">
      <c r="A234" s="14"/>
      <c r="B234" s="14"/>
      <c r="C234" s="14"/>
      <c r="D234" s="14"/>
      <c r="E234" s="15"/>
      <c r="F234" s="15"/>
      <c r="G234" s="15"/>
      <c r="H234" s="15"/>
      <c r="I234" s="15"/>
      <c r="J234" s="15"/>
      <c r="K234" s="15"/>
      <c r="L234" s="15"/>
      <c r="M234" s="14"/>
      <c r="Q234" s="1" t="s">
        <v>281</v>
      </c>
    </row>
    <row r="235" spans="1:17" ht="30" customHeight="1" x14ac:dyDescent="0.3">
      <c r="A235" s="14"/>
      <c r="B235" s="14"/>
      <c r="C235" s="14"/>
      <c r="D235" s="14"/>
      <c r="E235" s="15"/>
      <c r="F235" s="15"/>
      <c r="G235" s="15"/>
      <c r="H235" s="15"/>
      <c r="I235" s="15"/>
      <c r="J235" s="15"/>
      <c r="K235" s="15"/>
      <c r="L235" s="15"/>
      <c r="M235" s="14"/>
      <c r="Q235" s="1" t="s">
        <v>281</v>
      </c>
    </row>
    <row r="236" spans="1:17" ht="30" customHeight="1" x14ac:dyDescent="0.3">
      <c r="A236" s="14"/>
      <c r="B236" s="14"/>
      <c r="C236" s="14"/>
      <c r="D236" s="14"/>
      <c r="E236" s="15"/>
      <c r="F236" s="15"/>
      <c r="G236" s="15"/>
      <c r="H236" s="15"/>
      <c r="I236" s="15"/>
      <c r="J236" s="15"/>
      <c r="K236" s="15"/>
      <c r="L236" s="15"/>
      <c r="M236" s="14"/>
      <c r="Q236" s="1" t="s">
        <v>281</v>
      </c>
    </row>
    <row r="237" spans="1:17" ht="30" customHeight="1" x14ac:dyDescent="0.3">
      <c r="A237" s="14"/>
      <c r="B237" s="14"/>
      <c r="C237" s="14"/>
      <c r="D237" s="14"/>
      <c r="E237" s="15"/>
      <c r="F237" s="15"/>
      <c r="G237" s="15"/>
      <c r="H237" s="15"/>
      <c r="I237" s="15"/>
      <c r="J237" s="15"/>
      <c r="K237" s="15"/>
      <c r="L237" s="15"/>
      <c r="M237" s="14"/>
      <c r="Q237" s="1" t="s">
        <v>281</v>
      </c>
    </row>
    <row r="238" spans="1:17" ht="30" customHeight="1" x14ac:dyDescent="0.3">
      <c r="A238" s="14"/>
      <c r="B238" s="14"/>
      <c r="C238" s="14"/>
      <c r="D238" s="14"/>
      <c r="E238" s="15"/>
      <c r="F238" s="15"/>
      <c r="G238" s="15"/>
      <c r="H238" s="15"/>
      <c r="I238" s="15"/>
      <c r="J238" s="15"/>
      <c r="K238" s="15"/>
      <c r="L238" s="15"/>
      <c r="M238" s="14"/>
      <c r="Q238" s="1" t="s">
        <v>281</v>
      </c>
    </row>
    <row r="239" spans="1:17" ht="30" customHeight="1" x14ac:dyDescent="0.3">
      <c r="A239" s="14"/>
      <c r="B239" s="14"/>
      <c r="C239" s="14"/>
      <c r="D239" s="14"/>
      <c r="E239" s="15"/>
      <c r="F239" s="15"/>
      <c r="G239" s="15"/>
      <c r="H239" s="15"/>
      <c r="I239" s="15"/>
      <c r="J239" s="15"/>
      <c r="K239" s="15"/>
      <c r="L239" s="15"/>
      <c r="M239" s="14"/>
      <c r="Q239" s="1" t="s">
        <v>281</v>
      </c>
    </row>
    <row r="240" spans="1:17" ht="30" customHeight="1" x14ac:dyDescent="0.3">
      <c r="A240" s="14"/>
      <c r="B240" s="14"/>
      <c r="C240" s="14"/>
      <c r="D240" s="14"/>
      <c r="E240" s="15"/>
      <c r="F240" s="15"/>
      <c r="G240" s="15"/>
      <c r="H240" s="15"/>
      <c r="I240" s="15"/>
      <c r="J240" s="15"/>
      <c r="K240" s="15"/>
      <c r="L240" s="15"/>
      <c r="M240" s="14"/>
      <c r="Q240" s="1" t="s">
        <v>281</v>
      </c>
    </row>
    <row r="241" spans="1:48" ht="30" customHeight="1" x14ac:dyDescent="0.3">
      <c r="A241" s="14"/>
      <c r="B241" s="14"/>
      <c r="C241" s="14"/>
      <c r="D241" s="14"/>
      <c r="E241" s="15"/>
      <c r="F241" s="15"/>
      <c r="G241" s="15"/>
      <c r="H241" s="15"/>
      <c r="I241" s="15"/>
      <c r="J241" s="15"/>
      <c r="K241" s="15"/>
      <c r="L241" s="15"/>
      <c r="M241" s="14"/>
      <c r="Q241" s="1" t="s">
        <v>281</v>
      </c>
    </row>
    <row r="242" spans="1:48" ht="30" customHeight="1" x14ac:dyDescent="0.3">
      <c r="A242" s="14"/>
      <c r="B242" s="14"/>
      <c r="C242" s="14"/>
      <c r="D242" s="14"/>
      <c r="E242" s="15"/>
      <c r="F242" s="15"/>
      <c r="G242" s="15"/>
      <c r="H242" s="15"/>
      <c r="I242" s="15"/>
      <c r="J242" s="15"/>
      <c r="K242" s="15"/>
      <c r="L242" s="15"/>
      <c r="M242" s="14"/>
      <c r="Q242" s="1" t="s">
        <v>281</v>
      </c>
    </row>
    <row r="243" spans="1:48" ht="30" customHeight="1" x14ac:dyDescent="0.3">
      <c r="A243" s="16" t="s">
        <v>86</v>
      </c>
      <c r="B243" s="14"/>
      <c r="C243" s="14"/>
      <c r="D243" s="14"/>
      <c r="E243" s="15"/>
      <c r="F243" s="15">
        <f>SUMIF(Q221:Q242,"010403",F221:F242)</f>
        <v>0</v>
      </c>
      <c r="G243" s="15"/>
      <c r="H243" s="15">
        <f>SUMIF(Q221:Q242,"010403",H221:H242)</f>
        <v>0</v>
      </c>
      <c r="I243" s="15"/>
      <c r="J243" s="15">
        <f>SUMIF(Q221:Q242,"010403",J221:J242)</f>
        <v>0</v>
      </c>
      <c r="K243" s="15"/>
      <c r="L243" s="15">
        <f>SUMIF(Q221:Q242,"010403",L221:L242)</f>
        <v>0</v>
      </c>
      <c r="M243" s="14"/>
      <c r="N243" t="s">
        <v>87</v>
      </c>
    </row>
    <row r="244" spans="1:48" ht="30" customHeight="1" x14ac:dyDescent="0.3">
      <c r="A244" s="16" t="s">
        <v>287</v>
      </c>
      <c r="B244" s="16" t="s">
        <v>52</v>
      </c>
      <c r="C244" s="14"/>
      <c r="D244" s="14"/>
      <c r="E244" s="15"/>
      <c r="F244" s="15"/>
      <c r="G244" s="15"/>
      <c r="H244" s="15"/>
      <c r="I244" s="15"/>
      <c r="J244" s="15"/>
      <c r="K244" s="15"/>
      <c r="L244" s="15"/>
      <c r="M244" s="14"/>
      <c r="N244" s="3"/>
      <c r="O244" s="3"/>
      <c r="P244" s="3"/>
      <c r="Q244" s="2" t="s">
        <v>288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 x14ac:dyDescent="0.3">
      <c r="A245" s="16" t="s">
        <v>240</v>
      </c>
      <c r="B245" s="16" t="s">
        <v>289</v>
      </c>
      <c r="C245" s="16" t="s">
        <v>249</v>
      </c>
      <c r="D245" s="14">
        <v>117</v>
      </c>
      <c r="E245" s="15"/>
      <c r="F245" s="15"/>
      <c r="G245" s="15"/>
      <c r="H245" s="15"/>
      <c r="I245" s="15"/>
      <c r="J245" s="15"/>
      <c r="K245" s="15"/>
      <c r="L245" s="15"/>
      <c r="M245" s="16" t="s">
        <v>52</v>
      </c>
      <c r="N245" s="2" t="s">
        <v>290</v>
      </c>
      <c r="O245" s="2" t="s">
        <v>52</v>
      </c>
      <c r="P245" s="2" t="s">
        <v>52</v>
      </c>
      <c r="Q245" s="2" t="s">
        <v>288</v>
      </c>
      <c r="R245" s="2" t="s">
        <v>64</v>
      </c>
      <c r="S245" s="2" t="s">
        <v>64</v>
      </c>
      <c r="T245" s="2" t="s">
        <v>63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52</v>
      </c>
      <c r="AS245" s="2" t="s">
        <v>52</v>
      </c>
      <c r="AT245" s="3"/>
      <c r="AU245" s="2" t="s">
        <v>291</v>
      </c>
      <c r="AV245" s="3">
        <v>134</v>
      </c>
    </row>
    <row r="246" spans="1:48" ht="30" customHeight="1" x14ac:dyDescent="0.3">
      <c r="A246" s="14"/>
      <c r="B246" s="14"/>
      <c r="C246" s="14"/>
      <c r="D246" s="14"/>
      <c r="E246" s="15"/>
      <c r="F246" s="15"/>
      <c r="G246" s="15"/>
      <c r="H246" s="15"/>
      <c r="I246" s="15"/>
      <c r="J246" s="15"/>
      <c r="K246" s="15"/>
      <c r="L246" s="15"/>
      <c r="M246" s="14"/>
      <c r="Q246" s="1" t="s">
        <v>288</v>
      </c>
    </row>
    <row r="247" spans="1:48" ht="30" customHeight="1" x14ac:dyDescent="0.3">
      <c r="A247" s="14"/>
      <c r="B247" s="14"/>
      <c r="C247" s="14"/>
      <c r="D247" s="14"/>
      <c r="E247" s="15"/>
      <c r="F247" s="15"/>
      <c r="G247" s="15"/>
      <c r="H247" s="15"/>
      <c r="I247" s="15"/>
      <c r="J247" s="15"/>
      <c r="K247" s="15"/>
      <c r="L247" s="15"/>
      <c r="M247" s="14"/>
      <c r="Q247" s="1" t="s">
        <v>288</v>
      </c>
    </row>
    <row r="248" spans="1:48" ht="30" customHeight="1" x14ac:dyDescent="0.3">
      <c r="A248" s="14"/>
      <c r="B248" s="14"/>
      <c r="C248" s="14"/>
      <c r="D248" s="14"/>
      <c r="E248" s="15"/>
      <c r="F248" s="15"/>
      <c r="G248" s="15"/>
      <c r="H248" s="15"/>
      <c r="I248" s="15"/>
      <c r="J248" s="15"/>
      <c r="K248" s="15"/>
      <c r="L248" s="15"/>
      <c r="M248" s="14"/>
      <c r="Q248" s="1" t="s">
        <v>288</v>
      </c>
    </row>
    <row r="249" spans="1:48" ht="30" customHeight="1" x14ac:dyDescent="0.3">
      <c r="A249" s="14"/>
      <c r="B249" s="14"/>
      <c r="C249" s="14"/>
      <c r="D249" s="14"/>
      <c r="E249" s="15"/>
      <c r="F249" s="15"/>
      <c r="G249" s="15"/>
      <c r="H249" s="15"/>
      <c r="I249" s="15"/>
      <c r="J249" s="15"/>
      <c r="K249" s="15"/>
      <c r="L249" s="15"/>
      <c r="M249" s="14"/>
      <c r="Q249" s="1" t="s">
        <v>288</v>
      </c>
    </row>
    <row r="250" spans="1:48" ht="30" customHeight="1" x14ac:dyDescent="0.3">
      <c r="A250" s="14"/>
      <c r="B250" s="14"/>
      <c r="C250" s="14"/>
      <c r="D250" s="14"/>
      <c r="E250" s="15"/>
      <c r="F250" s="15"/>
      <c r="G250" s="15"/>
      <c r="H250" s="15"/>
      <c r="I250" s="15"/>
      <c r="J250" s="15"/>
      <c r="K250" s="15"/>
      <c r="L250" s="15"/>
      <c r="M250" s="14"/>
      <c r="Q250" s="1" t="s">
        <v>288</v>
      </c>
    </row>
    <row r="251" spans="1:48" ht="30" customHeight="1" x14ac:dyDescent="0.3">
      <c r="A251" s="14"/>
      <c r="B251" s="14"/>
      <c r="C251" s="14"/>
      <c r="D251" s="14"/>
      <c r="E251" s="15"/>
      <c r="F251" s="15"/>
      <c r="G251" s="15"/>
      <c r="H251" s="15"/>
      <c r="I251" s="15"/>
      <c r="J251" s="15"/>
      <c r="K251" s="15"/>
      <c r="L251" s="15"/>
      <c r="M251" s="14"/>
      <c r="Q251" s="1" t="s">
        <v>288</v>
      </c>
    </row>
    <row r="252" spans="1:48" ht="30" customHeight="1" x14ac:dyDescent="0.3">
      <c r="A252" s="14"/>
      <c r="B252" s="14"/>
      <c r="C252" s="14"/>
      <c r="D252" s="14"/>
      <c r="E252" s="15"/>
      <c r="F252" s="15"/>
      <c r="G252" s="15"/>
      <c r="H252" s="15"/>
      <c r="I252" s="15"/>
      <c r="J252" s="15"/>
      <c r="K252" s="15"/>
      <c r="L252" s="15"/>
      <c r="M252" s="14"/>
      <c r="Q252" s="1" t="s">
        <v>288</v>
      </c>
    </row>
    <row r="253" spans="1:48" ht="30" customHeight="1" x14ac:dyDescent="0.3">
      <c r="A253" s="14"/>
      <c r="B253" s="14"/>
      <c r="C253" s="14"/>
      <c r="D253" s="14"/>
      <c r="E253" s="15"/>
      <c r="F253" s="15"/>
      <c r="G253" s="15"/>
      <c r="H253" s="15"/>
      <c r="I253" s="15"/>
      <c r="J253" s="15"/>
      <c r="K253" s="15"/>
      <c r="L253" s="15"/>
      <c r="M253" s="14"/>
      <c r="Q253" s="1" t="s">
        <v>288</v>
      </c>
    </row>
    <row r="254" spans="1:48" ht="30" customHeight="1" x14ac:dyDescent="0.3">
      <c r="A254" s="14"/>
      <c r="B254" s="14"/>
      <c r="C254" s="14"/>
      <c r="D254" s="14"/>
      <c r="E254" s="15"/>
      <c r="F254" s="15"/>
      <c r="G254" s="15"/>
      <c r="H254" s="15"/>
      <c r="I254" s="15"/>
      <c r="J254" s="15"/>
      <c r="K254" s="15"/>
      <c r="L254" s="15"/>
      <c r="M254" s="14"/>
      <c r="Q254" s="1" t="s">
        <v>288</v>
      </c>
    </row>
    <row r="255" spans="1:48" ht="30" customHeight="1" x14ac:dyDescent="0.3">
      <c r="A255" s="14"/>
      <c r="B255" s="14"/>
      <c r="C255" s="14"/>
      <c r="D255" s="14"/>
      <c r="E255" s="15"/>
      <c r="F255" s="15"/>
      <c r="G255" s="15"/>
      <c r="H255" s="15"/>
      <c r="I255" s="15"/>
      <c r="J255" s="15"/>
      <c r="K255" s="15"/>
      <c r="L255" s="15"/>
      <c r="M255" s="14"/>
      <c r="Q255" s="1" t="s">
        <v>288</v>
      </c>
    </row>
    <row r="256" spans="1:48" ht="30" customHeight="1" x14ac:dyDescent="0.3">
      <c r="A256" s="14"/>
      <c r="B256" s="14"/>
      <c r="C256" s="14"/>
      <c r="D256" s="14"/>
      <c r="E256" s="15"/>
      <c r="F256" s="15"/>
      <c r="G256" s="15"/>
      <c r="H256" s="15"/>
      <c r="I256" s="15"/>
      <c r="J256" s="15"/>
      <c r="K256" s="15"/>
      <c r="L256" s="15"/>
      <c r="M256" s="14"/>
      <c r="Q256" s="1" t="s">
        <v>288</v>
      </c>
    </row>
    <row r="257" spans="1:48" ht="30" customHeight="1" x14ac:dyDescent="0.3">
      <c r="A257" s="14"/>
      <c r="B257" s="14"/>
      <c r="C257" s="14"/>
      <c r="D257" s="14"/>
      <c r="E257" s="15"/>
      <c r="F257" s="15"/>
      <c r="G257" s="15"/>
      <c r="H257" s="15"/>
      <c r="I257" s="15"/>
      <c r="J257" s="15"/>
      <c r="K257" s="15"/>
      <c r="L257" s="15"/>
      <c r="M257" s="14"/>
      <c r="Q257" s="1" t="s">
        <v>288</v>
      </c>
    </row>
    <row r="258" spans="1:48" ht="30" customHeight="1" x14ac:dyDescent="0.3">
      <c r="A258" s="14"/>
      <c r="B258" s="14"/>
      <c r="C258" s="14"/>
      <c r="D258" s="14"/>
      <c r="E258" s="15"/>
      <c r="F258" s="15"/>
      <c r="G258" s="15"/>
      <c r="H258" s="15"/>
      <c r="I258" s="15"/>
      <c r="J258" s="15"/>
      <c r="K258" s="15"/>
      <c r="L258" s="15"/>
      <c r="M258" s="14"/>
      <c r="Q258" s="1" t="s">
        <v>288</v>
      </c>
    </row>
    <row r="259" spans="1:48" ht="30" customHeight="1" x14ac:dyDescent="0.3">
      <c r="A259" s="14"/>
      <c r="B259" s="14"/>
      <c r="C259" s="14"/>
      <c r="D259" s="14"/>
      <c r="E259" s="15"/>
      <c r="F259" s="15"/>
      <c r="G259" s="15"/>
      <c r="H259" s="15"/>
      <c r="I259" s="15"/>
      <c r="J259" s="15"/>
      <c r="K259" s="15"/>
      <c r="L259" s="15"/>
      <c r="M259" s="14"/>
      <c r="Q259" s="1" t="s">
        <v>288</v>
      </c>
    </row>
    <row r="260" spans="1:48" ht="30" customHeight="1" x14ac:dyDescent="0.3">
      <c r="A260" s="14"/>
      <c r="B260" s="14"/>
      <c r="C260" s="14"/>
      <c r="D260" s="14"/>
      <c r="E260" s="15"/>
      <c r="F260" s="15"/>
      <c r="G260" s="15"/>
      <c r="H260" s="15"/>
      <c r="I260" s="15"/>
      <c r="J260" s="15"/>
      <c r="K260" s="15"/>
      <c r="L260" s="15"/>
      <c r="M260" s="14"/>
      <c r="Q260" s="1" t="s">
        <v>288</v>
      </c>
    </row>
    <row r="261" spans="1:48" ht="30" customHeight="1" x14ac:dyDescent="0.3">
      <c r="A261" s="14"/>
      <c r="B261" s="14"/>
      <c r="C261" s="14"/>
      <c r="D261" s="14"/>
      <c r="E261" s="15"/>
      <c r="F261" s="15"/>
      <c r="G261" s="15"/>
      <c r="H261" s="15"/>
      <c r="I261" s="15"/>
      <c r="J261" s="15"/>
      <c r="K261" s="15"/>
      <c r="L261" s="15"/>
      <c r="M261" s="14"/>
      <c r="Q261" s="1" t="s">
        <v>288</v>
      </c>
    </row>
    <row r="262" spans="1:48" ht="30" customHeight="1" x14ac:dyDescent="0.3">
      <c r="A262" s="14"/>
      <c r="B262" s="14"/>
      <c r="C262" s="14"/>
      <c r="D262" s="14"/>
      <c r="E262" s="15"/>
      <c r="F262" s="15"/>
      <c r="G262" s="15"/>
      <c r="H262" s="15"/>
      <c r="I262" s="15"/>
      <c r="J262" s="15"/>
      <c r="K262" s="15"/>
      <c r="L262" s="15"/>
      <c r="M262" s="14"/>
      <c r="Q262" s="1" t="s">
        <v>288</v>
      </c>
    </row>
    <row r="263" spans="1:48" ht="30" customHeight="1" x14ac:dyDescent="0.3">
      <c r="A263" s="14"/>
      <c r="B263" s="14"/>
      <c r="C263" s="14"/>
      <c r="D263" s="14"/>
      <c r="E263" s="15"/>
      <c r="F263" s="15"/>
      <c r="G263" s="15"/>
      <c r="H263" s="15"/>
      <c r="I263" s="15"/>
      <c r="J263" s="15"/>
      <c r="K263" s="15"/>
      <c r="L263" s="15"/>
      <c r="M263" s="14"/>
      <c r="Q263" s="1" t="s">
        <v>288</v>
      </c>
    </row>
    <row r="264" spans="1:48" ht="30" customHeight="1" x14ac:dyDescent="0.3">
      <c r="A264" s="14"/>
      <c r="B264" s="14"/>
      <c r="C264" s="14"/>
      <c r="D264" s="14"/>
      <c r="E264" s="15"/>
      <c r="F264" s="15"/>
      <c r="G264" s="15"/>
      <c r="H264" s="15"/>
      <c r="I264" s="15"/>
      <c r="J264" s="15"/>
      <c r="K264" s="15"/>
      <c r="L264" s="15"/>
      <c r="M264" s="14"/>
      <c r="Q264" s="1" t="s">
        <v>288</v>
      </c>
    </row>
    <row r="265" spans="1:48" ht="30" customHeight="1" x14ac:dyDescent="0.3">
      <c r="A265" s="14"/>
      <c r="B265" s="14"/>
      <c r="C265" s="14"/>
      <c r="D265" s="14"/>
      <c r="E265" s="15"/>
      <c r="F265" s="15"/>
      <c r="G265" s="15"/>
      <c r="H265" s="15"/>
      <c r="I265" s="15"/>
      <c r="J265" s="15"/>
      <c r="K265" s="15"/>
      <c r="L265" s="15"/>
      <c r="M265" s="14"/>
      <c r="Q265" s="1" t="s">
        <v>288</v>
      </c>
    </row>
    <row r="266" spans="1:48" ht="30" customHeight="1" x14ac:dyDescent="0.3">
      <c r="A266" s="14"/>
      <c r="B266" s="14"/>
      <c r="C266" s="14"/>
      <c r="D266" s="14"/>
      <c r="E266" s="15"/>
      <c r="F266" s="15"/>
      <c r="G266" s="15"/>
      <c r="H266" s="15"/>
      <c r="I266" s="15"/>
      <c r="J266" s="15"/>
      <c r="K266" s="15"/>
      <c r="L266" s="15"/>
      <c r="M266" s="14"/>
      <c r="Q266" s="1" t="s">
        <v>288</v>
      </c>
    </row>
    <row r="267" spans="1:48" ht="30" customHeight="1" x14ac:dyDescent="0.3">
      <c r="A267" s="16" t="s">
        <v>86</v>
      </c>
      <c r="B267" s="14"/>
      <c r="C267" s="14"/>
      <c r="D267" s="14"/>
      <c r="E267" s="15"/>
      <c r="F267" s="15">
        <f>SUMIF(Q245:Q266,"0105",F245:F266)</f>
        <v>0</v>
      </c>
      <c r="G267" s="15"/>
      <c r="H267" s="15">
        <f>SUMIF(Q245:Q266,"0105",H245:H266)</f>
        <v>0</v>
      </c>
      <c r="I267" s="15"/>
      <c r="J267" s="15">
        <f>SUMIF(Q245:Q266,"0105",J245:J266)</f>
        <v>0</v>
      </c>
      <c r="K267" s="15"/>
      <c r="L267" s="15">
        <f>SUMIF(Q245:Q266,"0105",L245:L266)</f>
        <v>0</v>
      </c>
      <c r="M267" s="14"/>
      <c r="N267" t="s">
        <v>87</v>
      </c>
    </row>
    <row r="268" spans="1:48" ht="30" customHeight="1" x14ac:dyDescent="0.3">
      <c r="A268" s="16" t="s">
        <v>292</v>
      </c>
      <c r="B268" s="16" t="s">
        <v>52</v>
      </c>
      <c r="C268" s="14"/>
      <c r="D268" s="14"/>
      <c r="E268" s="15"/>
      <c r="F268" s="15"/>
      <c r="G268" s="15"/>
      <c r="H268" s="15"/>
      <c r="I268" s="15"/>
      <c r="J268" s="15"/>
      <c r="K268" s="15"/>
      <c r="L268" s="15"/>
      <c r="M268" s="14"/>
      <c r="N268" s="3"/>
      <c r="O268" s="3"/>
      <c r="P268" s="3"/>
      <c r="Q268" s="2" t="s">
        <v>293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 x14ac:dyDescent="0.3">
      <c r="A269" s="16" t="s">
        <v>295</v>
      </c>
      <c r="B269" s="16" t="s">
        <v>296</v>
      </c>
      <c r="C269" s="16" t="s">
        <v>297</v>
      </c>
      <c r="D269" s="14">
        <v>1</v>
      </c>
      <c r="E269" s="15"/>
      <c r="F269" s="15"/>
      <c r="G269" s="15"/>
      <c r="H269" s="15"/>
      <c r="I269" s="15"/>
      <c r="J269" s="15"/>
      <c r="K269" s="15"/>
      <c r="L269" s="15"/>
      <c r="M269" s="16" t="s">
        <v>298</v>
      </c>
      <c r="N269" s="2" t="s">
        <v>299</v>
      </c>
      <c r="O269" s="2" t="s">
        <v>52</v>
      </c>
      <c r="P269" s="2" t="s">
        <v>52</v>
      </c>
      <c r="Q269" s="2" t="s">
        <v>293</v>
      </c>
      <c r="R269" s="2" t="s">
        <v>63</v>
      </c>
      <c r="S269" s="2" t="s">
        <v>64</v>
      </c>
      <c r="T269" s="2" t="s">
        <v>64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52</v>
      </c>
      <c r="AS269" s="2" t="s">
        <v>52</v>
      </c>
      <c r="AT269" s="3"/>
      <c r="AU269" s="2" t="s">
        <v>300</v>
      </c>
      <c r="AV269" s="3">
        <v>150</v>
      </c>
    </row>
    <row r="270" spans="1:48" ht="30" customHeight="1" x14ac:dyDescent="0.3">
      <c r="A270" s="16" t="s">
        <v>295</v>
      </c>
      <c r="B270" s="16" t="s">
        <v>301</v>
      </c>
      <c r="C270" s="16" t="s">
        <v>297</v>
      </c>
      <c r="D270" s="14">
        <v>1</v>
      </c>
      <c r="E270" s="15"/>
      <c r="F270" s="15"/>
      <c r="G270" s="15"/>
      <c r="H270" s="15"/>
      <c r="I270" s="15"/>
      <c r="J270" s="15"/>
      <c r="K270" s="15"/>
      <c r="L270" s="15"/>
      <c r="M270" s="16" t="s">
        <v>302</v>
      </c>
      <c r="N270" s="2" t="s">
        <v>303</v>
      </c>
      <c r="O270" s="2" t="s">
        <v>52</v>
      </c>
      <c r="P270" s="2" t="s">
        <v>52</v>
      </c>
      <c r="Q270" s="2" t="s">
        <v>293</v>
      </c>
      <c r="R270" s="2" t="s">
        <v>63</v>
      </c>
      <c r="S270" s="2" t="s">
        <v>64</v>
      </c>
      <c r="T270" s="2" t="s">
        <v>64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52</v>
      </c>
      <c r="AS270" s="2" t="s">
        <v>52</v>
      </c>
      <c r="AT270" s="3"/>
      <c r="AU270" s="2" t="s">
        <v>304</v>
      </c>
      <c r="AV270" s="3">
        <v>151</v>
      </c>
    </row>
    <row r="271" spans="1:48" ht="30" customHeight="1" x14ac:dyDescent="0.3">
      <c r="A271" s="16" t="s">
        <v>295</v>
      </c>
      <c r="B271" s="16" t="s">
        <v>305</v>
      </c>
      <c r="C271" s="16" t="s">
        <v>297</v>
      </c>
      <c r="D271" s="14">
        <v>1</v>
      </c>
      <c r="E271" s="15"/>
      <c r="F271" s="15"/>
      <c r="G271" s="15"/>
      <c r="H271" s="15"/>
      <c r="I271" s="15"/>
      <c r="J271" s="15"/>
      <c r="K271" s="15"/>
      <c r="L271" s="15"/>
      <c r="M271" s="16" t="s">
        <v>306</v>
      </c>
      <c r="N271" s="2" t="s">
        <v>307</v>
      </c>
      <c r="O271" s="2" t="s">
        <v>52</v>
      </c>
      <c r="P271" s="2" t="s">
        <v>52</v>
      </c>
      <c r="Q271" s="2" t="s">
        <v>293</v>
      </c>
      <c r="R271" s="2" t="s">
        <v>63</v>
      </c>
      <c r="S271" s="2" t="s">
        <v>64</v>
      </c>
      <c r="T271" s="2" t="s">
        <v>64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52</v>
      </c>
      <c r="AS271" s="2" t="s">
        <v>52</v>
      </c>
      <c r="AT271" s="3"/>
      <c r="AU271" s="2" t="s">
        <v>308</v>
      </c>
      <c r="AV271" s="3">
        <v>152</v>
      </c>
    </row>
    <row r="272" spans="1:48" ht="30" customHeight="1" x14ac:dyDescent="0.3">
      <c r="A272" s="16" t="s">
        <v>295</v>
      </c>
      <c r="B272" s="16" t="s">
        <v>309</v>
      </c>
      <c r="C272" s="16" t="s">
        <v>297</v>
      </c>
      <c r="D272" s="14">
        <v>1</v>
      </c>
      <c r="E272" s="15"/>
      <c r="F272" s="15"/>
      <c r="G272" s="15"/>
      <c r="H272" s="15"/>
      <c r="I272" s="15"/>
      <c r="J272" s="15"/>
      <c r="K272" s="15"/>
      <c r="L272" s="15"/>
      <c r="M272" s="16" t="s">
        <v>310</v>
      </c>
      <c r="N272" s="2" t="s">
        <v>311</v>
      </c>
      <c r="O272" s="2" t="s">
        <v>52</v>
      </c>
      <c r="P272" s="2" t="s">
        <v>52</v>
      </c>
      <c r="Q272" s="2" t="s">
        <v>293</v>
      </c>
      <c r="R272" s="2" t="s">
        <v>63</v>
      </c>
      <c r="S272" s="2" t="s">
        <v>64</v>
      </c>
      <c r="T272" s="2" t="s">
        <v>64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52</v>
      </c>
      <c r="AS272" s="2" t="s">
        <v>52</v>
      </c>
      <c r="AT272" s="3"/>
      <c r="AU272" s="2" t="s">
        <v>312</v>
      </c>
      <c r="AV272" s="3">
        <v>153</v>
      </c>
    </row>
    <row r="273" spans="1:48" ht="30" customHeight="1" x14ac:dyDescent="0.3">
      <c r="A273" s="16" t="s">
        <v>313</v>
      </c>
      <c r="B273" s="16" t="s">
        <v>301</v>
      </c>
      <c r="C273" s="16" t="s">
        <v>297</v>
      </c>
      <c r="D273" s="14">
        <v>1</v>
      </c>
      <c r="E273" s="15"/>
      <c r="F273" s="15"/>
      <c r="G273" s="15"/>
      <c r="H273" s="15"/>
      <c r="I273" s="15"/>
      <c r="J273" s="15"/>
      <c r="K273" s="15"/>
      <c r="L273" s="15"/>
      <c r="M273" s="16" t="s">
        <v>314</v>
      </c>
      <c r="N273" s="2" t="s">
        <v>315</v>
      </c>
      <c r="O273" s="2" t="s">
        <v>52</v>
      </c>
      <c r="P273" s="2" t="s">
        <v>52</v>
      </c>
      <c r="Q273" s="2" t="s">
        <v>293</v>
      </c>
      <c r="R273" s="2" t="s">
        <v>63</v>
      </c>
      <c r="S273" s="2" t="s">
        <v>64</v>
      </c>
      <c r="T273" s="2" t="s">
        <v>64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52</v>
      </c>
      <c r="AS273" s="2" t="s">
        <v>52</v>
      </c>
      <c r="AT273" s="3"/>
      <c r="AU273" s="2" t="s">
        <v>316</v>
      </c>
      <c r="AV273" s="3">
        <v>154</v>
      </c>
    </row>
    <row r="274" spans="1:48" ht="30" customHeight="1" x14ac:dyDescent="0.3">
      <c r="A274" s="16" t="s">
        <v>313</v>
      </c>
      <c r="B274" s="16" t="s">
        <v>317</v>
      </c>
      <c r="C274" s="16" t="s">
        <v>297</v>
      </c>
      <c r="D274" s="14">
        <v>1</v>
      </c>
      <c r="E274" s="15"/>
      <c r="F274" s="15"/>
      <c r="G274" s="15"/>
      <c r="H274" s="15"/>
      <c r="I274" s="15"/>
      <c r="J274" s="15"/>
      <c r="K274" s="15"/>
      <c r="L274" s="15"/>
      <c r="M274" s="16" t="s">
        <v>318</v>
      </c>
      <c r="N274" s="2" t="s">
        <v>319</v>
      </c>
      <c r="O274" s="2" t="s">
        <v>52</v>
      </c>
      <c r="P274" s="2" t="s">
        <v>52</v>
      </c>
      <c r="Q274" s="2" t="s">
        <v>293</v>
      </c>
      <c r="R274" s="2" t="s">
        <v>63</v>
      </c>
      <c r="S274" s="2" t="s">
        <v>64</v>
      </c>
      <c r="T274" s="2" t="s">
        <v>64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52</v>
      </c>
      <c r="AS274" s="2" t="s">
        <v>52</v>
      </c>
      <c r="AT274" s="3"/>
      <c r="AU274" s="2" t="s">
        <v>320</v>
      </c>
      <c r="AV274" s="3">
        <v>155</v>
      </c>
    </row>
    <row r="275" spans="1:48" ht="30" customHeight="1" x14ac:dyDescent="0.3">
      <c r="A275" s="14"/>
      <c r="B275" s="14"/>
      <c r="C275" s="14"/>
      <c r="D275" s="14"/>
      <c r="E275" s="15"/>
      <c r="F275" s="15"/>
      <c r="G275" s="15"/>
      <c r="H275" s="15"/>
      <c r="I275" s="15"/>
      <c r="J275" s="15"/>
      <c r="K275" s="15"/>
      <c r="L275" s="15"/>
      <c r="M275" s="14"/>
      <c r="Q275" s="1" t="s">
        <v>293</v>
      </c>
    </row>
    <row r="276" spans="1:48" ht="30" customHeight="1" x14ac:dyDescent="0.3">
      <c r="A276" s="14"/>
      <c r="B276" s="14"/>
      <c r="C276" s="14"/>
      <c r="D276" s="14"/>
      <c r="E276" s="15"/>
      <c r="F276" s="15"/>
      <c r="G276" s="15"/>
      <c r="H276" s="15"/>
      <c r="I276" s="15"/>
      <c r="J276" s="15"/>
      <c r="K276" s="15"/>
      <c r="L276" s="15"/>
      <c r="M276" s="14"/>
      <c r="Q276" s="1" t="s">
        <v>293</v>
      </c>
    </row>
    <row r="277" spans="1:48" ht="30" customHeight="1" x14ac:dyDescent="0.3">
      <c r="A277" s="14"/>
      <c r="B277" s="14"/>
      <c r="C277" s="14"/>
      <c r="D277" s="14"/>
      <c r="E277" s="15"/>
      <c r="F277" s="15"/>
      <c r="G277" s="15"/>
      <c r="H277" s="15"/>
      <c r="I277" s="15"/>
      <c r="J277" s="15"/>
      <c r="K277" s="15"/>
      <c r="L277" s="15"/>
      <c r="M277" s="14"/>
      <c r="Q277" s="1" t="s">
        <v>293</v>
      </c>
    </row>
    <row r="278" spans="1:48" ht="30" customHeight="1" x14ac:dyDescent="0.3">
      <c r="A278" s="14"/>
      <c r="B278" s="14"/>
      <c r="C278" s="14"/>
      <c r="D278" s="14"/>
      <c r="E278" s="15"/>
      <c r="F278" s="15"/>
      <c r="G278" s="15"/>
      <c r="H278" s="15"/>
      <c r="I278" s="15"/>
      <c r="J278" s="15"/>
      <c r="K278" s="15"/>
      <c r="L278" s="15"/>
      <c r="M278" s="14"/>
      <c r="Q278" s="1" t="s">
        <v>293</v>
      </c>
    </row>
    <row r="279" spans="1:48" ht="30" customHeight="1" x14ac:dyDescent="0.3">
      <c r="A279" s="14"/>
      <c r="B279" s="14"/>
      <c r="C279" s="14"/>
      <c r="D279" s="14"/>
      <c r="E279" s="15"/>
      <c r="F279" s="15"/>
      <c r="G279" s="15"/>
      <c r="H279" s="15"/>
      <c r="I279" s="15"/>
      <c r="J279" s="15"/>
      <c r="K279" s="15"/>
      <c r="L279" s="15"/>
      <c r="M279" s="14"/>
      <c r="Q279" s="1" t="s">
        <v>293</v>
      </c>
    </row>
    <row r="280" spans="1:48" ht="30" customHeight="1" x14ac:dyDescent="0.3">
      <c r="A280" s="14"/>
      <c r="B280" s="14"/>
      <c r="C280" s="14"/>
      <c r="D280" s="14"/>
      <c r="E280" s="15"/>
      <c r="F280" s="15"/>
      <c r="G280" s="15"/>
      <c r="H280" s="15"/>
      <c r="I280" s="15"/>
      <c r="J280" s="15"/>
      <c r="K280" s="15"/>
      <c r="L280" s="15"/>
      <c r="M280" s="14"/>
      <c r="Q280" s="1" t="s">
        <v>293</v>
      </c>
    </row>
    <row r="281" spans="1:48" ht="30" customHeight="1" x14ac:dyDescent="0.3">
      <c r="A281" s="14"/>
      <c r="B281" s="14"/>
      <c r="C281" s="14"/>
      <c r="D281" s="14"/>
      <c r="E281" s="15"/>
      <c r="F281" s="15"/>
      <c r="G281" s="15"/>
      <c r="H281" s="15"/>
      <c r="I281" s="15"/>
      <c r="J281" s="15"/>
      <c r="K281" s="15"/>
      <c r="L281" s="15"/>
      <c r="M281" s="14"/>
      <c r="Q281" s="1" t="s">
        <v>293</v>
      </c>
    </row>
    <row r="282" spans="1:48" ht="30" customHeight="1" x14ac:dyDescent="0.3">
      <c r="A282" s="14"/>
      <c r="B282" s="14"/>
      <c r="C282" s="14"/>
      <c r="D282" s="14"/>
      <c r="E282" s="15"/>
      <c r="F282" s="15"/>
      <c r="G282" s="15"/>
      <c r="H282" s="15"/>
      <c r="I282" s="15"/>
      <c r="J282" s="15"/>
      <c r="K282" s="15"/>
      <c r="L282" s="15"/>
      <c r="M282" s="14"/>
      <c r="Q282" s="1" t="s">
        <v>293</v>
      </c>
    </row>
    <row r="283" spans="1:48" ht="30" customHeight="1" x14ac:dyDescent="0.3">
      <c r="A283" s="14"/>
      <c r="B283" s="14"/>
      <c r="C283" s="14"/>
      <c r="D283" s="14"/>
      <c r="E283" s="15"/>
      <c r="F283" s="15"/>
      <c r="G283" s="15"/>
      <c r="H283" s="15"/>
      <c r="I283" s="15"/>
      <c r="J283" s="15"/>
      <c r="K283" s="15"/>
      <c r="L283" s="15"/>
      <c r="M283" s="14"/>
      <c r="Q283" s="1" t="s">
        <v>293</v>
      </c>
    </row>
    <row r="284" spans="1:48" ht="30" customHeight="1" x14ac:dyDescent="0.3">
      <c r="A284" s="14"/>
      <c r="B284" s="14"/>
      <c r="C284" s="14"/>
      <c r="D284" s="14"/>
      <c r="E284" s="15"/>
      <c r="F284" s="15"/>
      <c r="G284" s="15"/>
      <c r="H284" s="15"/>
      <c r="I284" s="15"/>
      <c r="J284" s="15"/>
      <c r="K284" s="15"/>
      <c r="L284" s="15"/>
      <c r="M284" s="14"/>
      <c r="Q284" s="1" t="s">
        <v>293</v>
      </c>
    </row>
    <row r="285" spans="1:48" ht="30" customHeight="1" x14ac:dyDescent="0.3">
      <c r="A285" s="14"/>
      <c r="B285" s="14"/>
      <c r="C285" s="14"/>
      <c r="D285" s="14"/>
      <c r="E285" s="15"/>
      <c r="F285" s="15"/>
      <c r="G285" s="15"/>
      <c r="H285" s="15"/>
      <c r="I285" s="15"/>
      <c r="J285" s="15"/>
      <c r="K285" s="15"/>
      <c r="L285" s="15"/>
      <c r="M285" s="14"/>
      <c r="Q285" s="1" t="s">
        <v>293</v>
      </c>
    </row>
    <row r="286" spans="1:48" ht="30" customHeight="1" x14ac:dyDescent="0.3">
      <c r="A286" s="14"/>
      <c r="B286" s="14"/>
      <c r="C286" s="14"/>
      <c r="D286" s="14"/>
      <c r="E286" s="15"/>
      <c r="F286" s="15"/>
      <c r="G286" s="15"/>
      <c r="H286" s="15"/>
      <c r="I286" s="15"/>
      <c r="J286" s="15"/>
      <c r="K286" s="15"/>
      <c r="L286" s="15"/>
      <c r="M286" s="14"/>
      <c r="Q286" s="1" t="s">
        <v>293</v>
      </c>
    </row>
    <row r="287" spans="1:48" ht="30" customHeight="1" x14ac:dyDescent="0.3">
      <c r="A287" s="14"/>
      <c r="B287" s="14"/>
      <c r="C287" s="14"/>
      <c r="D287" s="14"/>
      <c r="E287" s="15"/>
      <c r="F287" s="15"/>
      <c r="G287" s="15"/>
      <c r="H287" s="15"/>
      <c r="I287" s="15"/>
      <c r="J287" s="15"/>
      <c r="K287" s="15"/>
      <c r="L287" s="15"/>
      <c r="M287" s="14"/>
      <c r="Q287" s="1" t="s">
        <v>293</v>
      </c>
    </row>
    <row r="288" spans="1:48" ht="30" customHeight="1" x14ac:dyDescent="0.3">
      <c r="A288" s="14"/>
      <c r="B288" s="14"/>
      <c r="C288" s="14"/>
      <c r="D288" s="14"/>
      <c r="E288" s="15"/>
      <c r="F288" s="15"/>
      <c r="G288" s="15"/>
      <c r="H288" s="15"/>
      <c r="I288" s="15"/>
      <c r="J288" s="15"/>
      <c r="K288" s="15"/>
      <c r="L288" s="15"/>
      <c r="M288" s="14"/>
      <c r="Q288" s="1" t="s">
        <v>293</v>
      </c>
    </row>
    <row r="289" spans="1:17" ht="30" customHeight="1" x14ac:dyDescent="0.3">
      <c r="A289" s="14"/>
      <c r="B289" s="14"/>
      <c r="C289" s="14"/>
      <c r="D289" s="14"/>
      <c r="E289" s="15"/>
      <c r="F289" s="15"/>
      <c r="G289" s="15"/>
      <c r="H289" s="15"/>
      <c r="I289" s="15"/>
      <c r="J289" s="15"/>
      <c r="K289" s="15"/>
      <c r="L289" s="15"/>
      <c r="M289" s="14"/>
      <c r="Q289" s="1" t="s">
        <v>293</v>
      </c>
    </row>
    <row r="290" spans="1:17" ht="30" customHeight="1" x14ac:dyDescent="0.3">
      <c r="A290" s="14"/>
      <c r="B290" s="14"/>
      <c r="C290" s="14"/>
      <c r="D290" s="14"/>
      <c r="E290" s="15"/>
      <c r="F290" s="15"/>
      <c r="G290" s="15"/>
      <c r="H290" s="15"/>
      <c r="I290" s="15"/>
      <c r="J290" s="15"/>
      <c r="K290" s="15"/>
      <c r="L290" s="15"/>
      <c r="M290" s="14"/>
      <c r="Q290" s="1" t="s">
        <v>293</v>
      </c>
    </row>
    <row r="291" spans="1:17" ht="30" customHeight="1" x14ac:dyDescent="0.3">
      <c r="A291" s="16" t="s">
        <v>86</v>
      </c>
      <c r="B291" s="14"/>
      <c r="C291" s="14"/>
      <c r="D291" s="14"/>
      <c r="E291" s="15"/>
      <c r="F291" s="15">
        <f>SUMIF(Q269:Q290,"0106",F269:F290)</f>
        <v>0</v>
      </c>
      <c r="G291" s="15"/>
      <c r="H291" s="15">
        <f>SUMIF(Q269:Q290,"0106",H269:H290)</f>
        <v>0</v>
      </c>
      <c r="I291" s="15"/>
      <c r="J291" s="15">
        <f>SUMIF(Q269:Q290,"0106",J269:J290)</f>
        <v>0</v>
      </c>
      <c r="K291" s="15"/>
      <c r="L291" s="15">
        <f>SUMIF(Q269:Q290,"0106",L269:L290)</f>
        <v>0</v>
      </c>
      <c r="M291" s="14"/>
      <c r="N291" t="s">
        <v>87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2" manualBreakCount="12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7B6D6-6933-4760-9D30-BC2726BA574D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공종별집계표</vt:lpstr>
      <vt:lpstr>공종별내역서</vt:lpstr>
      <vt:lpstr>Sheet1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user</cp:lastModifiedBy>
  <dcterms:created xsi:type="dcterms:W3CDTF">2026-09-11T01:44:23Z</dcterms:created>
  <dcterms:modified xsi:type="dcterms:W3CDTF">2026-10-07T05:41:57Z</dcterms:modified>
</cp:coreProperties>
</file>