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8_{D3FC8CAB-197C-4886-8E09-9A549543FCE9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겉표지" sheetId="45" state="hidden" r:id="rId1"/>
    <sheet name="표지" sheetId="46" state="hidden" r:id="rId2"/>
    <sheet name="원가" sheetId="47" r:id="rId3"/>
    <sheet name="총괄표" sheetId="48" r:id="rId4"/>
    <sheet name="내역서" sheetId="50" r:id="rId5"/>
    <sheet name="옵션" sheetId="58" state="hidden" r:id="rId6"/>
    <sheet name="목차" sheetId="44" state="hidden" r:id="rId7"/>
    <sheet name="목록별산출서" sheetId="8" state="hidden" r:id="rId8"/>
    <sheet name="사용설명" sheetId="3" state="hidden" r:id="rId9"/>
  </sheets>
  <definedNames>
    <definedName name="_xlnm.Print_Area" localSheetId="0">겉표지!$A$1:$I$49</definedName>
    <definedName name="_xlnm.Print_Area" localSheetId="4">내역서!$A$1:$Q$289</definedName>
    <definedName name="_xlnm.Print_Area" localSheetId="2">원가!$A$1:$E$36</definedName>
    <definedName name="_xlnm.Print_Area" localSheetId="3">총괄표!$A$1:$Q$133</definedName>
    <definedName name="_xlnm.Print_Area" localSheetId="1">표지!$A$1:$K$45</definedName>
    <definedName name="_xlnm.Print_Titles" localSheetId="4">내역서!$1:$3</definedName>
    <definedName name="_xlnm.Print_Titles" localSheetId="7">목록별산출서!$1:$3</definedName>
    <definedName name="_xlnm.Print_Titles" localSheetId="6">목차!$1:$3</definedName>
    <definedName name="_xlnm.Print_Titles" localSheetId="3">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58" l="1"/>
  <c r="F7" i="58"/>
  <c r="F6" i="58"/>
  <c r="F5" i="58"/>
  <c r="F4" i="58"/>
  <c r="I9" i="48"/>
  <c r="L9" i="48"/>
  <c r="N9" i="48"/>
  <c r="P9" i="48"/>
  <c r="I10" i="48"/>
  <c r="L10" i="48"/>
  <c r="N10" i="48"/>
  <c r="I11" i="48"/>
  <c r="L11" i="48"/>
  <c r="N11" i="48"/>
  <c r="I12" i="48"/>
  <c r="L12" i="48"/>
  <c r="N12" i="48"/>
  <c r="P12" i="48"/>
  <c r="I13" i="48"/>
  <c r="L13" i="48"/>
  <c r="N13" i="48"/>
  <c r="I14" i="48"/>
  <c r="L14" i="48"/>
  <c r="N14" i="48"/>
  <c r="I15" i="48"/>
  <c r="L15" i="48"/>
  <c r="N15" i="48"/>
  <c r="P15" i="48"/>
  <c r="I16" i="48"/>
  <c r="P16" i="48" s="1"/>
  <c r="L16" i="48"/>
  <c r="N16" i="48"/>
  <c r="I17" i="48"/>
  <c r="L17" i="48"/>
  <c r="N17" i="48"/>
  <c r="I18" i="48"/>
  <c r="L18" i="48"/>
  <c r="N18" i="48"/>
  <c r="P18" i="48"/>
  <c r="I19" i="48"/>
  <c r="L19" i="48"/>
  <c r="N19" i="48"/>
  <c r="I20" i="48"/>
  <c r="L20" i="48"/>
  <c r="N20" i="48"/>
  <c r="I21" i="48"/>
  <c r="L21" i="48"/>
  <c r="N21" i="48"/>
  <c r="P21" i="48"/>
  <c r="I22" i="48"/>
  <c r="L22" i="48"/>
  <c r="N22" i="48"/>
  <c r="I23" i="48"/>
  <c r="L23" i="48"/>
  <c r="N23" i="48"/>
  <c r="I24" i="48"/>
  <c r="L24" i="48"/>
  <c r="N24" i="48"/>
  <c r="P24" i="48"/>
  <c r="I25" i="48"/>
  <c r="P25" i="48" s="1"/>
  <c r="L25" i="48"/>
  <c r="N25" i="48"/>
  <c r="I26" i="48"/>
  <c r="L26" i="48"/>
  <c r="N26" i="48"/>
  <c r="I27" i="48"/>
  <c r="L27" i="48"/>
  <c r="N27" i="48"/>
  <c r="P27" i="48"/>
  <c r="I28" i="48"/>
  <c r="L28" i="48"/>
  <c r="N28" i="48"/>
  <c r="I32" i="48"/>
  <c r="L32" i="48"/>
  <c r="N32" i="48"/>
  <c r="I33" i="48"/>
  <c r="L33" i="48"/>
  <c r="N33" i="48"/>
  <c r="I34" i="48"/>
  <c r="P34" i="48" s="1"/>
  <c r="L34" i="48"/>
  <c r="N34" i="48"/>
  <c r="I35" i="48"/>
  <c r="L35" i="48"/>
  <c r="N35" i="48"/>
  <c r="I36" i="48"/>
  <c r="L36" i="48"/>
  <c r="N36" i="48"/>
  <c r="I37" i="48"/>
  <c r="P37" i="48" s="1"/>
  <c r="L37" i="48"/>
  <c r="N37" i="48"/>
  <c r="I38" i="48"/>
  <c r="L38" i="48"/>
  <c r="N38" i="48"/>
  <c r="I39" i="48"/>
  <c r="L39" i="48"/>
  <c r="N39" i="48"/>
  <c r="I40" i="48"/>
  <c r="P40" i="48" s="1"/>
  <c r="L40" i="48"/>
  <c r="N40" i="48"/>
  <c r="I41" i="48"/>
  <c r="L41" i="48"/>
  <c r="N41" i="48"/>
  <c r="I42" i="48"/>
  <c r="L42" i="48"/>
  <c r="N42" i="48"/>
  <c r="I43" i="48"/>
  <c r="P43" i="48" s="1"/>
  <c r="L43" i="48"/>
  <c r="N43" i="48"/>
  <c r="I44" i="48"/>
  <c r="L44" i="48"/>
  <c r="N44" i="48"/>
  <c r="I45" i="48"/>
  <c r="L45" i="48"/>
  <c r="N45" i="48"/>
  <c r="I46" i="48"/>
  <c r="P46" i="48" s="1"/>
  <c r="L46" i="48"/>
  <c r="N46" i="48"/>
  <c r="I47" i="48"/>
  <c r="L47" i="48"/>
  <c r="N47" i="48"/>
  <c r="I48" i="48"/>
  <c r="L48" i="48"/>
  <c r="N48" i="48"/>
  <c r="I49" i="48"/>
  <c r="P49" i="48" s="1"/>
  <c r="L49" i="48"/>
  <c r="N49" i="48"/>
  <c r="I50" i="48"/>
  <c r="L50" i="48"/>
  <c r="N50" i="48"/>
  <c r="I51" i="48"/>
  <c r="L51" i="48"/>
  <c r="N51" i="48"/>
  <c r="I52" i="48"/>
  <c r="P52" i="48" s="1"/>
  <c r="L52" i="48"/>
  <c r="N52" i="48"/>
  <c r="I53" i="48"/>
  <c r="L53" i="48"/>
  <c r="N53" i="48"/>
  <c r="I54" i="48"/>
  <c r="L54" i="48"/>
  <c r="N54" i="48"/>
  <c r="I60" i="48"/>
  <c r="L60" i="48"/>
  <c r="N60" i="48"/>
  <c r="I61" i="48"/>
  <c r="L61" i="48"/>
  <c r="N61" i="48"/>
  <c r="P61" i="48"/>
  <c r="I62" i="48"/>
  <c r="L62" i="48"/>
  <c r="P62" i="48" s="1"/>
  <c r="N62" i="48"/>
  <c r="I63" i="48"/>
  <c r="P63" i="48" s="1"/>
  <c r="L63" i="48"/>
  <c r="N63" i="48"/>
  <c r="I64" i="48"/>
  <c r="L64" i="48"/>
  <c r="N64" i="48"/>
  <c r="P64" i="48"/>
  <c r="I65" i="48"/>
  <c r="L65" i="48"/>
  <c r="N65" i="48"/>
  <c r="I66" i="48"/>
  <c r="P66" i="48" s="1"/>
  <c r="L66" i="48"/>
  <c r="N66" i="48"/>
  <c r="I67" i="48"/>
  <c r="L67" i="48"/>
  <c r="N67" i="48"/>
  <c r="I68" i="48"/>
  <c r="L68" i="48"/>
  <c r="N68" i="48"/>
  <c r="I69" i="48"/>
  <c r="P69" i="48" s="1"/>
  <c r="L69" i="48"/>
  <c r="N69" i="48"/>
  <c r="I70" i="48"/>
  <c r="L70" i="48"/>
  <c r="N70" i="48"/>
  <c r="I71" i="48"/>
  <c r="L71" i="48"/>
  <c r="N71" i="48"/>
  <c r="I72" i="48"/>
  <c r="P72" i="48" s="1"/>
  <c r="L72" i="48"/>
  <c r="N72" i="48"/>
  <c r="I73" i="48"/>
  <c r="L73" i="48"/>
  <c r="N73" i="48"/>
  <c r="I74" i="48"/>
  <c r="L74" i="48"/>
  <c r="N74" i="48"/>
  <c r="I75" i="48"/>
  <c r="P75" i="48" s="1"/>
  <c r="L75" i="48"/>
  <c r="N75" i="48"/>
  <c r="I76" i="48"/>
  <c r="L76" i="48"/>
  <c r="N76" i="48"/>
  <c r="P76" i="48"/>
  <c r="I77" i="48"/>
  <c r="L77" i="48"/>
  <c r="N77" i="48"/>
  <c r="I78" i="48"/>
  <c r="L78" i="48"/>
  <c r="N78" i="48"/>
  <c r="P78" i="48"/>
  <c r="I79" i="48"/>
  <c r="L79" i="48"/>
  <c r="N79" i="48"/>
  <c r="P79" i="48"/>
  <c r="I80" i="48"/>
  <c r="P80" i="48" s="1"/>
  <c r="L80" i="48"/>
  <c r="N80" i="48"/>
  <c r="I87" i="48"/>
  <c r="L87" i="48"/>
  <c r="N87" i="48"/>
  <c r="P87" i="48"/>
  <c r="I88" i="48"/>
  <c r="L88" i="48"/>
  <c r="N88" i="48"/>
  <c r="P88" i="48"/>
  <c r="I89" i="48"/>
  <c r="L89" i="48"/>
  <c r="N89" i="48"/>
  <c r="I90" i="48"/>
  <c r="L90" i="48"/>
  <c r="N90" i="48"/>
  <c r="P90" i="48"/>
  <c r="I91" i="48"/>
  <c r="P91" i="48" s="1"/>
  <c r="L91" i="48"/>
  <c r="N91" i="48"/>
  <c r="I92" i="48"/>
  <c r="L92" i="48"/>
  <c r="N92" i="48"/>
  <c r="I93" i="48"/>
  <c r="L93" i="48"/>
  <c r="N93" i="48"/>
  <c r="P93" i="48"/>
  <c r="I94" i="48"/>
  <c r="P94" i="48" s="1"/>
  <c r="L94" i="48"/>
  <c r="N94" i="48"/>
  <c r="I95" i="48"/>
  <c r="L95" i="48"/>
  <c r="N95" i="48"/>
  <c r="I96" i="48"/>
  <c r="L96" i="48"/>
  <c r="N96" i="48"/>
  <c r="P96" i="48"/>
  <c r="I97" i="48"/>
  <c r="P97" i="48" s="1"/>
  <c r="L97" i="48"/>
  <c r="N97" i="48"/>
  <c r="I98" i="48"/>
  <c r="L98" i="48"/>
  <c r="N98" i="48"/>
  <c r="I99" i="48"/>
  <c r="L99" i="48"/>
  <c r="N99" i="48"/>
  <c r="P99" i="48"/>
  <c r="I100" i="48"/>
  <c r="L100" i="48"/>
  <c r="N100" i="48"/>
  <c r="P100" i="48"/>
  <c r="I101" i="48"/>
  <c r="L101" i="48"/>
  <c r="N101" i="48"/>
  <c r="I102" i="48"/>
  <c r="P102" i="48" s="1"/>
  <c r="L102" i="48"/>
  <c r="N102" i="48"/>
  <c r="I103" i="48"/>
  <c r="L103" i="48"/>
  <c r="N103" i="48"/>
  <c r="P103" i="48"/>
  <c r="I104" i="48"/>
  <c r="L104" i="48"/>
  <c r="N104" i="48"/>
  <c r="I105" i="48"/>
  <c r="P105" i="48" s="1"/>
  <c r="L105" i="48"/>
  <c r="N105" i="48"/>
  <c r="I106" i="48"/>
  <c r="L106" i="48"/>
  <c r="N106" i="48"/>
  <c r="P106" i="48"/>
  <c r="I111" i="48"/>
  <c r="L111" i="48"/>
  <c r="N111" i="48"/>
  <c r="I112" i="48"/>
  <c r="L112" i="48"/>
  <c r="N112" i="48"/>
  <c r="I113" i="48"/>
  <c r="L113" i="48"/>
  <c r="N113" i="48"/>
  <c r="I114" i="48"/>
  <c r="L114" i="48"/>
  <c r="N114" i="48"/>
  <c r="I115" i="48"/>
  <c r="L115" i="48"/>
  <c r="N115" i="48"/>
  <c r="I116" i="48"/>
  <c r="L116" i="48"/>
  <c r="N116" i="48"/>
  <c r="I117" i="48"/>
  <c r="L117" i="48"/>
  <c r="N117" i="48"/>
  <c r="I118" i="48"/>
  <c r="L118" i="48"/>
  <c r="N118" i="48"/>
  <c r="I119" i="48"/>
  <c r="L119" i="48"/>
  <c r="N119" i="48"/>
  <c r="I120" i="48"/>
  <c r="L120" i="48"/>
  <c r="N120" i="48"/>
  <c r="I121" i="48"/>
  <c r="L121" i="48"/>
  <c r="N121" i="48"/>
  <c r="P121" i="48"/>
  <c r="I122" i="48"/>
  <c r="P122" i="48" s="1"/>
  <c r="L122" i="48"/>
  <c r="N122" i="48"/>
  <c r="I123" i="48"/>
  <c r="L123" i="48"/>
  <c r="N123" i="48"/>
  <c r="I124" i="48"/>
  <c r="L124" i="48"/>
  <c r="N124" i="48"/>
  <c r="P124" i="48"/>
  <c r="I125" i="48"/>
  <c r="L125" i="48"/>
  <c r="N125" i="48"/>
  <c r="I126" i="48"/>
  <c r="L126" i="48"/>
  <c r="N126" i="48"/>
  <c r="I127" i="48"/>
  <c r="L127" i="48"/>
  <c r="N127" i="48"/>
  <c r="I128" i="48"/>
  <c r="L128" i="48"/>
  <c r="N128" i="48"/>
  <c r="I129" i="48"/>
  <c r="L129" i="48"/>
  <c r="N129" i="48"/>
  <c r="I130" i="48"/>
  <c r="L130" i="48"/>
  <c r="N130" i="48"/>
  <c r="P130" i="48"/>
  <c r="I131" i="48"/>
  <c r="P131" i="48" s="1"/>
  <c r="L131" i="48"/>
  <c r="N131" i="48"/>
  <c r="I132" i="48"/>
  <c r="L132" i="48"/>
  <c r="N132" i="48"/>
  <c r="AE266" i="50"/>
  <c r="AE240" i="50"/>
  <c r="AE222" i="50"/>
  <c r="AE198" i="50"/>
  <c r="AE168" i="50"/>
  <c r="AE142" i="50"/>
  <c r="AE121" i="50"/>
  <c r="AE96" i="50"/>
  <c r="AE69" i="50"/>
  <c r="AE38" i="50"/>
  <c r="AE20" i="50"/>
  <c r="I20" i="50"/>
  <c r="L20" i="50"/>
  <c r="N20" i="50"/>
  <c r="I21" i="50"/>
  <c r="P21" i="50" s="1"/>
  <c r="L21" i="50"/>
  <c r="N21" i="50"/>
  <c r="I22" i="50"/>
  <c r="L22" i="50"/>
  <c r="N22" i="50"/>
  <c r="P22" i="50" s="1"/>
  <c r="I23" i="50"/>
  <c r="P23" i="50" s="1"/>
  <c r="L23" i="50"/>
  <c r="N23" i="50"/>
  <c r="I24" i="50"/>
  <c r="P24" i="50" s="1"/>
  <c r="L24" i="50"/>
  <c r="N24" i="50"/>
  <c r="I25" i="50"/>
  <c r="L25" i="50"/>
  <c r="N25" i="50"/>
  <c r="P25" i="50"/>
  <c r="I26" i="50"/>
  <c r="L26" i="50"/>
  <c r="N26" i="50"/>
  <c r="I27" i="50"/>
  <c r="L27" i="50"/>
  <c r="N27" i="50"/>
  <c r="P27" i="50"/>
  <c r="I28" i="50"/>
  <c r="L28" i="50"/>
  <c r="N28" i="50"/>
  <c r="P28" i="50"/>
  <c r="I38" i="50"/>
  <c r="P38" i="50" s="1"/>
  <c r="L38" i="50"/>
  <c r="N38" i="50"/>
  <c r="I39" i="50"/>
  <c r="L39" i="50"/>
  <c r="N39" i="50"/>
  <c r="P39" i="50" s="1"/>
  <c r="I40" i="50"/>
  <c r="L40" i="50"/>
  <c r="N40" i="50"/>
  <c r="I41" i="50"/>
  <c r="P41" i="50" s="1"/>
  <c r="L41" i="50"/>
  <c r="N41" i="50"/>
  <c r="I42" i="50"/>
  <c r="L42" i="50"/>
  <c r="N42" i="50"/>
  <c r="I43" i="50"/>
  <c r="L43" i="50"/>
  <c r="N43" i="50"/>
  <c r="I44" i="50"/>
  <c r="L44" i="50"/>
  <c r="N44" i="50"/>
  <c r="I45" i="50"/>
  <c r="L45" i="50"/>
  <c r="N45" i="50"/>
  <c r="I46" i="50"/>
  <c r="L46" i="50"/>
  <c r="N46" i="50"/>
  <c r="I47" i="50"/>
  <c r="L47" i="50"/>
  <c r="N47" i="50"/>
  <c r="I48" i="50"/>
  <c r="P48" i="50" s="1"/>
  <c r="L48" i="50"/>
  <c r="N48" i="50"/>
  <c r="I49" i="50"/>
  <c r="L49" i="50"/>
  <c r="N49" i="50"/>
  <c r="I50" i="50"/>
  <c r="L50" i="50"/>
  <c r="N50" i="50"/>
  <c r="I51" i="50"/>
  <c r="P51" i="50" s="1"/>
  <c r="L51" i="50"/>
  <c r="N51" i="50"/>
  <c r="I52" i="50"/>
  <c r="L52" i="50"/>
  <c r="N52" i="50"/>
  <c r="I53" i="50"/>
  <c r="L53" i="50"/>
  <c r="N53" i="50"/>
  <c r="I54" i="50"/>
  <c r="L54" i="50"/>
  <c r="N54" i="50"/>
  <c r="I69" i="50"/>
  <c r="L69" i="50"/>
  <c r="N69" i="50"/>
  <c r="I70" i="50"/>
  <c r="L70" i="50"/>
  <c r="N70" i="50"/>
  <c r="I71" i="50"/>
  <c r="L71" i="50"/>
  <c r="N71" i="50"/>
  <c r="I72" i="50"/>
  <c r="L72" i="50"/>
  <c r="N72" i="50"/>
  <c r="I73" i="50"/>
  <c r="L73" i="50"/>
  <c r="N73" i="50"/>
  <c r="P73" i="50"/>
  <c r="I74" i="50"/>
  <c r="L74" i="50"/>
  <c r="N74" i="50"/>
  <c r="I75" i="50"/>
  <c r="L75" i="50"/>
  <c r="N75" i="50"/>
  <c r="I76" i="50"/>
  <c r="L76" i="50"/>
  <c r="N76" i="50"/>
  <c r="P76" i="50"/>
  <c r="I77" i="50"/>
  <c r="L77" i="50"/>
  <c r="N77" i="50"/>
  <c r="I78" i="50"/>
  <c r="L78" i="50"/>
  <c r="N78" i="50"/>
  <c r="I79" i="50"/>
  <c r="L79" i="50"/>
  <c r="N79" i="50"/>
  <c r="I80" i="50"/>
  <c r="L80" i="50"/>
  <c r="N80" i="50"/>
  <c r="I96" i="50"/>
  <c r="L96" i="50"/>
  <c r="N96" i="50"/>
  <c r="I97" i="50"/>
  <c r="L97" i="50"/>
  <c r="N97" i="50"/>
  <c r="I98" i="50"/>
  <c r="L98" i="50"/>
  <c r="N98" i="50"/>
  <c r="I99" i="50"/>
  <c r="L99" i="50"/>
  <c r="N99" i="50"/>
  <c r="I100" i="50"/>
  <c r="L100" i="50"/>
  <c r="N100" i="50"/>
  <c r="P100" i="50" s="1"/>
  <c r="I101" i="50"/>
  <c r="L101" i="50"/>
  <c r="N101" i="50"/>
  <c r="I102" i="50"/>
  <c r="L102" i="50"/>
  <c r="N102" i="50"/>
  <c r="I103" i="50"/>
  <c r="L103" i="50"/>
  <c r="N103" i="50"/>
  <c r="P103" i="50" s="1"/>
  <c r="I104" i="50"/>
  <c r="L104" i="50"/>
  <c r="N104" i="50"/>
  <c r="I105" i="50"/>
  <c r="L105" i="50"/>
  <c r="N105" i="50"/>
  <c r="I106" i="50"/>
  <c r="L106" i="50"/>
  <c r="N106" i="50"/>
  <c r="P106" i="50" s="1"/>
  <c r="I121" i="50"/>
  <c r="L121" i="50"/>
  <c r="N121" i="50"/>
  <c r="P121" i="50"/>
  <c r="I122" i="50"/>
  <c r="L122" i="50"/>
  <c r="N122" i="50"/>
  <c r="I123" i="50"/>
  <c r="L123" i="50"/>
  <c r="N123" i="50"/>
  <c r="I124" i="50"/>
  <c r="L124" i="50"/>
  <c r="N124" i="50"/>
  <c r="I125" i="50"/>
  <c r="L125" i="50"/>
  <c r="N125" i="50"/>
  <c r="I126" i="50"/>
  <c r="P126" i="50" s="1"/>
  <c r="L126" i="50"/>
  <c r="N126" i="50"/>
  <c r="I127" i="50"/>
  <c r="L127" i="50"/>
  <c r="N127" i="50"/>
  <c r="I128" i="50"/>
  <c r="L128" i="50"/>
  <c r="N128" i="50"/>
  <c r="I129" i="50"/>
  <c r="P129" i="50" s="1"/>
  <c r="L129" i="50"/>
  <c r="N129" i="50"/>
  <c r="I130" i="50"/>
  <c r="L130" i="50"/>
  <c r="N130" i="50"/>
  <c r="I131" i="50"/>
  <c r="L131" i="50"/>
  <c r="N131" i="50"/>
  <c r="I132" i="50"/>
  <c r="P132" i="50" s="1"/>
  <c r="L132" i="50"/>
  <c r="N132" i="50"/>
  <c r="I142" i="50"/>
  <c r="L142" i="50"/>
  <c r="N142" i="50"/>
  <c r="I143" i="50"/>
  <c r="L143" i="50"/>
  <c r="N143" i="50"/>
  <c r="I144" i="50"/>
  <c r="L144" i="50"/>
  <c r="N144" i="50"/>
  <c r="I145" i="50"/>
  <c r="L145" i="50"/>
  <c r="N145" i="50"/>
  <c r="I146" i="50"/>
  <c r="L146" i="50"/>
  <c r="N146" i="50"/>
  <c r="I147" i="50"/>
  <c r="L147" i="50"/>
  <c r="N147" i="50"/>
  <c r="I148" i="50"/>
  <c r="L148" i="50"/>
  <c r="N148" i="50"/>
  <c r="I149" i="50"/>
  <c r="L149" i="50"/>
  <c r="N149" i="50"/>
  <c r="I150" i="50"/>
  <c r="L150" i="50"/>
  <c r="N150" i="50"/>
  <c r="I151" i="50"/>
  <c r="L151" i="50"/>
  <c r="N151" i="50"/>
  <c r="I152" i="50"/>
  <c r="L152" i="50"/>
  <c r="N152" i="50"/>
  <c r="I153" i="50"/>
  <c r="L153" i="50"/>
  <c r="N153" i="50"/>
  <c r="I154" i="50"/>
  <c r="L154" i="50"/>
  <c r="N154" i="50"/>
  <c r="I155" i="50"/>
  <c r="L155" i="50"/>
  <c r="N155" i="50"/>
  <c r="I156" i="50"/>
  <c r="L156" i="50"/>
  <c r="N156" i="50"/>
  <c r="I157" i="50"/>
  <c r="L157" i="50"/>
  <c r="N157" i="50"/>
  <c r="I158" i="50"/>
  <c r="L158" i="50"/>
  <c r="P158" i="50" s="1"/>
  <c r="N158" i="50"/>
  <c r="I168" i="50"/>
  <c r="P168" i="50" s="1"/>
  <c r="L168" i="50"/>
  <c r="N168" i="50"/>
  <c r="I169" i="50"/>
  <c r="L169" i="50"/>
  <c r="N169" i="50"/>
  <c r="I170" i="50"/>
  <c r="L170" i="50"/>
  <c r="N170" i="50"/>
  <c r="I171" i="50"/>
  <c r="P171" i="50" s="1"/>
  <c r="L171" i="50"/>
  <c r="N171" i="50"/>
  <c r="I172" i="50"/>
  <c r="L172" i="50"/>
  <c r="N172" i="50"/>
  <c r="I173" i="50"/>
  <c r="L173" i="50"/>
  <c r="N173" i="50"/>
  <c r="I174" i="50"/>
  <c r="L174" i="50"/>
  <c r="N174" i="50"/>
  <c r="I175" i="50"/>
  <c r="L175" i="50"/>
  <c r="N175" i="50"/>
  <c r="I176" i="50"/>
  <c r="L176" i="50"/>
  <c r="N176" i="50"/>
  <c r="I177" i="50"/>
  <c r="L177" i="50"/>
  <c r="N177" i="50"/>
  <c r="I178" i="50"/>
  <c r="L178" i="50"/>
  <c r="P178" i="50" s="1"/>
  <c r="N178" i="50"/>
  <c r="I179" i="50"/>
  <c r="L179" i="50"/>
  <c r="N179" i="50"/>
  <c r="I180" i="50"/>
  <c r="L180" i="50"/>
  <c r="N180" i="50"/>
  <c r="P180" i="50" s="1"/>
  <c r="I181" i="50"/>
  <c r="L181" i="50"/>
  <c r="N181" i="50"/>
  <c r="I182" i="50"/>
  <c r="L182" i="50"/>
  <c r="N182" i="50"/>
  <c r="I183" i="50"/>
  <c r="L183" i="50"/>
  <c r="N183" i="50"/>
  <c r="P183" i="50" s="1"/>
  <c r="I184" i="50"/>
  <c r="L184" i="50"/>
  <c r="N184" i="50"/>
  <c r="I198" i="50"/>
  <c r="P198" i="50" s="1"/>
  <c r="L198" i="50"/>
  <c r="N198" i="50"/>
  <c r="I199" i="50"/>
  <c r="L199" i="50"/>
  <c r="N199" i="50"/>
  <c r="I200" i="50"/>
  <c r="L200" i="50"/>
  <c r="N200" i="50"/>
  <c r="I201" i="50"/>
  <c r="L201" i="50"/>
  <c r="P201" i="50" s="1"/>
  <c r="N201" i="50"/>
  <c r="I202" i="50"/>
  <c r="L202" i="50"/>
  <c r="N202" i="50"/>
  <c r="I203" i="50"/>
  <c r="L203" i="50"/>
  <c r="N203" i="50"/>
  <c r="I204" i="50"/>
  <c r="P204" i="50" s="1"/>
  <c r="L204" i="50"/>
  <c r="N204" i="50"/>
  <c r="I205" i="50"/>
  <c r="L205" i="50"/>
  <c r="N205" i="50"/>
  <c r="I206" i="50"/>
  <c r="L206" i="50"/>
  <c r="N206" i="50"/>
  <c r="I207" i="50"/>
  <c r="P207" i="50" s="1"/>
  <c r="L207" i="50"/>
  <c r="N207" i="50"/>
  <c r="I208" i="50"/>
  <c r="L208" i="50"/>
  <c r="N208" i="50"/>
  <c r="I209" i="50"/>
  <c r="L209" i="50"/>
  <c r="N209" i="50"/>
  <c r="I210" i="50"/>
  <c r="P210" i="50" s="1"/>
  <c r="L210" i="50"/>
  <c r="N210" i="50"/>
  <c r="I222" i="50"/>
  <c r="L222" i="50"/>
  <c r="N222" i="50"/>
  <c r="I223" i="50"/>
  <c r="L223" i="50"/>
  <c r="N223" i="50"/>
  <c r="I224" i="50"/>
  <c r="L224" i="50"/>
  <c r="N224" i="50"/>
  <c r="I225" i="50"/>
  <c r="L225" i="50"/>
  <c r="N225" i="50"/>
  <c r="I226" i="50"/>
  <c r="L226" i="50"/>
  <c r="N226" i="50"/>
  <c r="I227" i="50"/>
  <c r="L227" i="50"/>
  <c r="N227" i="50"/>
  <c r="I228" i="50"/>
  <c r="L228" i="50"/>
  <c r="N228" i="50"/>
  <c r="I229" i="50"/>
  <c r="L229" i="50"/>
  <c r="N229" i="50"/>
  <c r="I230" i="50"/>
  <c r="L230" i="50"/>
  <c r="P230" i="50" s="1"/>
  <c r="N230" i="50"/>
  <c r="I231" i="50"/>
  <c r="L231" i="50"/>
  <c r="N231" i="50"/>
  <c r="I232" i="50"/>
  <c r="L232" i="50"/>
  <c r="N232" i="50"/>
  <c r="I233" i="50"/>
  <c r="L233" i="50"/>
  <c r="N233" i="50"/>
  <c r="P233" i="50" s="1"/>
  <c r="I234" i="50"/>
  <c r="L234" i="50"/>
  <c r="N234" i="50"/>
  <c r="I235" i="50"/>
  <c r="L235" i="50"/>
  <c r="N235" i="50"/>
  <c r="I236" i="50"/>
  <c r="P236" i="50" s="1"/>
  <c r="L236" i="50"/>
  <c r="N236" i="50"/>
  <c r="L263" i="50"/>
  <c r="K109" i="48" s="1"/>
  <c r="L109" i="48" s="1"/>
  <c r="I240" i="50"/>
  <c r="L240" i="50"/>
  <c r="N240" i="50"/>
  <c r="I241" i="50"/>
  <c r="L241" i="50"/>
  <c r="N241" i="50"/>
  <c r="P241" i="50"/>
  <c r="I242" i="50"/>
  <c r="P242" i="50" s="1"/>
  <c r="L242" i="50"/>
  <c r="N242" i="50"/>
  <c r="I243" i="50"/>
  <c r="P243" i="50" s="1"/>
  <c r="L243" i="50"/>
  <c r="N243" i="50"/>
  <c r="I244" i="50"/>
  <c r="L244" i="50"/>
  <c r="N244" i="50"/>
  <c r="P244" i="50" s="1"/>
  <c r="I245" i="50"/>
  <c r="P245" i="50" s="1"/>
  <c r="L245" i="50"/>
  <c r="N245" i="50"/>
  <c r="I246" i="50"/>
  <c r="P246" i="50" s="1"/>
  <c r="L246" i="50"/>
  <c r="N246" i="50"/>
  <c r="I247" i="50"/>
  <c r="L247" i="50"/>
  <c r="N247" i="50"/>
  <c r="P247" i="50"/>
  <c r="I248" i="50"/>
  <c r="L248" i="50"/>
  <c r="N248" i="50"/>
  <c r="P248" i="50"/>
  <c r="I249" i="50"/>
  <c r="L249" i="50"/>
  <c r="N249" i="50"/>
  <c r="I250" i="50"/>
  <c r="L250" i="50"/>
  <c r="N250" i="50"/>
  <c r="P250" i="50" s="1"/>
  <c r="I251" i="50"/>
  <c r="L251" i="50"/>
  <c r="N251" i="50"/>
  <c r="P251" i="50"/>
  <c r="I252" i="50"/>
  <c r="L252" i="50"/>
  <c r="N252" i="50"/>
  <c r="I253" i="50"/>
  <c r="L253" i="50"/>
  <c r="N253" i="50"/>
  <c r="P253" i="50" s="1"/>
  <c r="I254" i="50"/>
  <c r="L254" i="50"/>
  <c r="N254" i="50"/>
  <c r="P254" i="50"/>
  <c r="I255" i="50"/>
  <c r="L255" i="50"/>
  <c r="N255" i="50"/>
  <c r="I256" i="50"/>
  <c r="L256" i="50"/>
  <c r="N256" i="50"/>
  <c r="P256" i="50" s="1"/>
  <c r="I257" i="50"/>
  <c r="L257" i="50"/>
  <c r="N257" i="50"/>
  <c r="P257" i="50"/>
  <c r="I258" i="50"/>
  <c r="L258" i="50"/>
  <c r="N258" i="50"/>
  <c r="I259" i="50"/>
  <c r="P259" i="50" s="1"/>
  <c r="L259" i="50"/>
  <c r="N259" i="50"/>
  <c r="I260" i="50"/>
  <c r="L260" i="50"/>
  <c r="N260" i="50"/>
  <c r="P260" i="50"/>
  <c r="I261" i="50"/>
  <c r="L261" i="50"/>
  <c r="N261" i="50"/>
  <c r="I262" i="50"/>
  <c r="P262" i="50" s="1"/>
  <c r="L262" i="50"/>
  <c r="N262" i="50"/>
  <c r="I266" i="50"/>
  <c r="L266" i="50"/>
  <c r="N266" i="50"/>
  <c r="N289" i="50" s="1"/>
  <c r="M110" i="48" s="1"/>
  <c r="N110" i="48" s="1"/>
  <c r="I267" i="50"/>
  <c r="L267" i="50"/>
  <c r="N267" i="50"/>
  <c r="I268" i="50"/>
  <c r="L268" i="50"/>
  <c r="N268" i="50"/>
  <c r="P268" i="50"/>
  <c r="I269" i="50"/>
  <c r="L269" i="50"/>
  <c r="N269" i="50"/>
  <c r="I270" i="50"/>
  <c r="L270" i="50"/>
  <c r="N270" i="50"/>
  <c r="I271" i="50"/>
  <c r="L271" i="50"/>
  <c r="N271" i="50"/>
  <c r="P271" i="50"/>
  <c r="I272" i="50"/>
  <c r="L272" i="50"/>
  <c r="N272" i="50"/>
  <c r="I273" i="50"/>
  <c r="L273" i="50"/>
  <c r="N273" i="50"/>
  <c r="I274" i="50"/>
  <c r="L274" i="50"/>
  <c r="N274" i="50"/>
  <c r="P274" i="50"/>
  <c r="I275" i="50"/>
  <c r="L275" i="50"/>
  <c r="N275" i="50"/>
  <c r="I276" i="50"/>
  <c r="L276" i="50"/>
  <c r="N276" i="50"/>
  <c r="I277" i="50"/>
  <c r="L277" i="50"/>
  <c r="N277" i="50"/>
  <c r="P277" i="50"/>
  <c r="I278" i="50"/>
  <c r="L278" i="50"/>
  <c r="N278" i="50"/>
  <c r="I279" i="50"/>
  <c r="L279" i="50"/>
  <c r="N279" i="50"/>
  <c r="I280" i="50"/>
  <c r="L280" i="50"/>
  <c r="N280" i="50"/>
  <c r="P280" i="50"/>
  <c r="I281" i="50"/>
  <c r="L281" i="50"/>
  <c r="N281" i="50"/>
  <c r="I282" i="50"/>
  <c r="L282" i="50"/>
  <c r="N282" i="50"/>
  <c r="I283" i="50"/>
  <c r="L283" i="50"/>
  <c r="N283" i="50"/>
  <c r="P283" i="50"/>
  <c r="I284" i="50"/>
  <c r="L284" i="50"/>
  <c r="N284" i="50"/>
  <c r="I285" i="50"/>
  <c r="L285" i="50"/>
  <c r="N285" i="50"/>
  <c r="I286" i="50"/>
  <c r="L286" i="50"/>
  <c r="N286" i="50"/>
  <c r="P286" i="50"/>
  <c r="I287" i="50"/>
  <c r="L287" i="50"/>
  <c r="N287" i="50"/>
  <c r="I288" i="50"/>
  <c r="L288" i="50"/>
  <c r="N288" i="50"/>
  <c r="B25" i="58"/>
  <c r="B24" i="58"/>
  <c r="B23" i="58"/>
  <c r="B22" i="58"/>
  <c r="B21" i="58"/>
  <c r="P200" i="50" l="1"/>
  <c r="P231" i="50"/>
  <c r="P228" i="50"/>
  <c r="P176" i="50"/>
  <c r="P122" i="50"/>
  <c r="P97" i="50"/>
  <c r="P145" i="50"/>
  <c r="P80" i="50"/>
  <c r="P26" i="50"/>
  <c r="P227" i="50"/>
  <c r="P172" i="50"/>
  <c r="P148" i="50"/>
  <c r="P45" i="50"/>
  <c r="P174" i="50"/>
  <c r="P44" i="50"/>
  <c r="P222" i="50"/>
  <c r="P203" i="50"/>
  <c r="P154" i="50"/>
  <c r="P96" i="50"/>
  <c r="P206" i="50"/>
  <c r="P181" i="50"/>
  <c r="P157" i="50"/>
  <c r="P105" i="50"/>
  <c r="P102" i="50"/>
  <c r="P99" i="50"/>
  <c r="P20" i="50"/>
  <c r="P104" i="50"/>
  <c r="P101" i="50"/>
  <c r="P53" i="50"/>
  <c r="P40" i="50"/>
  <c r="P74" i="48"/>
  <c r="P71" i="48"/>
  <c r="P68" i="48"/>
  <c r="P65" i="48"/>
  <c r="P98" i="50"/>
  <c r="P208" i="50"/>
  <c r="P205" i="50"/>
  <c r="P202" i="50"/>
  <c r="P199" i="50"/>
  <c r="P173" i="50"/>
  <c r="P170" i="50"/>
  <c r="P49" i="50"/>
  <c r="P111" i="48"/>
  <c r="P282" i="50"/>
  <c r="P287" i="50"/>
  <c r="P284" i="50"/>
  <c r="P281" i="50"/>
  <c r="P278" i="50"/>
  <c r="P275" i="50"/>
  <c r="P272" i="50"/>
  <c r="P269" i="50"/>
  <c r="P266" i="50"/>
  <c r="P261" i="50"/>
  <c r="P226" i="50"/>
  <c r="P153" i="50"/>
  <c r="P144" i="50"/>
  <c r="P130" i="50"/>
  <c r="P127" i="50"/>
  <c r="P124" i="50"/>
  <c r="P79" i="50"/>
  <c r="P52" i="50"/>
  <c r="P117" i="48"/>
  <c r="P114" i="48"/>
  <c r="P104" i="48"/>
  <c r="P54" i="48"/>
  <c r="P51" i="48"/>
  <c r="P48" i="48"/>
  <c r="P45" i="48"/>
  <c r="P42" i="48"/>
  <c r="P39" i="48"/>
  <c r="P36" i="48"/>
  <c r="P33" i="48"/>
  <c r="P270" i="50"/>
  <c r="P115" i="48"/>
  <c r="P258" i="50"/>
  <c r="P255" i="50"/>
  <c r="P252" i="50"/>
  <c r="P249" i="50"/>
  <c r="P126" i="48"/>
  <c r="P123" i="48"/>
  <c r="P120" i="48"/>
  <c r="P73" i="48"/>
  <c r="P47" i="50"/>
  <c r="P235" i="50"/>
  <c r="P175" i="50"/>
  <c r="P169" i="50"/>
  <c r="P149" i="50"/>
  <c r="P146" i="50"/>
  <c r="P143" i="50"/>
  <c r="P69" i="50"/>
  <c r="P132" i="48"/>
  <c r="P129" i="48"/>
  <c r="P70" i="48"/>
  <c r="P67" i="48"/>
  <c r="P240" i="50"/>
  <c r="P225" i="50"/>
  <c r="P155" i="50"/>
  <c r="P152" i="50"/>
  <c r="P78" i="50"/>
  <c r="P75" i="50"/>
  <c r="P72" i="50"/>
  <c r="P44" i="48"/>
  <c r="P26" i="48"/>
  <c r="P23" i="48"/>
  <c r="P20" i="48"/>
  <c r="P17" i="48"/>
  <c r="P14" i="48"/>
  <c r="P11" i="48"/>
  <c r="P118" i="48"/>
  <c r="P77" i="48"/>
  <c r="P142" i="50"/>
  <c r="P112" i="48"/>
  <c r="P288" i="50"/>
  <c r="P50" i="50"/>
  <c r="P234" i="50"/>
  <c r="P224" i="50"/>
  <c r="P184" i="50"/>
  <c r="P177" i="50"/>
  <c r="P151" i="50"/>
  <c r="P77" i="50"/>
  <c r="P74" i="50"/>
  <c r="P71" i="50"/>
  <c r="P60" i="48"/>
  <c r="P179" i="50"/>
  <c r="P147" i="50"/>
  <c r="P209" i="50"/>
  <c r="P125" i="50"/>
  <c r="P285" i="50"/>
  <c r="P267" i="50"/>
  <c r="P223" i="50"/>
  <c r="P150" i="50"/>
  <c r="P182" i="50"/>
  <c r="P128" i="50"/>
  <c r="P131" i="50"/>
  <c r="P116" i="48"/>
  <c r="P89" i="48"/>
  <c r="P273" i="50"/>
  <c r="N263" i="50"/>
  <c r="M109" i="48" s="1"/>
  <c r="N109" i="48" s="1"/>
  <c r="N133" i="48" s="1"/>
  <c r="P229" i="50"/>
  <c r="P156" i="50"/>
  <c r="P127" i="48"/>
  <c r="P92" i="48"/>
  <c r="P70" i="50"/>
  <c r="P54" i="50"/>
  <c r="P95" i="48"/>
  <c r="P276" i="50"/>
  <c r="P232" i="50"/>
  <c r="P98" i="48"/>
  <c r="P38" i="48"/>
  <c r="L289" i="50"/>
  <c r="K110" i="48" s="1"/>
  <c r="L110" i="48" s="1"/>
  <c r="L133" i="48" s="1"/>
  <c r="P42" i="50"/>
  <c r="P101" i="48"/>
  <c r="P279" i="50"/>
  <c r="P43" i="50"/>
  <c r="P28" i="48"/>
  <c r="P10" i="48"/>
  <c r="P119" i="48"/>
  <c r="P41" i="48"/>
  <c r="P46" i="50"/>
  <c r="P13" i="48"/>
  <c r="P125" i="48"/>
  <c r="P47" i="48"/>
  <c r="P123" i="50"/>
  <c r="P19" i="48"/>
  <c r="P128" i="48"/>
  <c r="P50" i="48"/>
  <c r="P32" i="48"/>
  <c r="P22" i="48"/>
  <c r="P113" i="48"/>
  <c r="P53" i="48"/>
  <c r="P35" i="48"/>
  <c r="G217" i="8"/>
  <c r="G145" i="8"/>
  <c r="M52" i="8"/>
  <c r="M185" i="8"/>
  <c r="M106" i="8"/>
  <c r="M90" i="8"/>
  <c r="M345" i="8"/>
  <c r="G6" i="8"/>
  <c r="M94" i="8"/>
  <c r="M15" i="8"/>
  <c r="M264" i="8"/>
  <c r="M138" i="8"/>
  <c r="M147" i="8"/>
  <c r="M188" i="8"/>
  <c r="M142" i="8"/>
  <c r="M259" i="8"/>
  <c r="M183" i="8"/>
  <c r="M267" i="8"/>
  <c r="M96" i="8"/>
  <c r="M133" i="8"/>
  <c r="M303" i="8"/>
  <c r="G180" i="8"/>
  <c r="M105" i="8"/>
  <c r="G218" i="8"/>
  <c r="M137" i="8"/>
  <c r="M98" i="8"/>
  <c r="M139" i="8"/>
  <c r="G15" i="8"/>
  <c r="M182" i="8"/>
  <c r="M50" i="8"/>
  <c r="G90" i="8"/>
  <c r="M262" i="8"/>
  <c r="M179" i="8"/>
  <c r="G303" i="8"/>
  <c r="G346" i="8"/>
  <c r="G183" i="8"/>
  <c r="G305" i="8"/>
  <c r="M220" i="8"/>
  <c r="G143" i="8"/>
  <c r="G89" i="8"/>
  <c r="M48" i="8"/>
  <c r="M308" i="8"/>
  <c r="G189" i="8"/>
  <c r="M145" i="8"/>
  <c r="G223" i="8"/>
  <c r="M146" i="8"/>
  <c r="G107" i="8"/>
  <c r="G257" i="8"/>
  <c r="G50" i="8"/>
  <c r="G265" i="8"/>
  <c r="M99" i="8"/>
  <c r="G19" i="8"/>
  <c r="G342" i="8"/>
  <c r="M225" i="8"/>
  <c r="G187" i="8"/>
  <c r="M189" i="8"/>
  <c r="M266" i="8"/>
  <c r="M100" i="8"/>
  <c r="M107" i="8"/>
  <c r="G173" i="8"/>
  <c r="M174" i="8"/>
  <c r="G93" i="8"/>
  <c r="G47" i="8"/>
  <c r="G102" i="8"/>
  <c r="M102" i="8"/>
  <c r="M342" i="8"/>
  <c r="M217" i="8"/>
  <c r="G259" i="8"/>
  <c r="M176" i="8"/>
  <c r="M177" i="8"/>
  <c r="M19" i="8"/>
  <c r="G92" i="8"/>
  <c r="G138" i="8"/>
  <c r="G103" i="8"/>
  <c r="M218" i="8"/>
  <c r="G309" i="8"/>
  <c r="M14" i="8"/>
  <c r="M5" i="8"/>
  <c r="G220" i="8"/>
  <c r="M341" i="8"/>
  <c r="G131" i="8"/>
  <c r="M9" i="8"/>
  <c r="M136" i="8"/>
  <c r="M344" i="8"/>
  <c r="M219" i="8"/>
  <c r="M301" i="8"/>
  <c r="M6" i="8"/>
  <c r="M346" i="8"/>
  <c r="G12" i="8"/>
  <c r="M222" i="8"/>
  <c r="M309" i="8"/>
  <c r="G186" i="8"/>
  <c r="G185" i="8"/>
  <c r="M141" i="8"/>
  <c r="M144" i="8"/>
  <c r="G146" i="8"/>
  <c r="G188" i="8"/>
  <c r="M51" i="8"/>
  <c r="G184" i="8"/>
  <c r="G215" i="8"/>
  <c r="M304" i="8"/>
  <c r="M307" i="8"/>
  <c r="M93" i="8"/>
  <c r="G345" i="8"/>
  <c r="G190" i="8"/>
  <c r="M16" i="8"/>
  <c r="M17" i="8"/>
  <c r="G48" i="8"/>
  <c r="M258" i="8"/>
  <c r="M343" i="8"/>
  <c r="M190" i="8"/>
  <c r="M215" i="8"/>
  <c r="M257" i="8"/>
  <c r="M261" i="8"/>
  <c r="G14" i="8"/>
  <c r="M178" i="8"/>
  <c r="M310" i="8"/>
  <c r="M181" i="8"/>
  <c r="M260" i="8"/>
  <c r="M221" i="8"/>
  <c r="G341" i="8"/>
  <c r="M47" i="8"/>
  <c r="G51" i="8"/>
  <c r="M7" i="8"/>
  <c r="M175" i="8"/>
  <c r="M184" i="8"/>
  <c r="M103" i="8"/>
  <c r="G95" i="8"/>
  <c r="G136" i="8"/>
  <c r="G52" i="8"/>
  <c r="G263" i="8"/>
  <c r="M347" i="8"/>
  <c r="M305" i="8"/>
  <c r="M299" i="8"/>
  <c r="G260" i="8"/>
  <c r="M300" i="8"/>
  <c r="G106" i="8"/>
  <c r="M186" i="8"/>
  <c r="M302" i="8"/>
  <c r="G347" i="8"/>
  <c r="G5" i="8"/>
  <c r="M91" i="8"/>
  <c r="G301" i="8"/>
  <c r="M97" i="8"/>
  <c r="G176" i="8"/>
  <c r="M140" i="8"/>
  <c r="M108" i="8"/>
  <c r="M104" i="8"/>
  <c r="M180" i="8"/>
  <c r="G91" i="8"/>
  <c r="G299" i="8"/>
  <c r="G96" i="8"/>
  <c r="M18" i="8"/>
  <c r="G310" i="8"/>
  <c r="G343" i="8"/>
  <c r="G307" i="8"/>
  <c r="M143" i="8"/>
  <c r="M216" i="8"/>
  <c r="G11" i="8"/>
  <c r="M10" i="8"/>
  <c r="M13" i="8"/>
  <c r="M134" i="8"/>
  <c r="M348" i="8"/>
  <c r="M53" i="8"/>
  <c r="M132" i="8"/>
  <c r="M109" i="8"/>
  <c r="M92" i="8"/>
  <c r="M263" i="8"/>
  <c r="M8" i="8"/>
  <c r="G104" i="8"/>
  <c r="G109" i="8"/>
  <c r="M95" i="8"/>
  <c r="M12" i="8"/>
  <c r="M101" i="8"/>
  <c r="M49" i="8"/>
  <c r="G344" i="8"/>
  <c r="G349" i="8"/>
  <c r="G98" i="8"/>
  <c r="M349" i="8"/>
  <c r="M224" i="8"/>
  <c r="M173" i="8"/>
  <c r="G18" i="8"/>
  <c r="G53" i="8"/>
  <c r="G139" i="8"/>
  <c r="M11" i="8"/>
  <c r="M89" i="8"/>
  <c r="G49" i="8"/>
  <c r="M135" i="8"/>
  <c r="G348" i="8"/>
  <c r="M265" i="8"/>
  <c r="M306" i="8"/>
  <c r="M223" i="8"/>
  <c r="G141" i="8"/>
  <c r="M131" i="8"/>
  <c r="C3" i="58" l="1"/>
  <c r="K31" i="48"/>
  <c r="L31" i="48" s="1"/>
  <c r="L55" i="48" s="1"/>
  <c r="D3" i="58"/>
  <c r="M31" i="48"/>
  <c r="N31" i="48" s="1"/>
  <c r="N55" i="48" s="1"/>
  <c r="N348" i="8"/>
  <c r="N341" i="8"/>
  <c r="N266" i="8"/>
  <c r="N220" i="8"/>
  <c r="N183" i="8"/>
  <c r="N306" i="8"/>
  <c r="N134" i="8"/>
  <c r="N47" i="8"/>
  <c r="N259" i="8"/>
  <c r="N175" i="8"/>
  <c r="N97" i="8"/>
  <c r="N89" i="8"/>
  <c r="N13" i="8"/>
  <c r="N304" i="8"/>
  <c r="N189" i="8"/>
  <c r="N142" i="8"/>
  <c r="N133" i="8"/>
  <c r="N96" i="8"/>
  <c r="N11" i="8"/>
  <c r="N221" i="8"/>
  <c r="N5" i="8"/>
  <c r="N188" i="8"/>
  <c r="N103" i="8"/>
  <c r="N10" i="8"/>
  <c r="N260" i="8"/>
  <c r="N14" i="8"/>
  <c r="N219" i="8"/>
  <c r="N132" i="8"/>
  <c r="N302" i="8"/>
  <c r="N181" i="8"/>
  <c r="N51" i="8"/>
  <c r="N179" i="8"/>
  <c r="N147" i="8"/>
  <c r="N102" i="8"/>
  <c r="N93" i="8"/>
  <c r="N218" i="8"/>
  <c r="N225" i="8"/>
  <c r="N262" i="8"/>
  <c r="N138" i="8"/>
  <c r="N108" i="8"/>
  <c r="N9" i="8"/>
  <c r="N265" i="8"/>
  <c r="N173" i="8"/>
  <c r="N310" i="8"/>
  <c r="N264" i="8"/>
  <c r="N131" i="8"/>
  <c r="N263" i="8"/>
  <c r="N307" i="8"/>
  <c r="N224" i="8"/>
  <c r="N216" i="8"/>
  <c r="N186" i="8"/>
  <c r="N178" i="8"/>
  <c r="N99" i="8"/>
  <c r="N50" i="8"/>
  <c r="N15" i="8"/>
  <c r="N8" i="8"/>
  <c r="N143" i="8"/>
  <c r="N182" i="8"/>
  <c r="N94" i="8"/>
  <c r="N344" i="8"/>
  <c r="N349" i="8"/>
  <c r="N300" i="8"/>
  <c r="N261" i="8"/>
  <c r="N144" i="8"/>
  <c r="N267" i="8"/>
  <c r="N257" i="8"/>
  <c r="N141" i="8"/>
  <c r="N19" i="8"/>
  <c r="N139" i="8"/>
  <c r="N345" i="8"/>
  <c r="N301" i="8"/>
  <c r="N223" i="8"/>
  <c r="N107" i="8"/>
  <c r="N299" i="8"/>
  <c r="N215" i="8"/>
  <c r="N177" i="8"/>
  <c r="N98" i="8"/>
  <c r="N90" i="8"/>
  <c r="N305" i="8"/>
  <c r="N190" i="8"/>
  <c r="N187" i="8"/>
  <c r="N176" i="8"/>
  <c r="N146" i="8"/>
  <c r="N137" i="8"/>
  <c r="N106" i="8"/>
  <c r="N92" i="8"/>
  <c r="N53" i="8"/>
  <c r="N49" i="8"/>
  <c r="N18" i="8"/>
  <c r="N347" i="8"/>
  <c r="N343" i="8"/>
  <c r="N309" i="8"/>
  <c r="N185" i="8"/>
  <c r="N136" i="8"/>
  <c r="N101" i="8"/>
  <c r="N145" i="8"/>
  <c r="N105" i="8"/>
  <c r="N52" i="8"/>
  <c r="N48" i="8"/>
  <c r="N7" i="8"/>
  <c r="N91" i="8"/>
  <c r="N12" i="8"/>
  <c r="N258" i="8"/>
  <c r="N222" i="8"/>
  <c r="N217" i="8"/>
  <c r="N140" i="8"/>
  <c r="N109" i="8"/>
  <c r="N100" i="8"/>
  <c r="N95" i="8"/>
  <c r="N180" i="8"/>
  <c r="N17" i="8"/>
  <c r="N346" i="8"/>
  <c r="N342" i="8"/>
  <c r="N308" i="8"/>
  <c r="N303" i="8"/>
  <c r="N184" i="8"/>
  <c r="N174" i="8"/>
  <c r="N135" i="8"/>
  <c r="N104" i="8"/>
  <c r="N16" i="8"/>
  <c r="N6" i="8"/>
  <c r="D25" i="58"/>
  <c r="D24" i="58"/>
  <c r="D23" i="58"/>
  <c r="D22" i="58"/>
  <c r="D21" i="58"/>
  <c r="D13" i="58"/>
  <c r="D12" i="58"/>
  <c r="D11" i="58"/>
  <c r="AE3" i="50"/>
  <c r="AD3" i="50"/>
  <c r="K34" i="47"/>
  <c r="K33" i="47"/>
  <c r="K32" i="47"/>
  <c r="K24" i="47"/>
  <c r="K23" i="47"/>
  <c r="K22" i="47"/>
  <c r="K21" i="47"/>
  <c r="K6" i="47"/>
  <c r="N39" i="46"/>
  <c r="N38" i="46"/>
  <c r="D46" i="45"/>
  <c r="D45" i="45"/>
  <c r="D44" i="45"/>
  <c r="D43" i="45"/>
  <c r="D42" i="45"/>
  <c r="D41" i="45"/>
  <c r="D40" i="45"/>
  <c r="D39" i="45"/>
  <c r="D38" i="45"/>
  <c r="D37" i="45"/>
  <c r="D36" i="45"/>
  <c r="D22" i="45"/>
  <c r="D20" i="45"/>
  <c r="D18" i="45"/>
  <c r="A1" i="45"/>
  <c r="N159" i="50" l="1"/>
  <c r="M84" i="48" s="1"/>
  <c r="N84" i="48" s="1"/>
  <c r="N211" i="50"/>
  <c r="M86" i="48" s="1"/>
  <c r="N86" i="48" s="1"/>
  <c r="N185" i="50"/>
  <c r="M85" i="48" s="1"/>
  <c r="N85" i="48" s="1"/>
  <c r="N29" i="50"/>
  <c r="M5" i="48" s="1"/>
  <c r="N5" i="48" s="1"/>
  <c r="N237" i="50"/>
  <c r="M8" i="48" s="1"/>
  <c r="N8" i="48" s="1"/>
  <c r="P289" i="50" l="1"/>
  <c r="I289" i="50"/>
  <c r="H110" i="48" s="1"/>
  <c r="I110" i="48" s="1"/>
  <c r="P110" i="48" s="1"/>
  <c r="I263" i="50"/>
  <c r="H109" i="48" s="1"/>
  <c r="I109" i="48" s="1"/>
  <c r="P263" i="50"/>
  <c r="L211" i="50"/>
  <c r="K86" i="48" s="1"/>
  <c r="L86" i="48" s="1"/>
  <c r="N81" i="50"/>
  <c r="M58" i="48" s="1"/>
  <c r="N58" i="48" s="1"/>
  <c r="N55" i="50"/>
  <c r="M57" i="48" s="1"/>
  <c r="N57" i="48" s="1"/>
  <c r="L185" i="50"/>
  <c r="K85" i="48" s="1"/>
  <c r="L85" i="48" s="1"/>
  <c r="N107" i="50"/>
  <c r="M59" i="48" s="1"/>
  <c r="N59" i="48" s="1"/>
  <c r="N133" i="50"/>
  <c r="M83" i="48" s="1"/>
  <c r="N83" i="48" s="1"/>
  <c r="N107" i="48" s="1"/>
  <c r="M7" i="48" s="1"/>
  <c r="N7" i="48" s="1"/>
  <c r="L29" i="50"/>
  <c r="K5" i="48" s="1"/>
  <c r="L5" i="48" s="1"/>
  <c r="L159" i="50"/>
  <c r="K84" i="48" s="1"/>
  <c r="L84" i="48" s="1"/>
  <c r="P109" i="48" l="1"/>
  <c r="P133" i="48" s="1"/>
  <c r="I133" i="48"/>
  <c r="L81" i="50"/>
  <c r="K58" i="48" s="1"/>
  <c r="L58" i="48" s="1"/>
  <c r="L107" i="50"/>
  <c r="K59" i="48" s="1"/>
  <c r="L59" i="48" s="1"/>
  <c r="N81" i="48"/>
  <c r="M6" i="48" s="1"/>
  <c r="N6" i="48" s="1"/>
  <c r="N29" i="48" s="1"/>
  <c r="D2" i="58" s="1"/>
  <c r="D11" i="47" s="1"/>
  <c r="L133" i="50"/>
  <c r="K83" i="48" s="1"/>
  <c r="L83" i="48" s="1"/>
  <c r="L107" i="48" s="1"/>
  <c r="K7" i="48" s="1"/>
  <c r="L7" i="48" s="1"/>
  <c r="L237" i="50"/>
  <c r="K8" i="48" s="1"/>
  <c r="L8" i="48" s="1"/>
  <c r="L55" i="50"/>
  <c r="K57" i="48" s="1"/>
  <c r="L57" i="48" s="1"/>
  <c r="L81" i="48" s="1"/>
  <c r="K6" i="48" s="1"/>
  <c r="L6" i="48" s="1"/>
  <c r="L29" i="48" l="1"/>
  <c r="C2" i="58" s="1"/>
  <c r="F22" i="46"/>
  <c r="N22" i="46" s="1"/>
  <c r="B3" i="58"/>
  <c r="F3" i="58" s="1"/>
  <c r="H31" i="48"/>
  <c r="I31" i="48" s="1"/>
  <c r="F19" i="46"/>
  <c r="D8" i="47"/>
  <c r="K11" i="47"/>
  <c r="F37" i="46" l="1"/>
  <c r="N37" i="46" s="1"/>
  <c r="D31" i="47"/>
  <c r="K31" i="47" s="1"/>
  <c r="P31" i="48"/>
  <c r="P55" i="48" s="1"/>
  <c r="I55" i="48"/>
  <c r="D9" i="47"/>
  <c r="K9" i="47" s="1"/>
  <c r="D14" i="47"/>
  <c r="K14" i="47" s="1"/>
  <c r="D18" i="47"/>
  <c r="K18" i="47" s="1"/>
  <c r="D17" i="47"/>
  <c r="K8" i="47"/>
  <c r="F20" i="46"/>
  <c r="N20" i="46" s="1"/>
  <c r="F27" i="46"/>
  <c r="N27" i="46" s="1"/>
  <c r="F26" i="46"/>
  <c r="N26" i="46" s="1"/>
  <c r="F25" i="46"/>
  <c r="N19" i="46"/>
  <c r="AC68" i="50" l="1"/>
  <c r="AC94" i="50"/>
  <c r="AC7" i="50"/>
  <c r="AC136" i="50"/>
  <c r="AB6" i="50"/>
  <c r="AC6" i="50"/>
  <c r="AC162" i="50"/>
  <c r="F23" i="46"/>
  <c r="N23" i="46" s="1"/>
  <c r="F24" i="46"/>
  <c r="N24" i="46" s="1"/>
  <c r="F30" i="46"/>
  <c r="N30" i="46" s="1"/>
  <c r="AB5" i="50"/>
  <c r="AC5" i="50"/>
  <c r="D10" i="47"/>
  <c r="F31" i="46"/>
  <c r="N31" i="46" s="1"/>
  <c r="N25" i="46"/>
  <c r="D19" i="47"/>
  <c r="K19" i="47" s="1"/>
  <c r="K17" i="47"/>
  <c r="AC190" i="50"/>
  <c r="AA190" i="50"/>
  <c r="AC196" i="50"/>
  <c r="AC84" i="50" l="1"/>
  <c r="AA84" i="50"/>
  <c r="AC34" i="50"/>
  <c r="AC195" i="50"/>
  <c r="AC215" i="50"/>
  <c r="P211" i="50"/>
  <c r="AA187" i="50"/>
  <c r="AC187" i="50"/>
  <c r="AC220" i="50"/>
  <c r="AC214" i="50"/>
  <c r="AC113" i="50"/>
  <c r="AC213" i="50"/>
  <c r="AB213" i="50"/>
  <c r="AA189" i="50"/>
  <c r="AC189" i="50"/>
  <c r="AC140" i="50"/>
  <c r="AB109" i="50"/>
  <c r="AC109" i="50"/>
  <c r="AC63" i="50"/>
  <c r="AC161" i="50"/>
  <c r="AA161" i="50"/>
  <c r="AC166" i="50"/>
  <c r="AC197" i="50"/>
  <c r="AC87" i="50"/>
  <c r="AC58" i="50"/>
  <c r="AA58" i="50"/>
  <c r="AC83" i="50"/>
  <c r="AA83" i="50"/>
  <c r="AC32" i="50"/>
  <c r="AA57" i="50"/>
  <c r="AC57" i="50"/>
  <c r="AC35" i="50"/>
  <c r="AC188" i="50"/>
  <c r="AA188" i="50"/>
  <c r="AC135" i="50"/>
  <c r="AA135" i="50"/>
  <c r="AC194" i="50"/>
  <c r="AC110" i="50"/>
  <c r="AC86" i="50"/>
  <c r="AC62" i="50"/>
  <c r="AC193" i="50"/>
  <c r="AC36" i="50"/>
  <c r="AC31" i="50"/>
  <c r="AB31" i="50"/>
  <c r="D12" i="47"/>
  <c r="D20" i="47"/>
  <c r="K20" i="47" s="1"/>
  <c r="D13" i="47"/>
  <c r="K13" i="47" s="1"/>
  <c r="K10" i="47"/>
  <c r="I29" i="50"/>
  <c r="H5" i="48" s="1"/>
  <c r="I5" i="48" s="1"/>
  <c r="P29" i="50"/>
  <c r="P81" i="50" l="1"/>
  <c r="I81" i="50"/>
  <c r="H58" i="48" s="1"/>
  <c r="I58" i="48" s="1"/>
  <c r="P58" i="48" s="1"/>
  <c r="I211" i="50"/>
  <c r="H86" i="48" s="1"/>
  <c r="I86" i="48" s="1"/>
  <c r="P86" i="48" s="1"/>
  <c r="P107" i="50"/>
  <c r="I107" i="50"/>
  <c r="H59" i="48" s="1"/>
  <c r="I59" i="48" s="1"/>
  <c r="P59" i="48" s="1"/>
  <c r="P159" i="50"/>
  <c r="I159" i="50"/>
  <c r="H84" i="48" s="1"/>
  <c r="I84" i="48" s="1"/>
  <c r="P84" i="48" s="1"/>
  <c r="P133" i="50"/>
  <c r="I133" i="50"/>
  <c r="H83" i="48" s="1"/>
  <c r="I83" i="48" s="1"/>
  <c r="P83" i="48" s="1"/>
  <c r="I237" i="50"/>
  <c r="H8" i="48" s="1"/>
  <c r="I8" i="48" s="1"/>
  <c r="P8" i="48" s="1"/>
  <c r="P237" i="50"/>
  <c r="P55" i="50"/>
  <c r="I55" i="50"/>
  <c r="H57" i="48" s="1"/>
  <c r="I57" i="48" s="1"/>
  <c r="P185" i="50"/>
  <c r="I185" i="50"/>
  <c r="H85" i="48" s="1"/>
  <c r="I85" i="48" s="1"/>
  <c r="P85" i="48" s="1"/>
  <c r="P5" i="48"/>
  <c r="K12" i="47"/>
  <c r="P107" i="48" l="1"/>
  <c r="I81" i="48"/>
  <c r="H6" i="48" s="1"/>
  <c r="I6" i="48" s="1"/>
  <c r="P6" i="48" s="1"/>
  <c r="P57" i="48"/>
  <c r="P81" i="48" s="1"/>
  <c r="I107" i="48"/>
  <c r="H7" i="48" s="1"/>
  <c r="I7" i="48" s="1"/>
  <c r="P7" i="48" s="1"/>
  <c r="I29" i="48"/>
  <c r="B2" i="58" s="1"/>
  <c r="P29" i="48"/>
  <c r="D5" i="47" l="1"/>
  <c r="F18" i="46"/>
  <c r="F2" i="58"/>
  <c r="F21" i="46" l="1"/>
  <c r="F28" i="46"/>
  <c r="N18" i="46"/>
  <c r="D7" i="47"/>
  <c r="K5" i="47"/>
  <c r="D16" i="47" l="1"/>
  <c r="K16" i="47" s="1"/>
  <c r="D15" i="47"/>
  <c r="K7" i="47"/>
  <c r="N28" i="46"/>
  <c r="F29" i="46"/>
  <c r="N29" i="46" s="1"/>
  <c r="N21" i="46"/>
  <c r="F32" i="46" l="1"/>
  <c r="F33" i="46" s="1"/>
  <c r="N33" i="46" s="1"/>
  <c r="K15" i="47"/>
  <c r="D25" i="47"/>
  <c r="O34" i="46" l="1"/>
  <c r="N32" i="46"/>
  <c r="K25" i="47"/>
  <c r="D26" i="47"/>
  <c r="K26" i="47" s="1"/>
  <c r="D27" i="47"/>
  <c r="K27" i="47" s="1"/>
  <c r="F34" i="46" l="1"/>
  <c r="N34" i="46" s="1"/>
  <c r="F35" i="46" s="1"/>
  <c r="L28" i="47"/>
  <c r="D28" i="47" s="1"/>
  <c r="K28" i="47" s="1"/>
  <c r="D29" i="47" s="1"/>
  <c r="F36" i="46" l="1"/>
  <c r="N36" i="46" s="1"/>
  <c r="N35" i="46"/>
  <c r="D30" i="47"/>
  <c r="K30" i="47" s="1"/>
  <c r="K29" i="47"/>
  <c r="H31" i="47" l="1"/>
  <c r="N40" i="46"/>
  <c r="F40" i="46" s="1"/>
  <c r="C15" i="46" s="1"/>
  <c r="K35" i="47"/>
  <c r="D35" i="47" s="1"/>
</calcChain>
</file>

<file path=xl/sharedStrings.xml><?xml version="1.0" encoding="utf-8"?>
<sst xmlns="http://schemas.openxmlformats.org/spreadsheetml/2006/main" count="2486" uniqueCount="761">
  <si>
    <t>…</t>
    <phoneticPr fontId="1" type="noConversion"/>
  </si>
  <si>
    <t>번호</t>
    <phoneticPr fontId="1" type="noConversion"/>
  </si>
  <si>
    <t>공종코드</t>
    <phoneticPr fontId="1" type="noConversion"/>
  </si>
  <si>
    <t>규격</t>
    <phoneticPr fontId="1" type="noConversion"/>
  </si>
  <si>
    <t>단위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</si>
  <si>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</si>
  <si>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</si>
  <si>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</si>
  <si>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</si>
  <si>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수식계</t>
    <phoneticPr fontId="1" type="noConversion"/>
  </si>
  <si>
    <t>계</t>
    <phoneticPr fontId="1" type="noConversion"/>
  </si>
  <si>
    <t>내           용</t>
    <phoneticPr fontId="1" type="noConversion"/>
  </si>
  <si>
    <t>산 출 목 록</t>
    <phoneticPr fontId="1" type="noConversion"/>
  </si>
  <si>
    <t>산 출 수 식</t>
    <phoneticPr fontId="1" type="noConversion"/>
  </si>
  <si>
    <t>단위계</t>
    <phoneticPr fontId="1" type="noConversion"/>
  </si>
  <si>
    <t>계</t>
    <phoneticPr fontId="1" type="noConversion"/>
  </si>
  <si>
    <t>코드</t>
    <phoneticPr fontId="1" type="noConversion"/>
  </si>
  <si>
    <t>단위수식</t>
    <phoneticPr fontId="1" type="noConversion"/>
  </si>
  <si>
    <t>비               고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</si>
  <si>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</si>
  <si>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</si>
  <si>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</si>
  <si>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</si>
  <si>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구  분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</si>
  <si>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</si>
  <si>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</si>
  <si>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</si>
  <si>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</si>
  <si>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</si>
  <si>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</si>
  <si>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>줄</t>
    <phoneticPr fontId="1" type="noConversion"/>
  </si>
  <si>
    <t>수</t>
    <phoneticPr fontId="1" type="noConversion"/>
  </si>
  <si>
    <t>64Bit용</t>
    <phoneticPr fontId="1" type="noConversion"/>
  </si>
  <si>
    <t xml:space="preserve"> </t>
    <phoneticPr fontId="1" type="noConversion"/>
  </si>
  <si>
    <t>견적가로형식-1</t>
    <phoneticPr fontId="1" type="noConversion"/>
  </si>
  <si>
    <t>件    名:</t>
    <phoneticPr fontId="1" type="noConversion"/>
  </si>
  <si>
    <t>提 出 處:</t>
    <phoneticPr fontId="1" type="noConversion"/>
  </si>
  <si>
    <t>提 出 日:</t>
    <phoneticPr fontId="1" type="noConversion"/>
  </si>
  <si>
    <t>見 積 書</t>
    <phoneticPr fontId="1" type="noConversion"/>
  </si>
  <si>
    <t>제 출 처:</t>
    <phoneticPr fontId="1" type="noConversion"/>
  </si>
  <si>
    <t>제 출 일:</t>
    <phoneticPr fontId="1" type="noConversion"/>
  </si>
  <si>
    <t>공 사 명:</t>
    <phoneticPr fontId="1" type="noConversion"/>
  </si>
  <si>
    <t>공사금액:</t>
    <phoneticPr fontId="1" type="noConversion"/>
  </si>
  <si>
    <t>내  용</t>
    <phoneticPr fontId="1" type="noConversion"/>
  </si>
  <si>
    <t>금    액</t>
    <phoneticPr fontId="1" type="noConversion"/>
  </si>
  <si>
    <t>비       고</t>
    <phoneticPr fontId="1" type="noConversion"/>
  </si>
  <si>
    <t>요율</t>
    <phoneticPr fontId="1" type="noConversion"/>
  </si>
  <si>
    <t>금액</t>
    <phoneticPr fontId="1" type="noConversion"/>
  </si>
  <si>
    <t>이윤</t>
    <phoneticPr fontId="1" type="noConversion"/>
  </si>
  <si>
    <t>끝자리맞추기</t>
    <phoneticPr fontId="1" type="noConversion"/>
  </si>
  <si>
    <t xml:space="preserve">  </t>
    <phoneticPr fontId="1" type="noConversion"/>
  </si>
  <si>
    <t>원 가 계 산 서</t>
    <phoneticPr fontId="1" type="noConversion"/>
  </si>
  <si>
    <t>공사명:</t>
    <phoneticPr fontId="1" type="noConversion"/>
  </si>
  <si>
    <t>비 목</t>
    <phoneticPr fontId="1" type="noConversion"/>
  </si>
  <si>
    <t>금 액</t>
    <phoneticPr fontId="1" type="noConversion"/>
  </si>
  <si>
    <t>구  성  비</t>
    <phoneticPr fontId="1" type="noConversion"/>
  </si>
  <si>
    <t>끝자리 맞추기</t>
    <phoneticPr fontId="1" type="noConversion"/>
  </si>
  <si>
    <t>재 료 비</t>
    <phoneticPr fontId="1" type="noConversion"/>
  </si>
  <si>
    <t>순</t>
    <phoneticPr fontId="1" type="noConversion"/>
  </si>
  <si>
    <t>노 무 비</t>
    <phoneticPr fontId="1" type="noConversion"/>
  </si>
  <si>
    <t>공</t>
    <phoneticPr fontId="1" type="noConversion"/>
  </si>
  <si>
    <t>경</t>
    <phoneticPr fontId="1" type="noConversion"/>
  </si>
  <si>
    <t>사</t>
    <phoneticPr fontId="1" type="noConversion"/>
  </si>
  <si>
    <t>비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</si>
  <si>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</si>
  <si>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</si>
  <si>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</si>
  <si>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</si>
  <si>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</si>
  <si>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</si>
  <si>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</si>
  <si>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</si>
  <si>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</si>
  <si>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</si>
  <si>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</si>
  <si>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</si>
  <si>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</si>
  <si>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</si>
  <si>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</si>
  <si>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</si>
  <si>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</si>
  <si>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</si>
  <si>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</si>
  <si>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총 급 액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</si>
  <si>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</si>
  <si>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</si>
  <si>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</si>
  <si>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</si>
  <si>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</si>
  <si>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</si>
  <si>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</si>
  <si>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</si>
  <si>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</si>
  <si>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</si>
  <si>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</si>
  <si>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</si>
  <si>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</si>
  <si>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</si>
  <si>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</si>
  <si>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</si>
  <si>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</si>
  <si>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</si>
  <si>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</si>
  <si>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</si>
  <si>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</si>
  <si>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</si>
  <si>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</si>
  <si>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</si>
  <si>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</si>
  <si>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</si>
  <si>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</si>
  <si>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</si>
  <si>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</si>
  <si>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[ 신안군 스마트양식 클러스터 테스트배드 조성사업 통신공사 ]</t>
  </si>
  <si>
    <t>전체 집계표*</t>
  </si>
  <si>
    <t xml:space="preserve"> 1.옥외 통신 인입설비</t>
  </si>
  <si>
    <t>식</t>
  </si>
  <si>
    <t xml:space="preserve"> 2-1.1층 정보통신설비</t>
  </si>
  <si>
    <t xml:space="preserve"> 2-2.관리동 정보통신설비</t>
  </si>
  <si>
    <t xml:space="preserve"> 2-3.실험실 및 사무실 정보통신설비</t>
  </si>
  <si>
    <t xml:space="preserve"> 3-1.1층 방송설비</t>
  </si>
  <si>
    <t xml:space="preserve"> 3-2.2층 방송설비</t>
  </si>
  <si>
    <t xml:space="preserve"> 3-3.관리동 방송설비</t>
  </si>
  <si>
    <t xml:space="preserve"> 3-4.관리동 교육실 AV설비</t>
  </si>
  <si>
    <t xml:space="preserve"> 4.주차관제설비</t>
  </si>
  <si>
    <t>기본 산출서*</t>
  </si>
  <si>
    <t>기본 산출서</t>
  </si>
  <si>
    <t xml:space="preserve"> 2.정보통신설비</t>
  </si>
  <si>
    <t xml:space="preserve"> 3.방송설비</t>
  </si>
  <si>
    <t>목록별 산출서*</t>
  </si>
  <si>
    <t>목록별 산출서</t>
  </si>
  <si>
    <t>총줄수-&gt;</t>
  </si>
  <si>
    <t>공종줄</t>
  </si>
  <si>
    <t>1</t>
  </si>
  <si>
    <t>1.옥외 통신 인입설비</t>
  </si>
  <si>
    <t>P01</t>
  </si>
  <si>
    <t>핸드홀 + 통신 + 수공1호</t>
  </si>
  <si>
    <t>핸드홀 수공1호(통신용)</t>
  </si>
  <si>
    <t>-</t>
  </si>
  <si>
    <t>MM795549350</t>
  </si>
  <si>
    <t>핸드홀</t>
  </si>
  <si>
    <t>수공1호(통신용)</t>
  </si>
  <si>
    <t>조</t>
  </si>
  <si>
    <t>랙캐비넷 + 570 + 585x1210</t>
  </si>
  <si>
    <t>RACK CABINET 585x1210x570</t>
  </si>
  <si>
    <t>MM300040838</t>
  </si>
  <si>
    <t>RACK CABINET</t>
  </si>
  <si>
    <t>585x1210x570</t>
  </si>
  <si>
    <t>개</t>
  </si>
  <si>
    <t>피뢰 + 탄기반 + 50 회선</t>
  </si>
  <si>
    <t>2</t>
  </si>
  <si>
    <t>58051797001</t>
  </si>
  <si>
    <t>피뢰탄기반</t>
  </si>
  <si>
    <t>50 회선</t>
  </si>
  <si>
    <t>대</t>
  </si>
  <si>
    <t>110Block + 100P</t>
  </si>
  <si>
    <t>3</t>
  </si>
  <si>
    <t>58051747511</t>
  </si>
  <si>
    <t>110 Block</t>
  </si>
  <si>
    <t>100P</t>
  </si>
  <si>
    <t>광분배함 + 24CORE</t>
  </si>
  <si>
    <t>4</t>
  </si>
  <si>
    <t>56950630016</t>
  </si>
  <si>
    <t>광분배함</t>
  </si>
  <si>
    <t>24CORE</t>
  </si>
  <si>
    <t>패치패널 + Cat.5E + 24포트</t>
  </si>
  <si>
    <t>5</t>
  </si>
  <si>
    <t>MM526336933</t>
  </si>
  <si>
    <t>패치패널</t>
  </si>
  <si>
    <t>Cat.5E 24포트</t>
  </si>
  <si>
    <t>SET</t>
  </si>
  <si>
    <t>전선관 + (지중) + HI 36c</t>
  </si>
  <si>
    <t>EMPTY PIPE(HI 36c지중)</t>
  </si>
  <si>
    <t>50*3</t>
  </si>
  <si>
    <t>59751467035</t>
  </si>
  <si>
    <t>경질비닐전선관(지중)</t>
  </si>
  <si>
    <t>HI 36 mm</t>
  </si>
  <si>
    <t>M</t>
  </si>
  <si>
    <t>접지전선 + F-GV + 10_㎟</t>
  </si>
  <si>
    <t>(E)-10_㎟(HI 22c지중)</t>
  </si>
  <si>
    <t>20</t>
  </si>
  <si>
    <t>E1450927204</t>
  </si>
  <si>
    <t>접지용비닐절연전선(F-GV)</t>
  </si>
  <si>
    <t>10㎟</t>
  </si>
  <si>
    <t>전선관 + (지중) + HI 22c</t>
  </si>
  <si>
    <t>59751467033</t>
  </si>
  <si>
    <t>HI 22 mm</t>
  </si>
  <si>
    <t>접지봉 + 16Φx1800 + 3본</t>
  </si>
  <si>
    <t>접지봉 16Φ×1800mm, 3본</t>
  </si>
  <si>
    <t>EOA13141002</t>
  </si>
  <si>
    <t>접지봉</t>
  </si>
  <si>
    <t>16Φ×1800mm, 3본</t>
  </si>
  <si>
    <t>개소</t>
  </si>
  <si>
    <t>분배기함 + ST 600 + 700x150</t>
  </si>
  <si>
    <t>분배기함(철재) 600x700x150</t>
  </si>
  <si>
    <t>59850457004</t>
  </si>
  <si>
    <t>분배기함</t>
  </si>
  <si>
    <t>STEEL, 600x700x150</t>
  </si>
  <si>
    <t>면</t>
  </si>
  <si>
    <t>쌍방향 + 유니트 + 8 분배기</t>
  </si>
  <si>
    <t>59850407009</t>
  </si>
  <si>
    <t>분배기</t>
  </si>
  <si>
    <t>쌍방향유니트, 8 분배기</t>
  </si>
  <si>
    <t>증폭기 + 쌍방향</t>
  </si>
  <si>
    <t>58200147101</t>
  </si>
  <si>
    <t>증폭기</t>
  </si>
  <si>
    <t>쌍방향</t>
  </si>
  <si>
    <t>기계 + 터파기 + 보통암</t>
  </si>
  <si>
    <t>기계터파기 보통암 보통토사(0.6</t>
  </si>
  <si>
    <t>20*1.2*0.6</t>
  </si>
  <si>
    <t>CA565826042</t>
  </si>
  <si>
    <t>기계터파기</t>
  </si>
  <si>
    <t>보통토사(0.6㎥)</t>
  </si>
  <si>
    <t>㎥</t>
  </si>
  <si>
    <t>기계 + 되메우기 + 보통토</t>
  </si>
  <si>
    <t>기계되메우기 보통토사 보통토사</t>
  </si>
  <si>
    <t>CA565826051</t>
  </si>
  <si>
    <t>기계되메우기</t>
  </si>
  <si>
    <t>2.정보통신설비::2-1.1층 정보통신설비</t>
  </si>
  <si>
    <t>P0201</t>
  </si>
  <si>
    <t>광케이블 + 옥내 + SM 4c</t>
  </si>
  <si>
    <t>옥내 SM 4c-1</t>
  </si>
  <si>
    <t>103+4</t>
  </si>
  <si>
    <t>MM525000051</t>
  </si>
  <si>
    <t>광케이블(옥내용)</t>
  </si>
  <si>
    <t>SM 4c</t>
  </si>
  <si>
    <t>Cat5E + UTP 0.5 + 4P</t>
  </si>
  <si>
    <t>UTP 0.5 4P-1</t>
  </si>
  <si>
    <t>MM362692755</t>
  </si>
  <si>
    <t>UTP 케이블</t>
  </si>
  <si>
    <t>Cat.5E 0.5mm 4P</t>
  </si>
  <si>
    <t>고발포 + 삼중차폐 + 7C-HFBT</t>
  </si>
  <si>
    <t>삼중차폐 7C-HFBT-1</t>
  </si>
  <si>
    <t>61454127542</t>
  </si>
  <si>
    <t>고발포동축케이블</t>
  </si>
  <si>
    <t>삼중차폐, 7C-HFBT</t>
  </si>
  <si>
    <t>1종 가요 + 전선관 + 방수22c</t>
  </si>
  <si>
    <t>EMPTY PIPE(방수22c)</t>
  </si>
  <si>
    <t>(103+4)*3</t>
  </si>
  <si>
    <t>59753017024</t>
  </si>
  <si>
    <t>1종금속제가요전선관</t>
  </si>
  <si>
    <t>22 mm 일반-방수</t>
  </si>
  <si>
    <t>광케이블 + 국내성단 + 4C</t>
  </si>
  <si>
    <t>광케이블 국내성단 4C</t>
  </si>
  <si>
    <t>56950640028</t>
  </si>
  <si>
    <t>광케이블 국내성단</t>
  </si>
  <si>
    <t>4C</t>
  </si>
  <si>
    <t>풀박스 + 300x300 + 150</t>
  </si>
  <si>
    <t>풀박스 300x300x150</t>
  </si>
  <si>
    <t>59753857121</t>
  </si>
  <si>
    <t>풀박스</t>
  </si>
  <si>
    <t>300×300×150</t>
  </si>
  <si>
    <t>전선관 + (일반) + HI 54c</t>
  </si>
  <si>
    <t>EMPTY PIPE(HI 54c일반)</t>
  </si>
  <si>
    <t>3*4</t>
  </si>
  <si>
    <t>59751467017</t>
  </si>
  <si>
    <t>경질비닐전선관</t>
  </si>
  <si>
    <t>HI 54 mm</t>
  </si>
  <si>
    <t>2.정보통신설비::2-2.관리동 정보통신설비</t>
  </si>
  <si>
    <t>P0202</t>
  </si>
  <si>
    <t>풀박스 + 100x100 + 100</t>
  </si>
  <si>
    <t>풀박스 100x100x100</t>
  </si>
  <si>
    <t>59753857021</t>
  </si>
  <si>
    <t>100×100×100</t>
  </si>
  <si>
    <t>풀박스 + 300x300 + 100</t>
  </si>
  <si>
    <t>풀박스 300x300x100</t>
  </si>
  <si>
    <t>59753857111</t>
  </si>
  <si>
    <t>300×300×100</t>
  </si>
  <si>
    <t>UTP 4P Cat.5E 2열동시포설</t>
  </si>
  <si>
    <t>5+3+5+10+15+13+8*2+10*2+11+9*2+11*2+12</t>
  </si>
  <si>
    <t>MM024353054</t>
  </si>
  <si>
    <t>UTP 케이블 2열 동시포설</t>
  </si>
  <si>
    <t>전선관 + (일반) + CD 16c</t>
  </si>
  <si>
    <t>15*2+17*2+18+16*2+17*2+18+23+23+28+35</t>
  </si>
  <si>
    <t>MM432071853</t>
  </si>
  <si>
    <t>합성수지제 가요전선관</t>
  </si>
  <si>
    <t>CD, 16㎜</t>
  </si>
  <si>
    <t>UTP 4P-1 Cat.5E (CD 16C)</t>
  </si>
  <si>
    <t>32</t>
  </si>
  <si>
    <t>전선관 + (KS) + CD 16c</t>
  </si>
  <si>
    <t>59753097002</t>
  </si>
  <si>
    <t>CD-난연성 16㎜</t>
  </si>
  <si>
    <t>구간 접속</t>
  </si>
  <si>
    <t>UTP 4P-2 Cat.5E(접속선)</t>
  </si>
  <si>
    <t>0.2m*2개소*15구간</t>
  </si>
  <si>
    <t>UTP 4P-2 Cat.5E (CD 16C)단자반귀로</t>
  </si>
  <si>
    <t>17+2</t>
  </si>
  <si>
    <t>2*H:1</t>
  </si>
  <si>
    <t>모듈러짹(1구 박스/2구짹)말단-Cat.5E(CD)</t>
  </si>
  <si>
    <t>8</t>
  </si>
  <si>
    <t>0.5*2</t>
  </si>
  <si>
    <t>스위치 + 1구 박스 + 54mm</t>
  </si>
  <si>
    <t>59753777102</t>
  </si>
  <si>
    <t>스위치박스</t>
  </si>
  <si>
    <t>1 개용 54 mm</t>
  </si>
  <si>
    <t>모듈러짹 + 매입Ct5E + 2구</t>
  </si>
  <si>
    <t>MM362698001</t>
  </si>
  <si>
    <t>모듈라짹</t>
  </si>
  <si>
    <t>매입용, Cat.5E 2구</t>
  </si>
  <si>
    <t>모듈러짹 + 매입Cat5 + 2구</t>
  </si>
  <si>
    <t>모듈러 짹 2구</t>
  </si>
  <si>
    <t>12</t>
  </si>
  <si>
    <t>58051750102</t>
  </si>
  <si>
    <t>매입용, Cat.5 2구</t>
  </si>
  <si>
    <t>UTP 4P-1 Cat.5E(접속선)</t>
  </si>
  <si>
    <t>0.2m*2개소*1구간</t>
  </si>
  <si>
    <t>고발포 + 삼중차폐 + 5C-HFBT</t>
  </si>
  <si>
    <t>5C-HFBT(CD 16C)평면</t>
  </si>
  <si>
    <t>7+10+15+13+23+23+28+35</t>
  </si>
  <si>
    <t>61454127541</t>
  </si>
  <si>
    <t>삼중차폐, 5C-HFBT</t>
  </si>
  <si>
    <t>5C-HFBT(접속선)</t>
  </si>
  <si>
    <t>TV 말단유니트(W/T 박스)</t>
  </si>
  <si>
    <t>7</t>
  </si>
  <si>
    <t>TV UNIT + 1방</t>
  </si>
  <si>
    <t>59350317312</t>
  </si>
  <si>
    <t>TV 유니트</t>
  </si>
  <si>
    <t>1방</t>
  </si>
  <si>
    <t>모듈러짹 + 시스템용 + Cat5 2구</t>
  </si>
  <si>
    <t>모듈라짹 SYSTEM BOX용,Cat.5 2구</t>
  </si>
  <si>
    <t>22</t>
  </si>
  <si>
    <t>58051750108</t>
  </si>
  <si>
    <t>SYSTEM BOX용, Cat.5 2구</t>
  </si>
  <si>
    <t>2.정보통신설비::2-3.실험실 및 사무실 정보통신설비</t>
  </si>
  <si>
    <t>P0203</t>
  </si>
  <si>
    <t>분배기함 + SUS 600 + 700x150</t>
  </si>
  <si>
    <t>분배기함(SUS) 600x700x150</t>
  </si>
  <si>
    <t>59850457104</t>
  </si>
  <si>
    <t>SUS, 600x700x150</t>
  </si>
  <si>
    <t>허브 + 100Mbps + 8PORT</t>
  </si>
  <si>
    <t>58952007301</t>
  </si>
  <si>
    <t>허브</t>
  </si>
  <si>
    <t>100Mbps, 8PORT</t>
  </si>
  <si>
    <t>쌍방향 + 유니트 + 4 분배기</t>
  </si>
  <si>
    <t>59850407007</t>
  </si>
  <si>
    <t>쌍방향유니트, 4 분배기</t>
  </si>
  <si>
    <t>광분배함 + 4 + CORE</t>
  </si>
  <si>
    <t>60600067145</t>
  </si>
  <si>
    <t>광 분배함</t>
  </si>
  <si>
    <t>광분배함, 4 CORE</t>
  </si>
  <si>
    <t>패치 판넬 8포트</t>
  </si>
  <si>
    <t>MM019853667</t>
  </si>
  <si>
    <t>패치 판넬</t>
  </si>
  <si>
    <t>8포트</t>
  </si>
  <si>
    <t>EA</t>
  </si>
  <si>
    <t>8+6</t>
  </si>
  <si>
    <t>0.2m*2개소*2구간</t>
  </si>
  <si>
    <t>모듈러짹(1구 박스/2구짹)기구</t>
  </si>
  <si>
    <t>6+8</t>
  </si>
  <si>
    <t>3.방송설비::3-1.1층 방송설비</t>
  </si>
  <si>
    <t>P0301</t>
  </si>
  <si>
    <t>스피커 + 천정3W + 원형</t>
  </si>
  <si>
    <t>스피커 (원형 3w)</t>
  </si>
  <si>
    <t>23</t>
  </si>
  <si>
    <t>MM300040719</t>
  </si>
  <si>
    <t>스 피 커</t>
  </si>
  <si>
    <t>천정형(3W) 원형</t>
  </si>
  <si>
    <t>아우트렛 + 8각 박스 + 54㎜</t>
  </si>
  <si>
    <t>59753767011</t>
  </si>
  <si>
    <t>아우트렛박스</t>
  </si>
  <si>
    <t>8각 54㎜</t>
  </si>
  <si>
    <t>박스커버 + 8 각 + 평형</t>
  </si>
  <si>
    <t>59753767201</t>
  </si>
  <si>
    <t>아우트렛박스 커버</t>
  </si>
  <si>
    <t>커버, 8각, 평형</t>
  </si>
  <si>
    <t>PA스피커 + 칼람 20W + 옥외용</t>
  </si>
  <si>
    <t>컬럼 스피커 (옥외용)</t>
  </si>
  <si>
    <t>59650397181</t>
  </si>
  <si>
    <t>칼람 스피커</t>
  </si>
  <si>
    <t>칼람, 20W(옥외용)</t>
  </si>
  <si>
    <t>구멍따기 + 철판 + 각종두께</t>
  </si>
  <si>
    <t>56953100926</t>
  </si>
  <si>
    <t>박스용 철판 구멍따기</t>
  </si>
  <si>
    <t>두께 2mm 이하</t>
  </si>
  <si>
    <t>16</t>
  </si>
  <si>
    <t>(70+90+100+73+68)*0.6*0.6</t>
  </si>
  <si>
    <t>전선관 + (지중) + ELP 30c</t>
  </si>
  <si>
    <t>EMPTY PIPE(ELP 30c지중)</t>
  </si>
  <si>
    <t>70+90+100+73+68</t>
  </si>
  <si>
    <t>59753178001</t>
  </si>
  <si>
    <t>파상형 폴리에틸렌 전선관</t>
  </si>
  <si>
    <t>30㎜</t>
  </si>
  <si>
    <t>25*10+8+18+14+1+6+20+1+16+9+26+9+4+14+1</t>
  </si>
  <si>
    <t>15+2*2+4+12+5+6+2+23+7+5+16+8</t>
  </si>
  <si>
    <t>단자함 + SPK 10P + 연강</t>
  </si>
  <si>
    <t>스피커단자함 10 P,연강</t>
  </si>
  <si>
    <t>59400238001</t>
  </si>
  <si>
    <t>스피커단자함</t>
  </si>
  <si>
    <t>10 P, 연강</t>
  </si>
  <si>
    <t>난연제어 + FCVV-SB + 2.5_㎟/2c</t>
  </si>
  <si>
    <t>FCVV-SB 2.5_㎟/2c-1</t>
  </si>
  <si>
    <t>70+90+100+73+68+4*7+397+107+18+35</t>
  </si>
  <si>
    <t>61450358502</t>
  </si>
  <si>
    <t>난연제어케이블</t>
  </si>
  <si>
    <t>F-CVV-SB 2Cx2.5㎟</t>
  </si>
  <si>
    <t>전관방송 시스템</t>
  </si>
  <si>
    <t>MM038002690</t>
  </si>
  <si>
    <t>전광방송 시스템</t>
  </si>
  <si>
    <t>AMP, 마이크 등</t>
  </si>
  <si>
    <t>3.방송설비::3-2.2층 방송설비</t>
  </si>
  <si>
    <t>P0302</t>
  </si>
  <si>
    <t>전선 + HFIX + 1.38mm</t>
  </si>
  <si>
    <t>HFIX 1.5-2(CD 16c)</t>
  </si>
  <si>
    <t>30+4+6+22+25*4+20+25</t>
  </si>
  <si>
    <t>MM481669623</t>
  </si>
  <si>
    <t>450/750V 내열비닐절연전선</t>
  </si>
  <si>
    <t>HFIX 1.38mm(1.5㎟)</t>
  </si>
  <si>
    <t>HFIX 1.5-2(접속선)</t>
  </si>
  <si>
    <t>0.2m*2개소*10구간</t>
  </si>
  <si>
    <t>HFIX 1.5-2(CD 16c)귀로벽체</t>
  </si>
  <si>
    <t>(1)*(3m-1.8m)</t>
  </si>
  <si>
    <t>HFIX 1.5-2(가요관 16c)이중천정</t>
  </si>
  <si>
    <t>(1.5+0.2*2)*2</t>
  </si>
  <si>
    <t>1종 가요 + 전선관 + 일반16c</t>
  </si>
  <si>
    <t>59753017003</t>
  </si>
  <si>
    <t>16 mm 일반-비방수</t>
  </si>
  <si>
    <t>1종 가요 + 커넥터 + 일반16c</t>
  </si>
  <si>
    <t>59753017043</t>
  </si>
  <si>
    <t>커넥터, 16 mm 일반-비방수</t>
  </si>
  <si>
    <t>3.방송설비::3-3.관리동 방송설비</t>
  </si>
  <si>
    <t>P0303</t>
  </si>
  <si>
    <t>12+7+8+16+15+9</t>
  </si>
  <si>
    <t>0.2m*2개소*6구간</t>
  </si>
  <si>
    <t>6</t>
  </si>
  <si>
    <t>3.방송설비::3-4.관리동 교육실 AV설비</t>
  </si>
  <si>
    <t>P0304</t>
  </si>
  <si>
    <t>삼중차폐 5C-HFBT-1(CD 22cKS)</t>
  </si>
  <si>
    <t>4+4+4+4</t>
  </si>
  <si>
    <t>전선관 + (KS) + CD 22c</t>
  </si>
  <si>
    <t>59753097003</t>
  </si>
  <si>
    <t>CD-난연성 22㎜</t>
  </si>
  <si>
    <t>난연제어 + F-CVV + 1.5_㎟/3c</t>
  </si>
  <si>
    <t>F-CVV 1.5_㎟/3c-1(CD 22cKS)</t>
  </si>
  <si>
    <t>2+4+6+4</t>
  </si>
  <si>
    <t>E1450358044</t>
  </si>
  <si>
    <t>F-CVV 3Cx1.5㎟</t>
  </si>
  <si>
    <t>Cat6 + UTP 0.5 + 4P</t>
  </si>
  <si>
    <t>UTP 0.5 4P-1(CD 16cKS)</t>
  </si>
  <si>
    <t>6+4</t>
  </si>
  <si>
    <t>61452167502</t>
  </si>
  <si>
    <t>Cat.6 0.5mm 4P</t>
  </si>
  <si>
    <t>스피커 케이블</t>
  </si>
  <si>
    <t>18+4+7+4+12+4+6+4</t>
  </si>
  <si>
    <t>MM038000996</t>
  </si>
  <si>
    <t>2S9F</t>
  </si>
  <si>
    <t>마이크 케이블</t>
  </si>
  <si>
    <t>(3+1+2)*2</t>
  </si>
  <si>
    <t>MM038000995</t>
  </si>
  <si>
    <t>L-2T2S</t>
  </si>
  <si>
    <t>전선관 + (일반) + CD 22c</t>
  </si>
  <si>
    <t>MM432071854</t>
  </si>
  <si>
    <t>CD, 22㎜</t>
  </si>
  <si>
    <t>아우트렛박스 8각 54㎜</t>
  </si>
  <si>
    <t>4.주차관제설비</t>
  </si>
  <si>
    <t>P04</t>
  </si>
  <si>
    <t>UTP 4P Cat.6 3열동시포설</t>
  </si>
  <si>
    <t>94+13+2</t>
  </si>
  <si>
    <t>MM038000994</t>
  </si>
  <si>
    <t>UTP 케이블 3열동시포설</t>
  </si>
  <si>
    <t>케이블 + F-CV + 4_㎟/3c</t>
  </si>
  <si>
    <t>F-CV 4_㎟/3c-1</t>
  </si>
  <si>
    <t>E1450287539</t>
  </si>
  <si>
    <t>폴리에틸렌 난연케이블</t>
  </si>
  <si>
    <t>0.6/1kv F-CV 3C×4㎟</t>
  </si>
  <si>
    <t>(94+13)*3</t>
  </si>
  <si>
    <t>광분배함 + 4CORE</t>
  </si>
  <si>
    <t>광분배함 4CORE</t>
  </si>
  <si>
    <t>56950630012</t>
  </si>
  <si>
    <t>4CORE</t>
  </si>
  <si>
    <t>95*0.6*1</t>
  </si>
  <si>
    <t>주차관제설비</t>
  </si>
  <si>
    <t>MM038002688</t>
  </si>
  <si>
    <t>차단기, 인식기, 제어장치 등</t>
  </si>
  <si>
    <t>381</t>
  </si>
  <si>
    <t>2.0</t>
  </si>
  <si>
    <t>전체집계표* - 1</t>
  </si>
  <si>
    <t>전체집계표* - 38</t>
  </si>
  <si>
    <t>전체집계표* - 75</t>
  </si>
  <si>
    <t>전체집계표* - 112</t>
  </si>
  <si>
    <t>전체집계표* - 149</t>
  </si>
  <si>
    <t>전체집계표* - 186</t>
  </si>
  <si>
    <t>전체집계표* - 223</t>
  </si>
  <si>
    <t>전체집계표* - 260</t>
  </si>
  <si>
    <t>전체집계표* - 297</t>
  </si>
  <si>
    <t>기본산출서* - 1</t>
  </si>
  <si>
    <t>기본산출서* - 47</t>
  </si>
  <si>
    <t>기본산출서* - 93</t>
  </si>
  <si>
    <t>기본산출서* - 139</t>
  </si>
  <si>
    <t>기본산출서* - 185</t>
  </si>
  <si>
    <t>기본산출서* - 231</t>
  </si>
  <si>
    <t>기본산출서* - 277</t>
  </si>
  <si>
    <t>기본산출서* - 323</t>
  </si>
  <si>
    <t>기본산출서* - 369</t>
  </si>
  <si>
    <t>목록별산출서* - 4</t>
  </si>
  <si>
    <t>목록별산출서* - 46</t>
  </si>
  <si>
    <t>목록별산출서* - 88</t>
  </si>
  <si>
    <t>목록별산출서* - 130</t>
  </si>
  <si>
    <t>목록별산출서* - 172</t>
  </si>
  <si>
    <t>목록별산출서* - 214</t>
  </si>
  <si>
    <t>목록별산출서* - 256</t>
  </si>
  <si>
    <t>목록별산출서* - 298</t>
  </si>
  <si>
    <t>목록별산출서* - 340</t>
  </si>
  <si>
    <t>2-1.1층 정보통신설비</t>
  </si>
  <si>
    <t>2-2.관리동 정보통신설비</t>
  </si>
  <si>
    <t>2-3.실험실 및 사무실 정보통신설비</t>
  </si>
  <si>
    <t>3-1.1층 방송설비</t>
  </si>
  <si>
    <t>3-2.2층 방송설비</t>
  </si>
  <si>
    <t>3-3.관리동 방송설비</t>
  </si>
  <si>
    <t>3-4.관리동 교육실 AV설비</t>
  </si>
  <si>
    <t>5-3-1.1층 방송설비</t>
  </si>
  <si>
    <t>5-4.주차관제설비</t>
  </si>
  <si>
    <t>m</t>
  </si>
  <si>
    <t>3913170620174434</t>
  </si>
  <si>
    <t>3912130820174710</t>
  </si>
  <si>
    <t>391115ZZ701Z0005</t>
  </si>
  <si>
    <t>391115ZZ701Z0006</t>
  </si>
  <si>
    <t>ECA565826042</t>
  </si>
  <si>
    <t>ECA565826051</t>
  </si>
  <si>
    <t>ETL110150000</t>
  </si>
  <si>
    <t>제 1호</t>
  </si>
  <si>
    <t>ETL110190000</t>
  </si>
  <si>
    <t>제 2호</t>
  </si>
  <si>
    <t>ETL110380000</t>
  </si>
  <si>
    <t>제 3호</t>
  </si>
  <si>
    <t>EAB110530000</t>
  </si>
  <si>
    <t>제 4호</t>
  </si>
  <si>
    <t>EOA131410002</t>
  </si>
  <si>
    <t>제 5호</t>
  </si>
  <si>
    <t>5975B467017</t>
  </si>
  <si>
    <t>E59751467017</t>
  </si>
  <si>
    <t>제 6호</t>
  </si>
  <si>
    <t>5975B467033</t>
  </si>
  <si>
    <t>E59751467033</t>
  </si>
  <si>
    <t>제 7호</t>
  </si>
  <si>
    <t>5975B467035</t>
  </si>
  <si>
    <t>E59751467035</t>
  </si>
  <si>
    <t>제 8호</t>
  </si>
  <si>
    <t>56959000001</t>
  </si>
  <si>
    <t>EDA11100020S</t>
  </si>
  <si>
    <t>제 9호</t>
  </si>
  <si>
    <t>56959000002</t>
  </si>
  <si>
    <t>EDA11100030S</t>
  </si>
  <si>
    <t>제 10호</t>
  </si>
  <si>
    <t>5975D097002</t>
  </si>
  <si>
    <t>E59753097002</t>
  </si>
  <si>
    <t>제 11호</t>
  </si>
  <si>
    <t>5975D097003</t>
  </si>
  <si>
    <t>E59753097003</t>
  </si>
  <si>
    <t>제 12호</t>
  </si>
  <si>
    <t>5975D178001</t>
  </si>
  <si>
    <t>E59753178001</t>
  </si>
  <si>
    <t>제 13호</t>
  </si>
  <si>
    <t>5975D017003</t>
  </si>
  <si>
    <t>EDA13100010S</t>
  </si>
  <si>
    <t>제 14호</t>
  </si>
  <si>
    <t>5975D017024</t>
  </si>
  <si>
    <t>E59753017024</t>
  </si>
  <si>
    <t>제 15호</t>
  </si>
  <si>
    <t>5975D767011</t>
  </si>
  <si>
    <t>E59753767011</t>
  </si>
  <si>
    <t>제 16호</t>
  </si>
  <si>
    <t>5975D777102</t>
  </si>
  <si>
    <t>E59753777102</t>
  </si>
  <si>
    <t>제 17호</t>
  </si>
  <si>
    <t>5975D857021</t>
  </si>
  <si>
    <t>E59753857021</t>
  </si>
  <si>
    <t>제 18호</t>
  </si>
  <si>
    <t>5975D857111</t>
  </si>
  <si>
    <t>E59753857111</t>
  </si>
  <si>
    <t>제 19호</t>
  </si>
  <si>
    <t>5975D857121</t>
  </si>
  <si>
    <t>E59753857121</t>
  </si>
  <si>
    <t>제 20호</t>
  </si>
  <si>
    <t>56959000003</t>
  </si>
  <si>
    <t>EMM481669623</t>
  </si>
  <si>
    <t>제 21호</t>
  </si>
  <si>
    <t>E145A927204</t>
  </si>
  <si>
    <t>EE1450927204</t>
  </si>
  <si>
    <t>제 22호</t>
  </si>
  <si>
    <t>E145A287539</t>
  </si>
  <si>
    <t>EE1450287539</t>
  </si>
  <si>
    <t>제 23호</t>
  </si>
  <si>
    <t>E145A358044</t>
  </si>
  <si>
    <t>EE1450358044</t>
  </si>
  <si>
    <t>제 24호</t>
  </si>
  <si>
    <t>6145A358502</t>
  </si>
  <si>
    <t>E61450358502</t>
  </si>
  <si>
    <t>제 25호</t>
  </si>
  <si>
    <t>6145E127541</t>
  </si>
  <si>
    <t>E61454127541</t>
  </si>
  <si>
    <t>제 26호</t>
  </si>
  <si>
    <t>6145E127542</t>
  </si>
  <si>
    <t>E61454127542</t>
  </si>
  <si>
    <t>제 27호</t>
  </si>
  <si>
    <t>56959000004</t>
  </si>
  <si>
    <t>EMM362692755</t>
  </si>
  <si>
    <t>제 28호</t>
  </si>
  <si>
    <t>6145C167502</t>
  </si>
  <si>
    <t>E61452167502</t>
  </si>
  <si>
    <t>제 29호</t>
  </si>
  <si>
    <t>56959000005</t>
  </si>
  <si>
    <t>EMM525000051</t>
  </si>
  <si>
    <t>제 30호</t>
  </si>
  <si>
    <t>5805B750102</t>
  </si>
  <si>
    <t>E58051750102</t>
  </si>
  <si>
    <t>제 31호</t>
  </si>
  <si>
    <t>5805B750108</t>
  </si>
  <si>
    <t>E58051750108</t>
  </si>
  <si>
    <t>제 32호</t>
  </si>
  <si>
    <t>56959000006</t>
  </si>
  <si>
    <t>EMM362698001</t>
  </si>
  <si>
    <t>제 33호</t>
  </si>
  <si>
    <t>5805B747511</t>
  </si>
  <si>
    <t>E58051747511</t>
  </si>
  <si>
    <t>제 34호</t>
  </si>
  <si>
    <t>5805B797001</t>
  </si>
  <si>
    <t>E58051797001</t>
  </si>
  <si>
    <t>제 35호</t>
  </si>
  <si>
    <t>6060A067145</t>
  </si>
  <si>
    <t>E60600067145</t>
  </si>
  <si>
    <t>제 36호</t>
  </si>
  <si>
    <t>5895C007301</t>
  </si>
  <si>
    <t>E58952007301</t>
  </si>
  <si>
    <t>제 37호</t>
  </si>
  <si>
    <t>56959000007</t>
  </si>
  <si>
    <t>EMM526336933</t>
  </si>
  <si>
    <t>제 38호</t>
  </si>
  <si>
    <t>56959000008</t>
  </si>
  <si>
    <t>EMM300040719</t>
  </si>
  <si>
    <t>제 39호</t>
  </si>
  <si>
    <t>5965A397181</t>
  </si>
  <si>
    <t>E59650397181</t>
  </si>
  <si>
    <t>제 40호</t>
  </si>
  <si>
    <t>5940A238001</t>
  </si>
  <si>
    <t>E59400238001</t>
  </si>
  <si>
    <t>제 41호</t>
  </si>
  <si>
    <t>56959000009</t>
  </si>
  <si>
    <t>EMM300040838</t>
  </si>
  <si>
    <t>제 42호</t>
  </si>
  <si>
    <t>5935A317312</t>
  </si>
  <si>
    <t>E59350317312</t>
  </si>
  <si>
    <t>제 43호</t>
  </si>
  <si>
    <t>5985A407007</t>
  </si>
  <si>
    <t>E59850407007</t>
  </si>
  <si>
    <t>제 44호</t>
  </si>
  <si>
    <t>5985A407009</t>
  </si>
  <si>
    <t>E59850407009</t>
  </si>
  <si>
    <t>제 45호</t>
  </si>
  <si>
    <t>5820A147101</t>
  </si>
  <si>
    <t>E58200147101</t>
  </si>
  <si>
    <t>제 46호</t>
  </si>
  <si>
    <t>5985A457004</t>
  </si>
  <si>
    <t>E59850457004</t>
  </si>
  <si>
    <t>제 47호</t>
  </si>
  <si>
    <t>5985A457104</t>
  </si>
  <si>
    <t>E59850457104</t>
  </si>
  <si>
    <t>제 48호</t>
  </si>
  <si>
    <t>56959000010</t>
  </si>
  <si>
    <t>EMM795549350</t>
  </si>
  <si>
    <t>제 49호</t>
  </si>
  <si>
    <t>56959000011</t>
  </si>
  <si>
    <t>EMM024353054</t>
  </si>
  <si>
    <t>제 50호</t>
  </si>
  <si>
    <t>56959000012</t>
  </si>
  <si>
    <t>EMM038000994</t>
  </si>
  <si>
    <t>제 51호</t>
  </si>
  <si>
    <t>56959000013</t>
  </si>
  <si>
    <t>EMM038000995</t>
  </si>
  <si>
    <t>제 52호</t>
  </si>
  <si>
    <t>56959000014</t>
  </si>
  <si>
    <t>EMM038000996</t>
  </si>
  <si>
    <t>제 53호</t>
  </si>
  <si>
    <t>56959000015</t>
  </si>
  <si>
    <t>EMM019853667</t>
  </si>
  <si>
    <t>제 54호</t>
  </si>
  <si>
    <t>합계줄</t>
  </si>
  <si>
    <t>( 합       계 )</t>
  </si>
  <si>
    <t>[ 신안군 스마트양식 클러스터 테스트배드 조성 ]</t>
  </si>
  <si>
    <t>001</t>
  </si>
  <si>
    <t>00201</t>
  </si>
  <si>
    <t>00202</t>
  </si>
  <si>
    <t>00203</t>
  </si>
  <si>
    <t>00301</t>
  </si>
  <si>
    <t>관급자재</t>
  </si>
  <si>
    <t>00302</t>
  </si>
  <si>
    <t>00303</t>
  </si>
  <si>
    <t>00304</t>
  </si>
  <si>
    <t>004</t>
  </si>
  <si>
    <t>5.관급자관급::5-3-1.1층 방송설비</t>
  </si>
  <si>
    <t>00501</t>
  </si>
  <si>
    <t>*관급자관급</t>
  </si>
  <si>
    <t>5.관급자관급::5-4.주차관제설비</t>
  </si>
  <si>
    <t>00502</t>
  </si>
  <si>
    <t>289</t>
  </si>
  <si>
    <t>[신안군 스마트양식 클러스터 테스트배드 조성]</t>
  </si>
  <si>
    <t>002</t>
  </si>
  <si>
    <t>2.정보통신설비</t>
  </si>
  <si>
    <t>003</t>
  </si>
  <si>
    <t>3.방송설비</t>
  </si>
  <si>
    <t>Total</t>
  </si>
  <si>
    <t>005</t>
  </si>
  <si>
    <t>5.관급자관급</t>
  </si>
  <si>
    <t>133</t>
  </si>
  <si>
    <t>관급자관급</t>
    <phoneticPr fontId="1" type="noConversion"/>
  </si>
  <si>
    <t>아래와 같이 見積書를 제출합니다.</t>
    <phoneticPr fontId="1" type="noConversion"/>
  </si>
  <si>
    <t>대 한 민 국 주 식 회 사</t>
    <phoneticPr fontId="1" type="noConversion"/>
  </si>
  <si>
    <t>ㅇ ㅇ 시 ㅇ  ㅇ  구 ㅇ  ㅇ  동</t>
    <phoneticPr fontId="1" type="noConversion"/>
  </si>
  <si>
    <t xml:space="preserve">             貴下</t>
    <phoneticPr fontId="1" type="noConversion"/>
  </si>
  <si>
    <t>2026년 5월 18일</t>
    <phoneticPr fontId="1" type="noConversion"/>
  </si>
  <si>
    <t>대표이사    홍      길      동</t>
    <phoneticPr fontId="1" type="noConversion"/>
  </si>
  <si>
    <t>대표전화   (02) 0 0 0 - 0 0 0 0</t>
    <phoneticPr fontId="1" type="noConversion"/>
  </si>
  <si>
    <t>신안군 스마트양식 클러스터 테스트배드 조성사업 통신공사</t>
  </si>
  <si>
    <t>신안군 스마트양식 클러스터 테스트배드 조성사업 통신공사</t>
    <phoneticPr fontId="1" type="noConversion"/>
  </si>
  <si>
    <t>팩    스   (02) 0 0 0 - 0 0 0 0</t>
    <phoneticPr fontId="1" type="noConversion"/>
  </si>
  <si>
    <t>1. 부가가치세 별도</t>
    <phoneticPr fontId="1" type="noConversion"/>
  </si>
  <si>
    <t>2. 한전불입금 별도</t>
  </si>
  <si>
    <t>재    료    비</t>
    <phoneticPr fontId="1" type="noConversion"/>
  </si>
  <si>
    <t>식</t>
    <phoneticPr fontId="1" type="noConversion"/>
  </si>
  <si>
    <t>노    무    비</t>
    <phoneticPr fontId="1" type="noConversion"/>
  </si>
  <si>
    <t>간 접 노 무 비</t>
    <phoneticPr fontId="1" type="noConversion"/>
  </si>
  <si>
    <t>(직접 노무비) * 17.9 %</t>
  </si>
  <si>
    <t>( 소      계 )</t>
    <phoneticPr fontId="1" type="noConversion"/>
  </si>
  <si>
    <t>기  계  경  비</t>
    <phoneticPr fontId="1" type="noConversion"/>
  </si>
  <si>
    <t>산 재 보 험 료</t>
    <phoneticPr fontId="1" type="noConversion"/>
  </si>
  <si>
    <t>(노무비) * 3.56 %</t>
  </si>
  <si>
    <t>고 용 보 험 료</t>
    <phoneticPr fontId="1" type="noConversion"/>
  </si>
  <si>
    <t>(노무비) * 1.01 %</t>
  </si>
  <si>
    <t>건 강 보 험 료</t>
    <phoneticPr fontId="1" type="noConversion"/>
  </si>
  <si>
    <t>(직접 노무비) * 3.595 %</t>
  </si>
  <si>
    <t>(직접 노무비) * 3.595 %</t>
    <phoneticPr fontId="1" type="noConversion"/>
  </si>
  <si>
    <t>연 금 보 험 료</t>
    <phoneticPr fontId="1" type="noConversion"/>
  </si>
  <si>
    <t>(직접 노무비) * 4.75 %</t>
  </si>
  <si>
    <t>(직접 노무비) * 4.75 %</t>
    <phoneticPr fontId="1" type="noConversion"/>
  </si>
  <si>
    <t>퇴 직 금 공 제</t>
    <phoneticPr fontId="1" type="noConversion"/>
  </si>
  <si>
    <t>(직접 노무비) * 2.3 %</t>
  </si>
  <si>
    <t>(직접 노무비) * 2.3 %</t>
    <phoneticPr fontId="1" type="noConversion"/>
  </si>
  <si>
    <t>안 전 관 리 비</t>
    <phoneticPr fontId="1" type="noConversion"/>
  </si>
  <si>
    <t>(재료+직노+관급재/1.1) * 3.11 %</t>
  </si>
  <si>
    <t>기  타  경  비</t>
    <phoneticPr fontId="1" type="noConversion"/>
  </si>
  <si>
    <t>(재료+노무) * 5.2 %</t>
  </si>
  <si>
    <t>법 정 분 담 금</t>
    <phoneticPr fontId="1" type="noConversion"/>
  </si>
  <si>
    <t>(노무비) * 0.096 %</t>
  </si>
  <si>
    <t>노인장기요양보험</t>
    <phoneticPr fontId="1" type="noConversion"/>
  </si>
  <si>
    <t>(건강 보험료) * 13.14 %</t>
  </si>
  <si>
    <t>일 반 관 리 비</t>
    <phoneticPr fontId="1" type="noConversion"/>
  </si>
  <si>
    <t>(재료+노무+경비) * 8 %</t>
  </si>
  <si>
    <t>이          윤</t>
    <phoneticPr fontId="1" type="noConversion"/>
  </si>
  <si>
    <t>(노무+경비+일반관리비) * 15 %</t>
  </si>
  <si>
    <t>( 총  원  가 )</t>
    <phoneticPr fontId="1" type="noConversion"/>
  </si>
  <si>
    <t>부 가 가 치 세</t>
    <phoneticPr fontId="1" type="noConversion"/>
  </si>
  <si>
    <t>관 급 자 관 급</t>
    <phoneticPr fontId="1" type="noConversion"/>
  </si>
  <si>
    <t>( 총      계 )</t>
    <phoneticPr fontId="1" type="noConversion"/>
  </si>
  <si>
    <t>공사기간: 15 개월</t>
    <phoneticPr fontId="1" type="noConversion"/>
  </si>
  <si>
    <t>직 접 재 료 비</t>
    <phoneticPr fontId="1" type="noConversion"/>
  </si>
  <si>
    <t>간 접 재 료 비</t>
    <phoneticPr fontId="1" type="noConversion"/>
  </si>
  <si>
    <t>직 접 노 무 비</t>
    <phoneticPr fontId="1" type="noConversion"/>
  </si>
  <si>
    <t>(직접 노무비) * 18.2 %</t>
  </si>
  <si>
    <t>(재료+직노) * 2.07 %</t>
  </si>
  <si>
    <t>(재료+노무) * 5.5 %</t>
  </si>
  <si>
    <t>( 순 공 사 비 계 )</t>
    <phoneticPr fontId="1" type="noConversion"/>
  </si>
  <si>
    <t>본 파일은 이지테크에서 2번 옵션으로 만들었습니다.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</si>
</sst>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;\-#,###"/>
    <numFmt numFmtId="177" formatCode="0_);[Red]\(0\)"/>
    <numFmt numFmtId="178" formatCode="#,##0_ 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17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2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 vertical="center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49" fontId="6" fillId="0" borderId="0" xfId="0" applyNumberFormat="1" applyFont="1" applyBorder="1"/>
    <xf numFmtId="0" fontId="6" fillId="0" borderId="0" xfId="0" applyFont="1" applyBorder="1"/>
    <xf numFmtId="176" fontId="6" fillId="0" borderId="0" xfId="0" applyNumberFormat="1" applyFont="1" applyBorder="1"/>
    <xf numFmtId="49" fontId="6" fillId="0" borderId="0" xfId="0" applyNumberFormat="1" applyFont="1"/>
    <xf numFmtId="176" fontId="6" fillId="0" borderId="0" xfId="0" applyNumberFormat="1" applyFont="1"/>
    <xf numFmtId="49" fontId="6" fillId="0" borderId="0" xfId="0" applyNumberFormat="1" applyFont="1" applyAlignment="1"/>
    <xf numFmtId="49" fontId="6" fillId="0" borderId="3" xfId="0" applyNumberFormat="1" applyFont="1" applyBorder="1"/>
    <xf numFmtId="49" fontId="6" fillId="0" borderId="3" xfId="0" applyNumberFormat="1" applyFont="1" applyBorder="1" applyAlignment="1"/>
    <xf numFmtId="49" fontId="6" fillId="0" borderId="3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7" fontId="6" fillId="0" borderId="3" xfId="0" applyNumberFormat="1" applyFont="1" applyBorder="1" applyAlignment="1">
      <alignment horizontal="center"/>
    </xf>
    <xf numFmtId="177" fontId="6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right"/>
    </xf>
    <xf numFmtId="0" fontId="2" fillId="0" borderId="4" xfId="0" applyNumberFormat="1" applyFont="1" applyBorder="1" applyAlignment="1">
      <alignment horizontal="left"/>
    </xf>
    <xf numFmtId="0" fontId="2" fillId="0" borderId="3" xfId="0" applyNumberFormat="1" applyFont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5" xfId="0" applyFont="1" applyBorder="1"/>
    <xf numFmtId="0" fontId="2" fillId="0" borderId="13" xfId="0" applyFont="1" applyBorder="1"/>
    <xf numFmtId="0" fontId="2" fillId="0" borderId="9" xfId="0" applyFont="1" applyBorder="1"/>
    <xf numFmtId="0" fontId="2" fillId="0" borderId="6" xfId="0" applyFont="1" applyBorder="1"/>
    <xf numFmtId="0" fontId="9" fillId="0" borderId="0" xfId="0" applyFont="1" applyAlignment="1">
      <alignment horizontal="distributed" shrinkToFit="1"/>
    </xf>
    <xf numFmtId="49" fontId="8" fillId="0" borderId="0" xfId="0" applyNumberFormat="1" applyFont="1" applyAlignment="1">
      <alignment horizontal="distributed" shrinkToFit="1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49" fontId="2" fillId="0" borderId="1" xfId="0" applyNumberFormat="1" applyFont="1" applyBorder="1" applyAlignment="1">
      <alignment horizontal="left" vertical="center" indent="1"/>
    </xf>
    <xf numFmtId="176" fontId="2" fillId="0" borderId="1" xfId="0" applyNumberFormat="1" applyFont="1" applyBorder="1" applyAlignment="1">
      <alignment vertical="center"/>
    </xf>
    <xf numFmtId="49" fontId="2" fillId="0" borderId="35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 indent="1"/>
    </xf>
    <xf numFmtId="176" fontId="2" fillId="0" borderId="3" xfId="0" applyNumberFormat="1" applyFont="1" applyBorder="1" applyAlignment="1">
      <alignment vertical="center"/>
    </xf>
    <xf numFmtId="49" fontId="2" fillId="0" borderId="26" xfId="0" applyNumberFormat="1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2" fillId="0" borderId="4" xfId="0" applyNumberFormat="1" applyFont="1" applyBorder="1" applyAlignment="1">
      <alignment horizontal="left" vertical="center" indent="1"/>
    </xf>
    <xf numFmtId="176" fontId="2" fillId="0" borderId="37" xfId="0" applyNumberFormat="1" applyFont="1" applyBorder="1" applyAlignment="1">
      <alignment vertical="center"/>
    </xf>
    <xf numFmtId="49" fontId="2" fillId="0" borderId="38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/>
    <xf numFmtId="0" fontId="2" fillId="0" borderId="3" xfId="0" applyFont="1" applyBorder="1"/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176" fontId="2" fillId="0" borderId="3" xfId="1" applyNumberFormat="1" applyFont="1" applyBorder="1"/>
    <xf numFmtId="49" fontId="2" fillId="3" borderId="14" xfId="0" applyNumberFormat="1" applyFont="1" applyFill="1" applyBorder="1" applyAlignment="1">
      <alignment horizontal="left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0" fontId="2" fillId="0" borderId="1" xfId="0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0" fontId="2" fillId="0" borderId="4" xfId="0" applyNumberFormat="1" applyFont="1" applyBorder="1" applyAlignment="1">
      <alignment horizontal="right"/>
    </xf>
    <xf numFmtId="49" fontId="2" fillId="0" borderId="4" xfId="0" applyNumberFormat="1" applyFont="1" applyBorder="1"/>
    <xf numFmtId="176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/>
    <xf numFmtId="0" fontId="2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Font="1" applyAlignment="1">
      <alignment horizontal="distributed"/>
    </xf>
    <xf numFmtId="49" fontId="2" fillId="0" borderId="31" xfId="0" applyNumberFormat="1" applyFont="1" applyBorder="1" applyAlignment="1">
      <alignment horizontal="left" vertical="center" indent="1"/>
    </xf>
    <xf numFmtId="49" fontId="2" fillId="0" borderId="32" xfId="0" applyNumberFormat="1" applyFont="1" applyBorder="1" applyAlignment="1">
      <alignment horizontal="left" vertical="center" indent="1"/>
    </xf>
    <xf numFmtId="49" fontId="2" fillId="0" borderId="33" xfId="0" applyNumberFormat="1" applyFont="1" applyBorder="1" applyAlignment="1">
      <alignment horizontal="left" vertical="center" indent="1"/>
    </xf>
    <xf numFmtId="49" fontId="2" fillId="0" borderId="27" xfId="0" applyNumberFormat="1" applyFont="1" applyBorder="1" applyAlignment="1">
      <alignment horizontal="left" vertical="center" indent="1"/>
    </xf>
    <xf numFmtId="49" fontId="2" fillId="0" borderId="11" xfId="0" applyNumberFormat="1" applyFont="1" applyBorder="1" applyAlignment="1">
      <alignment horizontal="left" vertical="center" indent="1"/>
    </xf>
    <xf numFmtId="49" fontId="2" fillId="0" borderId="28" xfId="0" applyNumberFormat="1" applyFont="1" applyBorder="1" applyAlignment="1">
      <alignment horizontal="left" vertical="center" indent="1"/>
    </xf>
    <xf numFmtId="49" fontId="2" fillId="0" borderId="29" xfId="0" applyNumberFormat="1" applyFont="1" applyBorder="1" applyAlignment="1">
      <alignment horizontal="left" vertical="center" indent="1"/>
    </xf>
    <xf numFmtId="49" fontId="2" fillId="0" borderId="0" xfId="0" applyNumberFormat="1" applyFont="1" applyAlignment="1">
      <alignment horizontal="left" vertical="center" indent="1"/>
    </xf>
    <xf numFmtId="49" fontId="2" fillId="0" borderId="30" xfId="0" applyNumberFormat="1" applyFont="1" applyBorder="1" applyAlignment="1">
      <alignment horizontal="left" vertical="center" indent="1"/>
    </xf>
    <xf numFmtId="49" fontId="2" fillId="0" borderId="22" xfId="0" applyNumberFormat="1" applyFont="1" applyBorder="1" applyAlignment="1">
      <alignment horizontal="left" vertical="center" indent="2"/>
    </xf>
    <xf numFmtId="49" fontId="2" fillId="0" borderId="3" xfId="0" applyNumberFormat="1" applyFont="1" applyBorder="1" applyAlignment="1">
      <alignment horizontal="left" vertical="center" indent="2"/>
    </xf>
    <xf numFmtId="176" fontId="2" fillId="0" borderId="23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26" xfId="0" applyNumberFormat="1" applyFont="1" applyBorder="1" applyAlignment="1">
      <alignment horizontal="left" vertical="center"/>
    </xf>
    <xf numFmtId="49" fontId="2" fillId="0" borderId="23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left" vertical="center"/>
    </xf>
    <xf numFmtId="49" fontId="2" fillId="0" borderId="25" xfId="0" applyNumberFormat="1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left" vertical="center" indent="2"/>
    </xf>
    <xf numFmtId="49" fontId="2" fillId="0" borderId="1" xfId="0" applyNumberFormat="1" applyFont="1" applyBorder="1" applyAlignment="1">
      <alignment horizontal="left" vertical="center" indent="2"/>
    </xf>
    <xf numFmtId="176" fontId="2" fillId="0" borderId="18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49" fontId="2" fillId="0" borderId="20" xfId="0" applyNumberFormat="1" applyFont="1" applyBorder="1" applyAlignment="1">
      <alignment horizontal="left" vertical="center"/>
    </xf>
    <xf numFmtId="49" fontId="2" fillId="0" borderId="21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36" xfId="0" applyNumberFormat="1" applyFont="1" applyBorder="1" applyAlignment="1">
      <alignment horizontal="left" vertical="center" indent="2"/>
    </xf>
    <xf numFmtId="49" fontId="2" fillId="0" borderId="37" xfId="0" applyNumberFormat="1" applyFont="1" applyBorder="1" applyAlignment="1">
      <alignment horizontal="left" vertical="center" indent="2"/>
    </xf>
    <xf numFmtId="0" fontId="2" fillId="0" borderId="23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32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49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0" xfId="0" applyFont="1" applyAlignment="1">
      <alignment horizontal="center"/>
    </xf>
    <xf numFmtId="49" fontId="12" fillId="0" borderId="9" xfId="0" applyNumberFormat="1" applyFont="1" applyBorder="1" applyAlignment="1">
      <alignment horizontal="left"/>
    </xf>
    <xf numFmtId="0" fontId="0" fillId="0" borderId="9" xfId="0" applyBorder="1" applyAlignment="1">
      <alignment horizontal="left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49" fontId="2" fillId="0" borderId="13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4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horizontal="right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59221654-4307-44F4-A6AC-1472DAE753BA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2" name="Line 9">
          <a:extLst>
            <a:ext uri="{FF2B5EF4-FFF2-40B4-BE49-F238E27FC236}">
              <a16:creationId xmlns:a16="http://schemas.microsoft.com/office/drawing/2014/main" id="{99D2EC0E-2990-4206-9A66-93B31E1AD44F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3" name="Line 10">
          <a:extLst>
            <a:ext uri="{FF2B5EF4-FFF2-40B4-BE49-F238E27FC236}">
              <a16:creationId xmlns:a16="http://schemas.microsoft.com/office/drawing/2014/main" id="{96ADC968-5A09-4A0A-9C05-4F037F2DDB1E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4" name="Line 11">
          <a:extLst>
            <a:ext uri="{FF2B5EF4-FFF2-40B4-BE49-F238E27FC236}">
              <a16:creationId xmlns:a16="http://schemas.microsoft.com/office/drawing/2014/main" id="{0716B9EB-BCEA-40ED-90A8-AB98014D1CB0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B5E1651D-8132-479B-979F-1046D046D360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7EBA5742-61AC-4A63-9609-29F6E4DA9E82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1425FFC1-060E-4A27-B175-56BC1C7FD8D8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8" name="Picture 36">
          <a:extLst>
            <a:ext uri="{FF2B5EF4-FFF2-40B4-BE49-F238E27FC236}">
              <a16:creationId xmlns:a16="http://schemas.microsoft.com/office/drawing/2014/main" id="{9E4BFD0E-1681-4073-A3D6-800A2CAFA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9" name="Picture 43">
          <a:extLst>
            <a:ext uri="{FF2B5EF4-FFF2-40B4-BE49-F238E27FC236}">
              <a16:creationId xmlns:a16="http://schemas.microsoft.com/office/drawing/2014/main" id="{8578E113-2793-4AF9-85FF-45F01F577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" name="Picture 49">
          <a:extLst>
            <a:ext uri="{FF2B5EF4-FFF2-40B4-BE49-F238E27FC236}">
              <a16:creationId xmlns:a16="http://schemas.microsoft.com/office/drawing/2014/main" id="{3F261480-C651-449A-9510-BDC3B306D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9F609E6-F709-4707-9B5F-36ABC518D04B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257175</xdr:colOff>
      <xdr:row>0</xdr:row>
      <xdr:rowOff>38100</xdr:rowOff>
    </xdr:from>
    <xdr:to>
      <xdr:col>12</xdr:col>
      <xdr:colOff>904875</xdr:colOff>
      <xdr:row>2</xdr:row>
      <xdr:rowOff>28575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ADA4B3D6-1B3F-4151-A36A-099097FEF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7</xdr:row>
      <xdr:rowOff>47625</xdr:rowOff>
    </xdr:from>
    <xdr:to>
      <xdr:col>18</xdr:col>
      <xdr:colOff>523875</xdr:colOff>
      <xdr:row>35</xdr:row>
      <xdr:rowOff>114300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22B837E-3B7F-434F-84DD-E53B5C156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1781175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0</xdr:row>
      <xdr:rowOff>76200</xdr:rowOff>
    </xdr:from>
    <xdr:to>
      <xdr:col>18</xdr:col>
      <xdr:colOff>485775</xdr:colOff>
      <xdr:row>6</xdr:row>
      <xdr:rowOff>104775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6415EF18-BFF2-4968-8ADA-F02C0C111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0550" y="76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>
      <selection activeCell="K40" sqref="K40"/>
    </sheetView>
  </sheetViews>
  <sheetFormatPr defaultRowHeight="13.5" x14ac:dyDescent="0.15"/>
  <cols>
    <col min="1" max="1" width="8.88671875" style="1"/>
    <col min="2" max="2" width="3.109375" style="1" customWidth="1"/>
    <col min="3" max="6" width="8.88671875" style="1"/>
    <col min="7" max="7" width="7.77734375" style="1" customWidth="1"/>
    <col min="8" max="8" width="5.33203125" style="1" customWidth="1"/>
    <col min="9" max="9" width="9.44140625" style="1" customWidth="1"/>
    <col min="10" max="25" width="8.88671875" style="1"/>
    <col min="26" max="26" width="37.77734375" style="1" customWidth="1"/>
    <col min="27" max="16384" width="8.88671875" style="1"/>
  </cols>
  <sheetData>
    <row r="1" spans="1:26" ht="35.25" x14ac:dyDescent="0.4">
      <c r="A1" s="96" t="str">
        <f>표지!A1</f>
        <v>見 積 書</v>
      </c>
      <c r="B1" s="96"/>
      <c r="C1" s="96"/>
      <c r="D1" s="96"/>
      <c r="E1" s="96"/>
      <c r="F1" s="96"/>
      <c r="G1" s="96"/>
      <c r="H1" s="96"/>
      <c r="I1" s="96"/>
      <c r="P1" s="1" t="s">
        <v>33</v>
      </c>
      <c r="Z1" s="42" t="s">
        <v>34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43"/>
      <c r="C17" s="44"/>
      <c r="D17" s="44"/>
      <c r="E17" s="44"/>
      <c r="F17" s="44"/>
      <c r="G17" s="44"/>
      <c r="H17" s="45"/>
    </row>
    <row r="18" spans="2:8" x14ac:dyDescent="0.15">
      <c r="B18" s="46"/>
      <c r="C18" s="1" t="s">
        <v>35</v>
      </c>
      <c r="D18" s="95" t="str">
        <f>표지!C13</f>
        <v>신안군 스마트양식 클러스터 테스트배드 조성사업 통신공사</v>
      </c>
      <c r="E18" s="95"/>
      <c r="F18" s="95"/>
      <c r="G18" s="95"/>
      <c r="H18" s="47"/>
    </row>
    <row r="19" spans="2:8" x14ac:dyDescent="0.15">
      <c r="B19" s="46"/>
      <c r="H19" s="47"/>
    </row>
    <row r="20" spans="2:8" x14ac:dyDescent="0.15">
      <c r="B20" s="46"/>
      <c r="C20" s="1" t="s">
        <v>36</v>
      </c>
      <c r="D20" s="95" t="str">
        <f>표지!C4</f>
        <v xml:space="preserve">             貴下</v>
      </c>
      <c r="E20" s="95"/>
      <c r="F20" s="95"/>
      <c r="G20" s="95"/>
      <c r="H20" s="47"/>
    </row>
    <row r="21" spans="2:8" x14ac:dyDescent="0.15">
      <c r="B21" s="46"/>
      <c r="H21" s="47"/>
    </row>
    <row r="22" spans="2:8" x14ac:dyDescent="0.15">
      <c r="B22" s="46"/>
      <c r="C22" s="1" t="s">
        <v>37</v>
      </c>
      <c r="D22" s="97" t="str">
        <f>표지!C6</f>
        <v>2026년 5월 18일</v>
      </c>
      <c r="E22" s="97"/>
      <c r="F22" s="97"/>
      <c r="G22" s="97"/>
      <c r="H22" s="47"/>
    </row>
    <row r="23" spans="2:8" x14ac:dyDescent="0.15">
      <c r="B23" s="48"/>
      <c r="C23" s="49"/>
      <c r="D23" s="49"/>
      <c r="E23" s="49"/>
      <c r="F23" s="49"/>
      <c r="G23" s="49"/>
      <c r="H23" s="50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98" t="str">
        <f>표지!I3</f>
        <v>대 한 민 국 주 식 회 사</v>
      </c>
      <c r="E36" s="99"/>
      <c r="F36" s="99"/>
    </row>
    <row r="37" spans="3:7" ht="12" customHeight="1" x14ac:dyDescent="0.15">
      <c r="D37" s="94" t="str">
        <f>표지!I4</f>
        <v xml:space="preserve"> </v>
      </c>
      <c r="E37" s="95"/>
      <c r="F37" s="95"/>
      <c r="G37" s="95"/>
    </row>
    <row r="38" spans="3:7" ht="12" customHeight="1" x14ac:dyDescent="0.15">
      <c r="D38" s="94" t="str">
        <f>표지!I5</f>
        <v>ㅇ ㅇ 시 ㅇ  ㅇ  구 ㅇ  ㅇ  동</v>
      </c>
      <c r="E38" s="95"/>
      <c r="F38" s="95"/>
      <c r="G38" s="95"/>
    </row>
    <row r="39" spans="3:7" ht="12" customHeight="1" x14ac:dyDescent="0.15">
      <c r="D39" s="94" t="str">
        <f>표지!I6</f>
        <v xml:space="preserve"> </v>
      </c>
      <c r="E39" s="95"/>
      <c r="F39" s="95"/>
      <c r="G39" s="95"/>
    </row>
    <row r="40" spans="3:7" ht="12" customHeight="1" x14ac:dyDescent="0.15">
      <c r="D40" s="94" t="str">
        <f>표지!I7</f>
        <v>대표이사    홍      길      동</v>
      </c>
      <c r="E40" s="95"/>
      <c r="F40" s="95"/>
      <c r="G40" s="95"/>
    </row>
    <row r="41" spans="3:7" ht="12" customHeight="1" x14ac:dyDescent="0.15">
      <c r="D41" s="94" t="str">
        <f>표지!I8</f>
        <v xml:space="preserve"> </v>
      </c>
      <c r="E41" s="95"/>
      <c r="F41" s="95"/>
      <c r="G41" s="95"/>
    </row>
    <row r="42" spans="3:7" ht="12" customHeight="1" x14ac:dyDescent="0.15">
      <c r="D42" s="94" t="str">
        <f>표지!I9</f>
        <v>대표전화   (02) 0 0 0 - 0 0 0 0</v>
      </c>
      <c r="E42" s="95"/>
      <c r="F42" s="95"/>
      <c r="G42" s="95"/>
    </row>
    <row r="43" spans="3:7" ht="12" customHeight="1" x14ac:dyDescent="0.15">
      <c r="D43" s="94" t="str">
        <f>표지!I10</f>
        <v xml:space="preserve"> </v>
      </c>
      <c r="E43" s="95"/>
      <c r="F43" s="95"/>
      <c r="G43" s="95"/>
    </row>
    <row r="44" spans="3:7" ht="12" customHeight="1" x14ac:dyDescent="0.15">
      <c r="D44" s="94" t="str">
        <f>표지!I11</f>
        <v>팩    스   (02) 0 0 0 - 0 0 0 0</v>
      </c>
      <c r="E44" s="95"/>
      <c r="F44" s="95"/>
      <c r="G44" s="95"/>
    </row>
    <row r="45" spans="3:7" ht="12" customHeight="1" x14ac:dyDescent="0.15">
      <c r="C45" s="1" t="s">
        <v>33</v>
      </c>
      <c r="D45" s="94" t="str">
        <f>표지!I12</f>
        <v xml:space="preserve"> </v>
      </c>
      <c r="E45" s="95"/>
      <c r="F45" s="95"/>
      <c r="G45" s="95"/>
    </row>
    <row r="46" spans="3:7" ht="12" customHeight="1" x14ac:dyDescent="0.15">
      <c r="D46" s="94" t="str">
        <f>표지!I13</f>
        <v xml:space="preserve"> </v>
      </c>
      <c r="E46" s="95"/>
      <c r="F46" s="95"/>
      <c r="G46" s="95"/>
    </row>
    <row r="47" spans="3:7" ht="12" customHeight="1" x14ac:dyDescent="0.15">
      <c r="D47" s="94"/>
      <c r="E47" s="95"/>
      <c r="F47" s="95"/>
      <c r="G47" s="95"/>
    </row>
  </sheetData>
  <mergeCells count="16">
    <mergeCell ref="D37:G37"/>
    <mergeCell ref="A1:I1"/>
    <mergeCell ref="D18:G18"/>
    <mergeCell ref="D20:G20"/>
    <mergeCell ref="D22:G22"/>
    <mergeCell ref="D36:F36"/>
    <mergeCell ref="D44:G44"/>
    <mergeCell ref="D45:G45"/>
    <mergeCell ref="D46:G46"/>
    <mergeCell ref="D47:G47"/>
    <mergeCell ref="D38:G38"/>
    <mergeCell ref="D39:G39"/>
    <mergeCell ref="D40:G40"/>
    <mergeCell ref="D41:G41"/>
    <mergeCell ref="D42:G42"/>
    <mergeCell ref="D43:G43"/>
  </mergeCells>
  <phoneticPr fontId="1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>
      <selection sqref="A1:K1"/>
    </sheetView>
  </sheetViews>
  <sheetFormatPr defaultRowHeight="13.5" x14ac:dyDescent="0.15"/>
  <cols>
    <col min="1" max="1" width="3.44140625" style="42" customWidth="1"/>
    <col min="2" max="2" width="8.5546875" style="42" customWidth="1"/>
    <col min="3" max="3" width="16.6640625" style="42" customWidth="1"/>
    <col min="4" max="5" width="4.33203125" style="42" customWidth="1"/>
    <col min="6" max="6" width="6.6640625" style="42" customWidth="1"/>
    <col min="7" max="7" width="15.77734375" style="42" customWidth="1"/>
    <col min="8" max="8" width="25.6640625" style="42" customWidth="1"/>
    <col min="9" max="9" width="27.6640625" style="42" customWidth="1"/>
    <col min="10" max="10" width="1.44140625" style="42" customWidth="1"/>
    <col min="11" max="11" width="3.33203125" style="42" hidden="1" customWidth="1"/>
    <col min="12" max="13" width="8.88671875" style="42"/>
    <col min="14" max="14" width="13.77734375" style="42" customWidth="1"/>
    <col min="15" max="15" width="14.6640625" style="42" customWidth="1"/>
    <col min="16" max="16" width="14.33203125" style="42" customWidth="1"/>
    <col min="17" max="16384" width="8.88671875" style="42"/>
  </cols>
  <sheetData>
    <row r="1" spans="1:14" ht="35.25" x14ac:dyDescent="0.15">
      <c r="A1" s="130" t="s">
        <v>38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M1" s="3"/>
      <c r="N1" s="3"/>
    </row>
    <row r="2" spans="1:14" ht="3.75" customHeight="1" x14ac:dyDescent="0.15"/>
    <row r="3" spans="1:14" ht="24.75" customHeight="1" x14ac:dyDescent="0.25">
      <c r="H3" s="51"/>
      <c r="I3" s="52" t="s">
        <v>705</v>
      </c>
      <c r="J3" s="52"/>
      <c r="K3" s="53"/>
    </row>
    <row r="4" spans="1:14" ht="12" customHeight="1" x14ac:dyDescent="0.15">
      <c r="B4" s="54" t="s">
        <v>39</v>
      </c>
      <c r="C4" s="129" t="s">
        <v>707</v>
      </c>
      <c r="D4" s="129"/>
      <c r="E4" s="129"/>
      <c r="F4" s="129"/>
      <c r="G4" s="129"/>
      <c r="H4" s="17"/>
      <c r="I4" s="128" t="s">
        <v>33</v>
      </c>
      <c r="J4" s="128"/>
      <c r="K4" s="128"/>
      <c r="N4"/>
    </row>
    <row r="5" spans="1:14" ht="11.1" customHeight="1" x14ac:dyDescent="0.15">
      <c r="B5" s="129"/>
      <c r="C5" s="129"/>
      <c r="D5" s="129"/>
      <c r="E5" s="129"/>
      <c r="F5" s="129"/>
      <c r="G5" s="129"/>
      <c r="H5" s="55" t="s">
        <v>33</v>
      </c>
      <c r="I5" s="128" t="s">
        <v>706</v>
      </c>
      <c r="J5" s="128"/>
      <c r="K5" s="128"/>
    </row>
    <row r="6" spans="1:14" ht="12" customHeight="1" x14ac:dyDescent="0.15">
      <c r="B6" s="17" t="s">
        <v>40</v>
      </c>
      <c r="C6" s="128" t="s">
        <v>708</v>
      </c>
      <c r="D6" s="128"/>
      <c r="E6" s="128"/>
      <c r="F6" s="128"/>
      <c r="G6" s="128"/>
      <c r="H6" s="17"/>
      <c r="I6" s="128" t="s">
        <v>33</v>
      </c>
      <c r="J6" s="128"/>
      <c r="K6" s="128"/>
      <c r="M6"/>
    </row>
    <row r="7" spans="1:14" ht="11.1" customHeight="1" x14ac:dyDescent="0.15">
      <c r="B7" s="129"/>
      <c r="C7" s="129"/>
      <c r="D7" s="129"/>
      <c r="E7" s="129"/>
      <c r="F7" s="129"/>
      <c r="G7" s="129"/>
      <c r="H7" s="55" t="s">
        <v>33</v>
      </c>
      <c r="I7" s="128" t="s">
        <v>709</v>
      </c>
      <c r="J7" s="128"/>
      <c r="K7" s="128"/>
    </row>
    <row r="8" spans="1:14" ht="12" customHeight="1" x14ac:dyDescent="0.15">
      <c r="B8" s="129" t="s">
        <v>704</v>
      </c>
      <c r="C8" s="129"/>
      <c r="D8" s="129"/>
      <c r="E8" s="129"/>
      <c r="F8" s="129"/>
      <c r="G8" s="129"/>
      <c r="H8" s="17"/>
      <c r="I8" s="128" t="s">
        <v>33</v>
      </c>
      <c r="J8" s="128"/>
      <c r="K8" s="128"/>
    </row>
    <row r="9" spans="1:14" ht="11.1" customHeight="1" x14ac:dyDescent="0.15">
      <c r="B9" s="129"/>
      <c r="C9" s="129"/>
      <c r="D9" s="129"/>
      <c r="E9" s="129"/>
      <c r="F9" s="129"/>
      <c r="G9" s="129"/>
      <c r="H9" s="55" t="s">
        <v>33</v>
      </c>
      <c r="I9" s="128" t="s">
        <v>710</v>
      </c>
      <c r="J9" s="128"/>
      <c r="K9" s="128"/>
    </row>
    <row r="10" spans="1:14" ht="11.1" customHeight="1" x14ac:dyDescent="0.15">
      <c r="B10" s="17"/>
      <c r="C10" s="17"/>
      <c r="D10" s="17"/>
      <c r="E10" s="17"/>
      <c r="F10" s="17"/>
      <c r="G10" s="17"/>
      <c r="H10" s="17"/>
      <c r="I10" s="128" t="s">
        <v>33</v>
      </c>
      <c r="J10" s="128"/>
      <c r="K10" s="128"/>
    </row>
    <row r="11" spans="1:14" ht="11.1" customHeight="1" x14ac:dyDescent="0.15">
      <c r="B11" s="17"/>
      <c r="C11" s="17"/>
      <c r="D11" s="17"/>
      <c r="E11" s="17"/>
      <c r="F11" s="17"/>
      <c r="G11" s="17"/>
      <c r="H11" s="55" t="s">
        <v>33</v>
      </c>
      <c r="I11" s="128" t="s">
        <v>713</v>
      </c>
      <c r="J11" s="128"/>
      <c r="K11" s="128"/>
    </row>
    <row r="12" spans="1:14" ht="6" customHeight="1" x14ac:dyDescent="0.15">
      <c r="B12" s="17"/>
      <c r="C12" s="17"/>
      <c r="D12" s="17"/>
      <c r="E12" s="17"/>
      <c r="F12" s="17"/>
      <c r="G12" s="17"/>
      <c r="H12" s="55"/>
      <c r="I12" s="129" t="s">
        <v>33</v>
      </c>
      <c r="J12" s="129"/>
      <c r="K12" s="129"/>
    </row>
    <row r="13" spans="1:14" ht="12" customHeight="1" x14ac:dyDescent="0.15">
      <c r="B13" s="17" t="s">
        <v>41</v>
      </c>
      <c r="C13" s="129" t="s">
        <v>712</v>
      </c>
      <c r="D13" s="129"/>
      <c r="E13" s="129"/>
      <c r="F13" s="129"/>
      <c r="G13" s="129"/>
      <c r="H13" s="17"/>
      <c r="I13" s="129" t="s">
        <v>33</v>
      </c>
      <c r="J13" s="129"/>
      <c r="K13" s="129"/>
    </row>
    <row r="14" spans="1:14" ht="6" customHeight="1" x14ac:dyDescent="0.15">
      <c r="B14" s="129"/>
      <c r="C14" s="129"/>
      <c r="D14" s="129"/>
      <c r="E14" s="129"/>
      <c r="F14" s="129"/>
      <c r="G14" s="129"/>
      <c r="H14" s="129"/>
      <c r="I14" s="129"/>
      <c r="J14" s="17"/>
    </row>
    <row r="15" spans="1:14" ht="12.75" customHeight="1" x14ac:dyDescent="0.15">
      <c r="B15" s="17" t="s">
        <v>42</v>
      </c>
      <c r="C15" s="118" t="str">
        <f>"一金"&amp;NUMBERSTRING(F40,2)&amp;"원整("&amp;DOLLAR(F40,0)&amp;")"</f>
        <v>一金零원整(₩0)</v>
      </c>
      <c r="D15" s="118"/>
      <c r="E15" s="118"/>
      <c r="F15" s="118"/>
      <c r="G15" s="118"/>
      <c r="H15" s="118"/>
      <c r="I15" s="118"/>
      <c r="J15" s="56"/>
    </row>
    <row r="16" spans="1:14" ht="7.35" customHeight="1" thickBot="1" x14ac:dyDescent="0.2">
      <c r="B16" s="55"/>
      <c r="C16" s="57"/>
      <c r="D16" s="57"/>
      <c r="E16" s="57"/>
      <c r="F16" s="57"/>
      <c r="G16" s="57"/>
      <c r="H16" s="57"/>
      <c r="I16" s="57"/>
      <c r="J16" s="57"/>
    </row>
    <row r="17" spans="2:16" ht="16.5" customHeight="1" thickBot="1" x14ac:dyDescent="0.2">
      <c r="B17" s="119" t="s">
        <v>43</v>
      </c>
      <c r="C17" s="120"/>
      <c r="D17" s="58" t="s">
        <v>4</v>
      </c>
      <c r="E17" s="58" t="s">
        <v>8</v>
      </c>
      <c r="F17" s="120" t="s">
        <v>44</v>
      </c>
      <c r="G17" s="120"/>
      <c r="H17" s="120" t="s">
        <v>45</v>
      </c>
      <c r="I17" s="120"/>
      <c r="J17" s="121"/>
      <c r="M17" s="41" t="s">
        <v>46</v>
      </c>
      <c r="N17" s="41" t="s">
        <v>47</v>
      </c>
      <c r="O17" s="41" t="s">
        <v>48</v>
      </c>
      <c r="P17" s="41" t="s">
        <v>49</v>
      </c>
    </row>
    <row r="18" spans="2:16" ht="12.95" customHeight="1" x14ac:dyDescent="0.15">
      <c r="B18" s="122" t="s">
        <v>716</v>
      </c>
      <c r="C18" s="123"/>
      <c r="D18" s="16" t="s">
        <v>717</v>
      </c>
      <c r="E18" s="16">
        <v>1</v>
      </c>
      <c r="F18" s="124">
        <f>옵션!$B$2</f>
        <v>0</v>
      </c>
      <c r="G18" s="125"/>
      <c r="H18" s="126"/>
      <c r="I18" s="126"/>
      <c r="J18" s="127"/>
      <c r="K18" s="3"/>
      <c r="N18" s="59">
        <f t="shared" ref="N18:N39" si="0">E18*F18</f>
        <v>0</v>
      </c>
      <c r="O18" s="59"/>
      <c r="P18" s="59"/>
    </row>
    <row r="19" spans="2:16" ht="12.95" customHeight="1" x14ac:dyDescent="0.15">
      <c r="B19" s="109" t="s">
        <v>718</v>
      </c>
      <c r="C19" s="110"/>
      <c r="D19" s="41" t="s">
        <v>116</v>
      </c>
      <c r="E19" s="41">
        <v>1</v>
      </c>
      <c r="F19" s="111">
        <f>옵션!$C$2</f>
        <v>0</v>
      </c>
      <c r="G19" s="112"/>
      <c r="H19" s="116"/>
      <c r="I19" s="116"/>
      <c r="J19" s="117"/>
      <c r="N19" s="59">
        <f t="shared" si="0"/>
        <v>0</v>
      </c>
      <c r="O19" s="59"/>
      <c r="P19" s="59"/>
    </row>
    <row r="20" spans="2:16" ht="12.95" customHeight="1" x14ac:dyDescent="0.15">
      <c r="B20" s="109" t="s">
        <v>719</v>
      </c>
      <c r="C20" s="110"/>
      <c r="D20" s="41" t="s">
        <v>116</v>
      </c>
      <c r="E20" s="41">
        <v>1</v>
      </c>
      <c r="F20" s="111">
        <f>TRUNC((F19)*M20/100)</f>
        <v>0</v>
      </c>
      <c r="G20" s="112"/>
      <c r="H20" s="116" t="s">
        <v>720</v>
      </c>
      <c r="I20" s="116"/>
      <c r="J20" s="117"/>
      <c r="M20" s="42">
        <v>17.899999999999999</v>
      </c>
      <c r="N20" s="59">
        <f t="shared" si="0"/>
        <v>0</v>
      </c>
      <c r="O20" s="59"/>
      <c r="P20" s="59"/>
    </row>
    <row r="21" spans="2:16" ht="12.95" customHeight="1" x14ac:dyDescent="0.15">
      <c r="B21" s="109" t="s">
        <v>721</v>
      </c>
      <c r="C21" s="110"/>
      <c r="D21" s="41"/>
      <c r="E21" s="41"/>
      <c r="F21" s="111">
        <f>SUM(F18:F20)</f>
        <v>0</v>
      </c>
      <c r="G21" s="112"/>
      <c r="H21" s="113"/>
      <c r="I21" s="113"/>
      <c r="J21" s="114"/>
      <c r="N21" s="59">
        <f t="shared" si="0"/>
        <v>0</v>
      </c>
      <c r="O21" s="59"/>
      <c r="P21" s="59"/>
    </row>
    <row r="22" spans="2:16" ht="12.95" customHeight="1" x14ac:dyDescent="0.15">
      <c r="B22" s="109" t="s">
        <v>722</v>
      </c>
      <c r="C22" s="110"/>
      <c r="D22" s="41" t="s">
        <v>116</v>
      </c>
      <c r="E22" s="41">
        <v>1</v>
      </c>
      <c r="F22" s="111">
        <f>옵션!$D$2</f>
        <v>0</v>
      </c>
      <c r="G22" s="112"/>
      <c r="H22" s="113"/>
      <c r="I22" s="113"/>
      <c r="J22" s="114"/>
      <c r="N22" s="59">
        <f t="shared" si="0"/>
        <v>0</v>
      </c>
      <c r="O22" s="59"/>
      <c r="P22" s="59"/>
    </row>
    <row r="23" spans="2:16" ht="12.95" customHeight="1" x14ac:dyDescent="0.15">
      <c r="B23" s="109" t="s">
        <v>723</v>
      </c>
      <c r="C23" s="110"/>
      <c r="D23" s="41" t="s">
        <v>116</v>
      </c>
      <c r="E23" s="41">
        <v>1</v>
      </c>
      <c r="F23" s="111">
        <f>TRUNC((F19+F20)*M23/100)</f>
        <v>0</v>
      </c>
      <c r="G23" s="112"/>
      <c r="H23" s="113" t="s">
        <v>724</v>
      </c>
      <c r="I23" s="113"/>
      <c r="J23" s="114"/>
      <c r="M23" s="42">
        <v>3.56</v>
      </c>
      <c r="N23" s="59">
        <f t="shared" si="0"/>
        <v>0</v>
      </c>
      <c r="O23" s="59"/>
      <c r="P23" s="59"/>
    </row>
    <row r="24" spans="2:16" ht="12.95" customHeight="1" x14ac:dyDescent="0.15">
      <c r="B24" s="109" t="s">
        <v>725</v>
      </c>
      <c r="C24" s="110"/>
      <c r="D24" s="41" t="s">
        <v>116</v>
      </c>
      <c r="E24" s="41">
        <v>1</v>
      </c>
      <c r="F24" s="111">
        <f>TRUNC((F19+F20)*M24/100)</f>
        <v>0</v>
      </c>
      <c r="G24" s="112"/>
      <c r="H24" s="113" t="s">
        <v>726</v>
      </c>
      <c r="I24" s="113"/>
      <c r="J24" s="114"/>
      <c r="M24" s="42">
        <v>1.01</v>
      </c>
      <c r="N24" s="59">
        <f t="shared" si="0"/>
        <v>0</v>
      </c>
      <c r="O24" s="59"/>
      <c r="P24" s="59"/>
    </row>
    <row r="25" spans="2:16" ht="12.95" customHeight="1" x14ac:dyDescent="0.15">
      <c r="B25" s="109" t="s">
        <v>727</v>
      </c>
      <c r="C25" s="110"/>
      <c r="D25" s="41" t="s">
        <v>116</v>
      </c>
      <c r="E25" s="41">
        <v>1</v>
      </c>
      <c r="F25" s="111">
        <f>TRUNC((F19)*M25/100)</f>
        <v>0</v>
      </c>
      <c r="G25" s="112"/>
      <c r="H25" s="115" t="s">
        <v>729</v>
      </c>
      <c r="I25" s="116"/>
      <c r="J25" s="117"/>
      <c r="M25" s="42">
        <v>3.5950000000000002</v>
      </c>
      <c r="N25" s="59">
        <f t="shared" si="0"/>
        <v>0</v>
      </c>
      <c r="O25" s="59"/>
      <c r="P25" s="59"/>
    </row>
    <row r="26" spans="2:16" ht="12.95" customHeight="1" x14ac:dyDescent="0.15">
      <c r="B26" s="109" t="s">
        <v>730</v>
      </c>
      <c r="C26" s="110"/>
      <c r="D26" s="41" t="s">
        <v>116</v>
      </c>
      <c r="E26" s="41">
        <v>1</v>
      </c>
      <c r="F26" s="111">
        <f>TRUNC((F19)*M26/100)</f>
        <v>0</v>
      </c>
      <c r="G26" s="112"/>
      <c r="H26" s="115" t="s">
        <v>732</v>
      </c>
      <c r="I26" s="116"/>
      <c r="J26" s="117"/>
      <c r="M26" s="42">
        <v>4.75</v>
      </c>
      <c r="N26" s="59">
        <f t="shared" si="0"/>
        <v>0</v>
      </c>
      <c r="O26" s="59"/>
      <c r="P26" s="59"/>
    </row>
    <row r="27" spans="2:16" ht="12.95" customHeight="1" x14ac:dyDescent="0.15">
      <c r="B27" s="109" t="s">
        <v>733</v>
      </c>
      <c r="C27" s="110"/>
      <c r="D27" s="41" t="s">
        <v>116</v>
      </c>
      <c r="E27" s="41">
        <v>1</v>
      </c>
      <c r="F27" s="111">
        <f>TRUNC((F19)*M27/100)</f>
        <v>0</v>
      </c>
      <c r="G27" s="112"/>
      <c r="H27" s="115" t="s">
        <v>735</v>
      </c>
      <c r="I27" s="116"/>
      <c r="J27" s="117"/>
      <c r="M27" s="42">
        <v>2.2999999999999998</v>
      </c>
      <c r="N27" s="59">
        <f t="shared" si="0"/>
        <v>0</v>
      </c>
      <c r="O27" s="59"/>
      <c r="P27" s="59"/>
    </row>
    <row r="28" spans="2:16" ht="12.95" customHeight="1" x14ac:dyDescent="0.15">
      <c r="B28" s="109" t="s">
        <v>736</v>
      </c>
      <c r="C28" s="110"/>
      <c r="D28" s="41" t="s">
        <v>116</v>
      </c>
      <c r="E28" s="41">
        <v>1</v>
      </c>
      <c r="F28" s="111">
        <f>TRUNC((F18+F19+F37/1.1)*M28/100)</f>
        <v>0</v>
      </c>
      <c r="G28" s="112"/>
      <c r="H28" s="113" t="s">
        <v>737</v>
      </c>
      <c r="I28" s="113"/>
      <c r="J28" s="114"/>
      <c r="M28" s="42">
        <v>3.11</v>
      </c>
      <c r="N28" s="59">
        <f t="shared" si="0"/>
        <v>0</v>
      </c>
      <c r="O28" s="59"/>
      <c r="P28" s="59"/>
    </row>
    <row r="29" spans="2:16" ht="12.95" customHeight="1" x14ac:dyDescent="0.15">
      <c r="B29" s="109" t="s">
        <v>738</v>
      </c>
      <c r="C29" s="110"/>
      <c r="D29" s="41" t="s">
        <v>116</v>
      </c>
      <c r="E29" s="41">
        <v>1</v>
      </c>
      <c r="F29" s="111">
        <f>TRUNC((F21)*M29/100)</f>
        <v>0</v>
      </c>
      <c r="G29" s="112"/>
      <c r="H29" s="115" t="s">
        <v>739</v>
      </c>
      <c r="I29" s="116"/>
      <c r="J29" s="117"/>
      <c r="M29" s="42">
        <v>5.2</v>
      </c>
      <c r="N29" s="59">
        <f t="shared" si="0"/>
        <v>0</v>
      </c>
      <c r="O29" s="59"/>
      <c r="P29" s="59"/>
    </row>
    <row r="30" spans="2:16" ht="12.95" customHeight="1" x14ac:dyDescent="0.15">
      <c r="B30" s="109" t="s">
        <v>740</v>
      </c>
      <c r="C30" s="110"/>
      <c r="D30" s="41" t="s">
        <v>116</v>
      </c>
      <c r="E30" s="41">
        <v>1</v>
      </c>
      <c r="F30" s="111">
        <f>TRUNC((F19+F20)*M30/100)</f>
        <v>0</v>
      </c>
      <c r="G30" s="112"/>
      <c r="H30" s="115" t="s">
        <v>741</v>
      </c>
      <c r="I30" s="116"/>
      <c r="J30" s="117"/>
      <c r="M30" s="42">
        <v>9.6000000000000002E-2</v>
      </c>
      <c r="N30" s="59">
        <f t="shared" si="0"/>
        <v>0</v>
      </c>
      <c r="O30" s="59"/>
      <c r="P30" s="59"/>
    </row>
    <row r="31" spans="2:16" ht="12.95" customHeight="1" x14ac:dyDescent="0.15">
      <c r="B31" s="109" t="s">
        <v>742</v>
      </c>
      <c r="C31" s="110"/>
      <c r="D31" s="41" t="s">
        <v>116</v>
      </c>
      <c r="E31" s="41">
        <v>1</v>
      </c>
      <c r="F31" s="111">
        <f>TRUNC((F25)*M31/100)</f>
        <v>0</v>
      </c>
      <c r="G31" s="112"/>
      <c r="H31" s="113" t="s">
        <v>743</v>
      </c>
      <c r="I31" s="113"/>
      <c r="J31" s="114"/>
      <c r="M31" s="42">
        <v>13.14</v>
      </c>
      <c r="N31" s="59">
        <f t="shared" si="0"/>
        <v>0</v>
      </c>
      <c r="O31"/>
      <c r="P31" s="59"/>
    </row>
    <row r="32" spans="2:16" ht="12.95" customHeight="1" x14ac:dyDescent="0.15">
      <c r="B32" s="109" t="s">
        <v>721</v>
      </c>
      <c r="C32" s="110"/>
      <c r="D32" s="41"/>
      <c r="E32" s="41"/>
      <c r="F32" s="111">
        <f>SUM(F22:F31)</f>
        <v>0</v>
      </c>
      <c r="G32" s="112"/>
      <c r="H32" s="113"/>
      <c r="I32" s="113"/>
      <c r="J32" s="114"/>
      <c r="N32" s="59">
        <f t="shared" si="0"/>
        <v>0</v>
      </c>
      <c r="O32" s="59"/>
      <c r="P32" s="59"/>
    </row>
    <row r="33" spans="2:16" ht="12.95" customHeight="1" x14ac:dyDescent="0.15">
      <c r="B33" s="109" t="s">
        <v>744</v>
      </c>
      <c r="C33" s="110"/>
      <c r="D33" s="41" t="s">
        <v>116</v>
      </c>
      <c r="E33" s="41">
        <v>1</v>
      </c>
      <c r="F33" s="111">
        <f>TRUNC((F21+F32)*M33/100)</f>
        <v>0</v>
      </c>
      <c r="G33" s="112"/>
      <c r="H33" s="113" t="s">
        <v>745</v>
      </c>
      <c r="I33" s="113"/>
      <c r="J33" s="114"/>
      <c r="M33" s="42">
        <v>8</v>
      </c>
      <c r="N33" s="59">
        <f t="shared" si="0"/>
        <v>0</v>
      </c>
      <c r="O33" s="59"/>
      <c r="P33" s="59"/>
    </row>
    <row r="34" spans="2:16" ht="12.95" customHeight="1" x14ac:dyDescent="0.15">
      <c r="B34" s="109" t="s">
        <v>746</v>
      </c>
      <c r="C34" s="110"/>
      <c r="D34" s="41" t="s">
        <v>116</v>
      </c>
      <c r="E34" s="41">
        <v>1</v>
      </c>
      <c r="F34" s="111">
        <f>O34-((SUM(N18:N33)+O34-TRUNC((SUM(N18:N33)+O34)/P34)*P34))</f>
        <v>0</v>
      </c>
      <c r="G34" s="112"/>
      <c r="H34" s="113" t="s">
        <v>747</v>
      </c>
      <c r="I34" s="113"/>
      <c r="J34" s="114"/>
      <c r="M34" s="42">
        <v>15</v>
      </c>
      <c r="N34" s="59">
        <f t="shared" si="0"/>
        <v>0</v>
      </c>
      <c r="O34" s="59">
        <f>TRUNC((F19+F20+F32+F33)*M34/100)</f>
        <v>0</v>
      </c>
      <c r="P34" s="59">
        <v>100000</v>
      </c>
    </row>
    <row r="35" spans="2:16" ht="12.95" customHeight="1" x14ac:dyDescent="0.15">
      <c r="B35" s="109" t="s">
        <v>748</v>
      </c>
      <c r="C35" s="110"/>
      <c r="D35" s="41"/>
      <c r="E35" s="41"/>
      <c r="F35" s="111">
        <f>SUM(N18:N34)</f>
        <v>0</v>
      </c>
      <c r="G35" s="112"/>
      <c r="H35" s="113"/>
      <c r="I35" s="113"/>
      <c r="J35" s="114"/>
      <c r="N35" s="59">
        <f t="shared" si="0"/>
        <v>0</v>
      </c>
      <c r="O35" s="59"/>
      <c r="P35" s="59"/>
    </row>
    <row r="36" spans="2:16" ht="12.95" customHeight="1" x14ac:dyDescent="0.15">
      <c r="B36" s="109" t="s">
        <v>749</v>
      </c>
      <c r="C36" s="110"/>
      <c r="D36" s="41" t="s">
        <v>116</v>
      </c>
      <c r="E36" s="41">
        <v>1</v>
      </c>
      <c r="F36" s="111">
        <f>TRUNC((F35)*M36/100)</f>
        <v>0</v>
      </c>
      <c r="G36" s="112"/>
      <c r="H36" s="113"/>
      <c r="I36" s="113"/>
      <c r="J36" s="114"/>
      <c r="M36" s="42">
        <v>10</v>
      </c>
      <c r="N36" s="59">
        <f t="shared" si="0"/>
        <v>0</v>
      </c>
      <c r="O36" s="59"/>
      <c r="P36" s="59"/>
    </row>
    <row r="37" spans="2:16" ht="12.95" customHeight="1" x14ac:dyDescent="0.15">
      <c r="B37" s="109" t="s">
        <v>750</v>
      </c>
      <c r="C37" s="110"/>
      <c r="D37" s="41" t="s">
        <v>116</v>
      </c>
      <c r="E37" s="41">
        <v>1</v>
      </c>
      <c r="F37" s="111">
        <f>옵션!$F$3</f>
        <v>0</v>
      </c>
      <c r="G37" s="112"/>
      <c r="H37" s="113"/>
      <c r="I37" s="113"/>
      <c r="J37" s="114"/>
      <c r="N37" s="59">
        <f t="shared" si="0"/>
        <v>0</v>
      </c>
      <c r="O37" s="59"/>
      <c r="P37" s="59"/>
    </row>
    <row r="38" spans="2:16" ht="12.95" hidden="1" customHeight="1" x14ac:dyDescent="0.15">
      <c r="B38" s="109" t="s">
        <v>33</v>
      </c>
      <c r="C38" s="110"/>
      <c r="D38" s="41"/>
      <c r="E38" s="41"/>
      <c r="F38" s="111"/>
      <c r="G38" s="112"/>
      <c r="H38" s="113"/>
      <c r="I38" s="113"/>
      <c r="J38" s="114"/>
      <c r="N38" s="59">
        <f t="shared" si="0"/>
        <v>0</v>
      </c>
      <c r="O38" s="59"/>
      <c r="P38" s="59"/>
    </row>
    <row r="39" spans="2:16" ht="12" hidden="1" customHeight="1" x14ac:dyDescent="0.15">
      <c r="B39" s="109" t="s">
        <v>33</v>
      </c>
      <c r="C39" s="110"/>
      <c r="D39" s="41"/>
      <c r="E39" s="41"/>
      <c r="F39" s="111"/>
      <c r="G39" s="112"/>
      <c r="H39" s="113"/>
      <c r="I39" s="113"/>
      <c r="J39" s="114"/>
      <c r="N39" s="59">
        <f t="shared" si="0"/>
        <v>0</v>
      </c>
      <c r="O39" s="59"/>
      <c r="P39" s="59"/>
    </row>
    <row r="40" spans="2:16" ht="12.95" customHeight="1" x14ac:dyDescent="0.15">
      <c r="B40" s="109" t="s">
        <v>751</v>
      </c>
      <c r="C40" s="110"/>
      <c r="D40" s="41"/>
      <c r="E40" s="41"/>
      <c r="F40" s="111">
        <f>N40</f>
        <v>0</v>
      </c>
      <c r="G40" s="112"/>
      <c r="H40" s="113"/>
      <c r="I40" s="113"/>
      <c r="J40" s="114"/>
      <c r="N40" s="59">
        <f>SUM(N18:N39)</f>
        <v>0</v>
      </c>
      <c r="O40" s="59"/>
      <c r="P40" s="59"/>
    </row>
    <row r="41" spans="2:16" ht="11.1" customHeight="1" x14ac:dyDescent="0.15">
      <c r="B41" s="103" t="s">
        <v>714</v>
      </c>
      <c r="C41" s="104"/>
      <c r="D41" s="104"/>
      <c r="E41" s="104"/>
      <c r="F41" s="104"/>
      <c r="G41" s="104"/>
      <c r="H41" s="104"/>
      <c r="I41" s="104"/>
      <c r="J41" s="105"/>
      <c r="N41" s="59"/>
      <c r="O41" s="59"/>
      <c r="P41" s="59"/>
    </row>
    <row r="42" spans="2:16" ht="11.1" customHeight="1" x14ac:dyDescent="0.15">
      <c r="B42" s="106" t="s">
        <v>715</v>
      </c>
      <c r="C42" s="107"/>
      <c r="D42" s="107"/>
      <c r="E42" s="107"/>
      <c r="F42" s="107"/>
      <c r="G42" s="107"/>
      <c r="H42" s="107"/>
      <c r="I42" s="107"/>
      <c r="J42" s="108"/>
      <c r="N42" s="59"/>
      <c r="O42" s="59"/>
      <c r="P42" s="59"/>
    </row>
    <row r="43" spans="2:16" ht="11.1" customHeight="1" x14ac:dyDescent="0.15">
      <c r="B43" s="106" t="s">
        <v>50</v>
      </c>
      <c r="C43" s="107"/>
      <c r="D43" s="107"/>
      <c r="E43" s="107"/>
      <c r="F43" s="107"/>
      <c r="G43" s="107"/>
      <c r="H43" s="107"/>
      <c r="I43" s="107"/>
      <c r="J43" s="108"/>
      <c r="N43" s="59"/>
      <c r="O43" s="59"/>
      <c r="P43" s="59"/>
    </row>
    <row r="44" spans="2:16" ht="11.1" customHeight="1" thickBot="1" x14ac:dyDescent="0.2">
      <c r="B44" s="100" t="s">
        <v>33</v>
      </c>
      <c r="C44" s="101"/>
      <c r="D44" s="101"/>
      <c r="E44" s="101"/>
      <c r="F44" s="101"/>
      <c r="G44" s="101"/>
      <c r="H44" s="101"/>
      <c r="I44" s="101"/>
      <c r="J44" s="102"/>
      <c r="N44" s="59"/>
      <c r="O44" s="59"/>
      <c r="P44" s="59"/>
    </row>
    <row r="45" spans="2:16" x14ac:dyDescent="0.15">
      <c r="N45" s="59"/>
      <c r="O45" s="59"/>
      <c r="P45" s="59"/>
    </row>
    <row r="46" spans="2:16" x14ac:dyDescent="0.15">
      <c r="N46" s="59"/>
      <c r="O46" s="59"/>
      <c r="P46" s="59"/>
    </row>
    <row r="47" spans="2:16" x14ac:dyDescent="0.15">
      <c r="N47" s="59"/>
      <c r="O47" s="59"/>
      <c r="P47" s="59"/>
    </row>
    <row r="48" spans="2:16" x14ac:dyDescent="0.15">
      <c r="N48" s="59"/>
      <c r="O48" s="59"/>
      <c r="P48" s="59"/>
    </row>
    <row r="49" spans="14:16" x14ac:dyDescent="0.15">
      <c r="N49" s="59"/>
      <c r="O49" s="59"/>
      <c r="P49" s="59"/>
    </row>
    <row r="50" spans="14:16" x14ac:dyDescent="0.15">
      <c r="N50" s="59"/>
      <c r="O50" s="59"/>
      <c r="P50" s="59"/>
    </row>
    <row r="51" spans="14:16" x14ac:dyDescent="0.15">
      <c r="N51" s="59"/>
      <c r="O51" s="59"/>
      <c r="P51" s="59"/>
    </row>
    <row r="52" spans="14:16" x14ac:dyDescent="0.15">
      <c r="N52" s="59"/>
      <c r="O52" s="59"/>
      <c r="P52" s="59"/>
    </row>
    <row r="53" spans="14:16" x14ac:dyDescent="0.15">
      <c r="N53" s="59"/>
      <c r="O53" s="59"/>
      <c r="P53" s="59"/>
    </row>
    <row r="54" spans="14:16" x14ac:dyDescent="0.15">
      <c r="N54" s="59"/>
      <c r="O54" s="59"/>
      <c r="P54" s="59"/>
    </row>
    <row r="55" spans="14:16" x14ac:dyDescent="0.15">
      <c r="N55" s="59"/>
      <c r="O55" s="59"/>
      <c r="P55" s="59"/>
    </row>
    <row r="56" spans="14:16" x14ac:dyDescent="0.15">
      <c r="N56" s="59"/>
    </row>
  </sheetData>
  <mergeCells count="101">
    <mergeCell ref="B7:G7"/>
    <mergeCell ref="I7:K7"/>
    <mergeCell ref="B8:G8"/>
    <mergeCell ref="I8:K8"/>
    <mergeCell ref="B9:G9"/>
    <mergeCell ref="I9:K9"/>
    <mergeCell ref="A1:K1"/>
    <mergeCell ref="C4:G4"/>
    <mergeCell ref="I4:K4"/>
    <mergeCell ref="B5:G5"/>
    <mergeCell ref="I5:K5"/>
    <mergeCell ref="C6:G6"/>
    <mergeCell ref="I6:K6"/>
    <mergeCell ref="C15:I15"/>
    <mergeCell ref="B17:C17"/>
    <mergeCell ref="F17:G17"/>
    <mergeCell ref="H17:J17"/>
    <mergeCell ref="B18:C18"/>
    <mergeCell ref="F18:G18"/>
    <mergeCell ref="H18:J18"/>
    <mergeCell ref="I10:K10"/>
    <mergeCell ref="I11:K11"/>
    <mergeCell ref="I12:K12"/>
    <mergeCell ref="C13:G13"/>
    <mergeCell ref="I13:K13"/>
    <mergeCell ref="B14:G14"/>
    <mergeCell ref="H14:I14"/>
    <mergeCell ref="B21:C21"/>
    <mergeCell ref="F21:G21"/>
    <mergeCell ref="H21:J21"/>
    <mergeCell ref="B22:C22"/>
    <mergeCell ref="F22:G22"/>
    <mergeCell ref="H22:J22"/>
    <mergeCell ref="B19:C19"/>
    <mergeCell ref="F19:G19"/>
    <mergeCell ref="H19:J19"/>
    <mergeCell ref="B20:C20"/>
    <mergeCell ref="F20:G20"/>
    <mergeCell ref="H20:J20"/>
    <mergeCell ref="B25:C25"/>
    <mergeCell ref="F25:G25"/>
    <mergeCell ref="H25:J25"/>
    <mergeCell ref="B26:C26"/>
    <mergeCell ref="F26:G26"/>
    <mergeCell ref="H26:J26"/>
    <mergeCell ref="B23:C23"/>
    <mergeCell ref="F23:G23"/>
    <mergeCell ref="H23:J23"/>
    <mergeCell ref="B24:C24"/>
    <mergeCell ref="F24:G24"/>
    <mergeCell ref="H24:J24"/>
    <mergeCell ref="B29:C29"/>
    <mergeCell ref="F29:G29"/>
    <mergeCell ref="H29:J29"/>
    <mergeCell ref="B30:C30"/>
    <mergeCell ref="F30:G30"/>
    <mergeCell ref="H30:J30"/>
    <mergeCell ref="B27:C27"/>
    <mergeCell ref="F27:G27"/>
    <mergeCell ref="H27:J27"/>
    <mergeCell ref="B28:C28"/>
    <mergeCell ref="F28:G28"/>
    <mergeCell ref="H28:J28"/>
    <mergeCell ref="B33:C33"/>
    <mergeCell ref="F33:G33"/>
    <mergeCell ref="H33:J33"/>
    <mergeCell ref="B34:C34"/>
    <mergeCell ref="F34:G34"/>
    <mergeCell ref="H34:J34"/>
    <mergeCell ref="B31:C31"/>
    <mergeCell ref="F31:G31"/>
    <mergeCell ref="H31:J31"/>
    <mergeCell ref="B32:C32"/>
    <mergeCell ref="F32:G32"/>
    <mergeCell ref="H32:J32"/>
    <mergeCell ref="B37:C37"/>
    <mergeCell ref="F37:G37"/>
    <mergeCell ref="H37:J37"/>
    <mergeCell ref="B38:C38"/>
    <mergeCell ref="F38:G38"/>
    <mergeCell ref="H38:J38"/>
    <mergeCell ref="B35:C35"/>
    <mergeCell ref="F35:G35"/>
    <mergeCell ref="H35:J35"/>
    <mergeCell ref="B36:C36"/>
    <mergeCell ref="F36:G36"/>
    <mergeCell ref="H36:J36"/>
    <mergeCell ref="B44:G44"/>
    <mergeCell ref="H44:J44"/>
    <mergeCell ref="B41:G41"/>
    <mergeCell ref="H41:J41"/>
    <mergeCell ref="B42:G42"/>
    <mergeCell ref="H42:J42"/>
    <mergeCell ref="B43:G43"/>
    <mergeCell ref="H43:J43"/>
    <mergeCell ref="B39:C39"/>
    <mergeCell ref="F39:G39"/>
    <mergeCell ref="H39:J39"/>
    <mergeCell ref="B40:C40"/>
    <mergeCell ref="F40:G40"/>
    <mergeCell ref="H40:J40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2"/>
  <sheetViews>
    <sheetView tabSelected="1" zoomScaleNormal="100" workbookViewId="0">
      <selection activeCell="H26" sqref="H26"/>
    </sheetView>
  </sheetViews>
  <sheetFormatPr defaultRowHeight="13.5" x14ac:dyDescent="0.15"/>
  <cols>
    <col min="1" max="1" width="3.21875" style="42" customWidth="1"/>
    <col min="2" max="2" width="3.44140625" style="42" customWidth="1"/>
    <col min="3" max="3" width="25.33203125" style="42" customWidth="1"/>
    <col min="4" max="4" width="22" style="59" customWidth="1"/>
    <col min="5" max="5" width="56.5546875" style="42" customWidth="1"/>
    <col min="6" max="6" width="8.77734375" style="42" hidden="1" customWidth="1"/>
    <col min="7" max="7" width="8.88671875" style="42" hidden="1" customWidth="1"/>
    <col min="8" max="8" width="14.33203125" style="59" customWidth="1"/>
    <col min="9" max="10" width="8.88671875" style="42"/>
    <col min="11" max="11" width="13.33203125" style="42" customWidth="1"/>
    <col min="12" max="12" width="14.6640625" style="42" customWidth="1"/>
    <col min="13" max="13" width="13.5546875" style="42" customWidth="1"/>
    <col min="14" max="16384" width="8.88671875" style="42"/>
  </cols>
  <sheetData>
    <row r="1" spans="1:13" ht="35.25" x14ac:dyDescent="0.15">
      <c r="A1" s="130" t="s">
        <v>51</v>
      </c>
      <c r="B1" s="130"/>
      <c r="C1" s="130"/>
      <c r="D1" s="130"/>
      <c r="E1" s="130"/>
    </row>
    <row r="2" spans="1:13" ht="24.75" customHeight="1" x14ac:dyDescent="0.15"/>
    <row r="3" spans="1:13" ht="14.25" thickBot="1" x14ac:dyDescent="0.2">
      <c r="A3" s="139" t="s">
        <v>52</v>
      </c>
      <c r="B3" s="139"/>
      <c r="C3" s="140" t="s">
        <v>711</v>
      </c>
      <c r="D3" s="140"/>
      <c r="E3" s="60" t="s">
        <v>752</v>
      </c>
    </row>
    <row r="4" spans="1:13" ht="21.75" customHeight="1" thickBot="1" x14ac:dyDescent="0.2">
      <c r="A4" s="119" t="s">
        <v>53</v>
      </c>
      <c r="B4" s="120"/>
      <c r="C4" s="58" t="s">
        <v>23</v>
      </c>
      <c r="D4" s="61" t="s">
        <v>54</v>
      </c>
      <c r="E4" s="62" t="s">
        <v>55</v>
      </c>
      <c r="F4" s="42" t="s">
        <v>33</v>
      </c>
      <c r="I4" s="41" t="s">
        <v>46</v>
      </c>
      <c r="J4" s="41" t="s">
        <v>8</v>
      </c>
      <c r="K4" s="41" t="s">
        <v>47</v>
      </c>
      <c r="L4" s="41" t="s">
        <v>48</v>
      </c>
      <c r="M4" s="41" t="s">
        <v>56</v>
      </c>
    </row>
    <row r="5" spans="1:13" ht="14.1" customHeight="1" x14ac:dyDescent="0.15">
      <c r="A5" s="63"/>
      <c r="B5" s="137" t="s">
        <v>57</v>
      </c>
      <c r="C5" s="64" t="s">
        <v>753</v>
      </c>
      <c r="D5" s="65">
        <f>옵션!$B$2</f>
        <v>0</v>
      </c>
      <c r="E5" s="66"/>
      <c r="G5" s="42" t="s">
        <v>33</v>
      </c>
      <c r="J5" s="42">
        <v>1</v>
      </c>
      <c r="K5" s="59">
        <f>D5*J5</f>
        <v>0</v>
      </c>
      <c r="L5" s="59"/>
      <c r="M5" s="59"/>
    </row>
    <row r="6" spans="1:13" ht="14.1" customHeight="1" x14ac:dyDescent="0.15">
      <c r="A6" s="63"/>
      <c r="B6" s="137"/>
      <c r="C6" s="67" t="s">
        <v>754</v>
      </c>
      <c r="D6" s="68"/>
      <c r="E6" s="69"/>
      <c r="K6" s="59">
        <f t="shared" ref="K6:K34" si="0">D6*J6</f>
        <v>0</v>
      </c>
      <c r="L6" s="59"/>
      <c r="M6" s="59"/>
    </row>
    <row r="7" spans="1:13" ht="14.1" customHeight="1" x14ac:dyDescent="0.15">
      <c r="A7" s="63" t="s">
        <v>33</v>
      </c>
      <c r="B7" s="138"/>
      <c r="C7" s="67" t="s">
        <v>721</v>
      </c>
      <c r="D7" s="68">
        <f>SUM(D5:D6)</f>
        <v>0</v>
      </c>
      <c r="E7" s="69"/>
      <c r="K7" s="59">
        <f t="shared" si="0"/>
        <v>0</v>
      </c>
      <c r="L7" s="59"/>
      <c r="M7" s="59"/>
    </row>
    <row r="8" spans="1:13" ht="14.1" customHeight="1" x14ac:dyDescent="0.15">
      <c r="A8" s="70" t="s">
        <v>58</v>
      </c>
      <c r="B8" s="136" t="s">
        <v>59</v>
      </c>
      <c r="C8" s="67" t="s">
        <v>755</v>
      </c>
      <c r="D8" s="68">
        <f>옵션!$C$2</f>
        <v>0</v>
      </c>
      <c r="E8" s="69"/>
      <c r="J8" s="42">
        <v>1</v>
      </c>
      <c r="K8" s="59">
        <f t="shared" si="0"/>
        <v>0</v>
      </c>
      <c r="L8" s="59"/>
      <c r="M8" s="59"/>
    </row>
    <row r="9" spans="1:13" ht="14.1" customHeight="1" x14ac:dyDescent="0.15">
      <c r="A9" s="63"/>
      <c r="B9" s="137"/>
      <c r="C9" s="67" t="s">
        <v>719</v>
      </c>
      <c r="D9" s="68">
        <f>TRUNC(D8*I9/100)</f>
        <v>0</v>
      </c>
      <c r="E9" s="69" t="s">
        <v>756</v>
      </c>
      <c r="I9" s="42">
        <v>18.2</v>
      </c>
      <c r="J9" s="42">
        <v>1</v>
      </c>
      <c r="K9" s="59">
        <f t="shared" si="0"/>
        <v>0</v>
      </c>
      <c r="L9" s="59"/>
      <c r="M9" s="59"/>
    </row>
    <row r="10" spans="1:13" ht="14.1" customHeight="1" x14ac:dyDescent="0.15">
      <c r="A10" s="63"/>
      <c r="B10" s="138"/>
      <c r="C10" s="67" t="s">
        <v>721</v>
      </c>
      <c r="D10" s="68">
        <f>SUM(D8:D9)</f>
        <v>0</v>
      </c>
      <c r="E10" s="69"/>
      <c r="K10" s="59">
        <f t="shared" si="0"/>
        <v>0</v>
      </c>
      <c r="L10" s="59"/>
      <c r="M10" s="59"/>
    </row>
    <row r="11" spans="1:13" ht="14.1" customHeight="1" x14ac:dyDescent="0.15">
      <c r="A11" s="63" t="s">
        <v>33</v>
      </c>
      <c r="B11" s="71"/>
      <c r="C11" s="67" t="s">
        <v>722</v>
      </c>
      <c r="D11" s="68">
        <f>옵션!$D$2</f>
        <v>0</v>
      </c>
      <c r="E11" s="69"/>
      <c r="J11" s="42">
        <v>1</v>
      </c>
      <c r="K11" s="59">
        <f t="shared" si="0"/>
        <v>0</v>
      </c>
      <c r="L11" s="59"/>
      <c r="M11" s="59"/>
    </row>
    <row r="12" spans="1:13" ht="14.1" customHeight="1" x14ac:dyDescent="0.15">
      <c r="A12" s="63"/>
      <c r="B12" s="71"/>
      <c r="C12" s="67" t="s">
        <v>723</v>
      </c>
      <c r="D12" s="68">
        <f>TRUNC(D10*I12/100)</f>
        <v>0</v>
      </c>
      <c r="E12" s="69" t="s">
        <v>724</v>
      </c>
      <c r="I12" s="42">
        <v>3.56</v>
      </c>
      <c r="J12" s="42">
        <v>1</v>
      </c>
      <c r="K12" s="59">
        <f t="shared" si="0"/>
        <v>0</v>
      </c>
      <c r="L12" s="59"/>
      <c r="M12" s="59"/>
    </row>
    <row r="13" spans="1:13" ht="14.1" customHeight="1" x14ac:dyDescent="0.15">
      <c r="A13" s="70" t="s">
        <v>60</v>
      </c>
      <c r="C13" s="67" t="s">
        <v>725</v>
      </c>
      <c r="D13" s="68">
        <f>TRUNC(D10*I13/100)</f>
        <v>0</v>
      </c>
      <c r="E13" s="69" t="s">
        <v>726</v>
      </c>
      <c r="I13" s="42">
        <v>1.01</v>
      </c>
      <c r="J13" s="42">
        <v>1</v>
      </c>
      <c r="K13" s="59">
        <f t="shared" si="0"/>
        <v>0</v>
      </c>
      <c r="L13" s="59"/>
      <c r="M13" s="59"/>
    </row>
    <row r="14" spans="1:13" ht="14.1" customHeight="1" x14ac:dyDescent="0.15">
      <c r="A14" s="63"/>
      <c r="B14" s="15" t="s">
        <v>61</v>
      </c>
      <c r="C14" s="67" t="s">
        <v>733</v>
      </c>
      <c r="D14" s="68">
        <f>TRUNC(D8*I14/100)</f>
        <v>0</v>
      </c>
      <c r="E14" s="69" t="s">
        <v>734</v>
      </c>
      <c r="I14" s="42">
        <v>2.2999999999999998</v>
      </c>
      <c r="J14" s="42">
        <v>1</v>
      </c>
      <c r="K14" s="59">
        <f t="shared" si="0"/>
        <v>0</v>
      </c>
      <c r="L14" s="59"/>
      <c r="M14" s="59"/>
    </row>
    <row r="15" spans="1:13" ht="14.1" customHeight="1" x14ac:dyDescent="0.15">
      <c r="A15" s="63" t="s">
        <v>33</v>
      </c>
      <c r="B15" s="71"/>
      <c r="C15" s="67" t="s">
        <v>736</v>
      </c>
      <c r="D15" s="68">
        <f>TRUNC((D7+D8)*I15/100)</f>
        <v>0</v>
      </c>
      <c r="E15" s="69" t="s">
        <v>757</v>
      </c>
      <c r="I15" s="42">
        <v>2.0699999999999998</v>
      </c>
      <c r="J15" s="42">
        <v>1</v>
      </c>
      <c r="K15" s="59">
        <f t="shared" si="0"/>
        <v>0</v>
      </c>
      <c r="L15" s="59"/>
      <c r="M15" s="59"/>
    </row>
    <row r="16" spans="1:13" ht="14.1" customHeight="1" x14ac:dyDescent="0.15">
      <c r="A16" s="63"/>
      <c r="B16" s="71"/>
      <c r="C16" s="67" t="s">
        <v>738</v>
      </c>
      <c r="D16" s="68">
        <f>TRUNC((D7+D10)*I16/100)</f>
        <v>0</v>
      </c>
      <c r="E16" s="69" t="s">
        <v>758</v>
      </c>
      <c r="I16" s="42">
        <v>5.5</v>
      </c>
      <c r="J16" s="42">
        <v>1</v>
      </c>
      <c r="K16" s="59">
        <f t="shared" si="0"/>
        <v>0</v>
      </c>
      <c r="L16" s="59"/>
      <c r="M16" s="59"/>
    </row>
    <row r="17" spans="1:13" ht="14.1" customHeight="1" x14ac:dyDescent="0.15">
      <c r="A17" s="63"/>
      <c r="B17" s="71"/>
      <c r="C17" s="67" t="s">
        <v>727</v>
      </c>
      <c r="D17" s="68">
        <f>TRUNC(D8*I17/100)</f>
        <v>0</v>
      </c>
      <c r="E17" s="69" t="s">
        <v>728</v>
      </c>
      <c r="I17" s="42">
        <v>3.5950000000000002</v>
      </c>
      <c r="J17" s="42">
        <v>1</v>
      </c>
      <c r="K17" s="59">
        <f t="shared" si="0"/>
        <v>0</v>
      </c>
      <c r="L17" s="59"/>
      <c r="M17" s="59"/>
    </row>
    <row r="18" spans="1:13" ht="14.1" customHeight="1" x14ac:dyDescent="0.15">
      <c r="A18" s="70" t="s">
        <v>62</v>
      </c>
      <c r="B18" s="71"/>
      <c r="C18" s="67" t="s">
        <v>730</v>
      </c>
      <c r="D18" s="68">
        <f>TRUNC(D8*I18/100)</f>
        <v>0</v>
      </c>
      <c r="E18" s="69" t="s">
        <v>731</v>
      </c>
      <c r="I18" s="42">
        <v>4.75</v>
      </c>
      <c r="J18" s="42">
        <v>1</v>
      </c>
      <c r="K18" s="59">
        <f t="shared" si="0"/>
        <v>0</v>
      </c>
      <c r="L18" s="59"/>
      <c r="M18" s="59"/>
    </row>
    <row r="19" spans="1:13" ht="14.1" customHeight="1" x14ac:dyDescent="0.15">
      <c r="A19" s="63" t="s">
        <v>33</v>
      </c>
      <c r="B19" s="15" t="s">
        <v>33</v>
      </c>
      <c r="C19" s="67" t="s">
        <v>742</v>
      </c>
      <c r="D19" s="68">
        <f>TRUNC(D17*I19/100)</f>
        <v>0</v>
      </c>
      <c r="E19" s="69" t="s">
        <v>743</v>
      </c>
      <c r="I19" s="42">
        <v>13.14</v>
      </c>
      <c r="J19" s="42">
        <v>1</v>
      </c>
      <c r="K19" s="59">
        <f t="shared" si="0"/>
        <v>0</v>
      </c>
      <c r="L19" s="59"/>
      <c r="M19" s="59"/>
    </row>
    <row r="20" spans="1:13" ht="14.1" customHeight="1" x14ac:dyDescent="0.15">
      <c r="A20" s="63"/>
      <c r="C20" s="67" t="s">
        <v>740</v>
      </c>
      <c r="D20" s="68">
        <f>TRUNC(D10*I20/100)</f>
        <v>0</v>
      </c>
      <c r="E20" s="69" t="s">
        <v>741</v>
      </c>
      <c r="I20" s="42">
        <v>9.6000000000000002E-2</v>
      </c>
      <c r="J20" s="42">
        <v>1</v>
      </c>
      <c r="K20" s="59">
        <f t="shared" si="0"/>
        <v>0</v>
      </c>
      <c r="L20" s="59"/>
      <c r="M20" s="59"/>
    </row>
    <row r="21" spans="1:13" ht="14.1" customHeight="1" x14ac:dyDescent="0.15">
      <c r="A21" s="63"/>
      <c r="B21" s="71"/>
      <c r="C21" s="67" t="s">
        <v>33</v>
      </c>
      <c r="D21" s="68"/>
      <c r="E21" s="69"/>
      <c r="K21" s="59">
        <f t="shared" si="0"/>
        <v>0</v>
      </c>
      <c r="L21" s="59"/>
      <c r="M21" s="59"/>
    </row>
    <row r="22" spans="1:13" ht="14.1" customHeight="1" x14ac:dyDescent="0.15">
      <c r="A22" s="63"/>
      <c r="B22" s="15" t="s">
        <v>63</v>
      </c>
      <c r="C22" s="67" t="s">
        <v>33</v>
      </c>
      <c r="D22" s="68"/>
      <c r="E22" s="69"/>
      <c r="K22" s="59">
        <f t="shared" si="0"/>
        <v>0</v>
      </c>
      <c r="L22" s="59"/>
      <c r="M22" s="59"/>
    </row>
    <row r="23" spans="1:13" ht="14.1" customHeight="1" x14ac:dyDescent="0.15">
      <c r="A23" s="70" t="s">
        <v>63</v>
      </c>
      <c r="B23" s="71"/>
      <c r="C23" s="67" t="s">
        <v>33</v>
      </c>
      <c r="D23" s="68"/>
      <c r="E23" s="69"/>
      <c r="K23" s="59">
        <f t="shared" si="0"/>
        <v>0</v>
      </c>
      <c r="L23" s="59"/>
      <c r="M23" s="59"/>
    </row>
    <row r="24" spans="1:13" ht="14.1" customHeight="1" x14ac:dyDescent="0.15">
      <c r="A24" s="63"/>
      <c r="B24" s="71"/>
      <c r="C24" s="67" t="s">
        <v>33</v>
      </c>
      <c r="D24" s="68"/>
      <c r="E24" s="69"/>
      <c r="K24" s="59">
        <f t="shared" si="0"/>
        <v>0</v>
      </c>
      <c r="L24" s="59"/>
      <c r="M24" s="59"/>
    </row>
    <row r="25" spans="1:13" ht="14.1" customHeight="1" x14ac:dyDescent="0.15">
      <c r="A25" s="63"/>
      <c r="B25" s="71"/>
      <c r="C25" s="72" t="s">
        <v>721</v>
      </c>
      <c r="D25" s="68">
        <f>SUM(D11:D24)</f>
        <v>0</v>
      </c>
      <c r="E25" s="69"/>
      <c r="K25" s="59">
        <f t="shared" si="0"/>
        <v>0</v>
      </c>
      <c r="L25" s="59"/>
      <c r="M25" s="59"/>
    </row>
    <row r="26" spans="1:13" ht="14.1" customHeight="1" x14ac:dyDescent="0.15">
      <c r="A26" s="63"/>
      <c r="B26" s="134" t="s">
        <v>759</v>
      </c>
      <c r="C26" s="135"/>
      <c r="D26" s="68">
        <f>D7+D10+D25</f>
        <v>0</v>
      </c>
      <c r="E26" s="69"/>
      <c r="K26" s="59">
        <f t="shared" si="0"/>
        <v>0</v>
      </c>
      <c r="L26" s="59"/>
      <c r="M26" s="59"/>
    </row>
    <row r="27" spans="1:13" ht="14.1" customHeight="1" x14ac:dyDescent="0.15">
      <c r="A27" s="109" t="s">
        <v>744</v>
      </c>
      <c r="B27" s="110"/>
      <c r="C27" s="110"/>
      <c r="D27" s="68">
        <f>TRUNC((D7+D10+D25)*I27/100)</f>
        <v>0</v>
      </c>
      <c r="E27" s="69" t="s">
        <v>745</v>
      </c>
      <c r="I27" s="42">
        <v>8</v>
      </c>
      <c r="J27" s="42">
        <v>1</v>
      </c>
      <c r="K27" s="59">
        <f t="shared" si="0"/>
        <v>0</v>
      </c>
      <c r="L27" s="59"/>
      <c r="M27" s="59"/>
    </row>
    <row r="28" spans="1:13" ht="14.1" customHeight="1" x14ac:dyDescent="0.15">
      <c r="A28" s="109" t="s">
        <v>746</v>
      </c>
      <c r="B28" s="110"/>
      <c r="C28" s="110"/>
      <c r="D28" s="68">
        <f>L28-((SUM(K5:K27)+L28-TRUNC((SUM(K5:K27)+L28)/M28)*M28))</f>
        <v>0</v>
      </c>
      <c r="E28" s="69" t="s">
        <v>747</v>
      </c>
      <c r="I28" s="42">
        <v>15</v>
      </c>
      <c r="J28" s="42">
        <v>1</v>
      </c>
      <c r="K28" s="59">
        <f t="shared" si="0"/>
        <v>0</v>
      </c>
      <c r="L28" s="59">
        <f>TRUNC((D10+D25+D27)*I28/100)</f>
        <v>0</v>
      </c>
      <c r="M28" s="59">
        <v>100000</v>
      </c>
    </row>
    <row r="29" spans="1:13" ht="14.1" customHeight="1" x14ac:dyDescent="0.15">
      <c r="A29" s="109" t="s">
        <v>748</v>
      </c>
      <c r="B29" s="110"/>
      <c r="C29" s="110"/>
      <c r="D29" s="68">
        <f>SUM(K5:K28)</f>
        <v>0</v>
      </c>
      <c r="E29" s="69"/>
      <c r="K29" s="59">
        <f t="shared" si="0"/>
        <v>0</v>
      </c>
      <c r="L29" s="59"/>
      <c r="M29" s="59"/>
    </row>
    <row r="30" spans="1:13" ht="14.1" customHeight="1" x14ac:dyDescent="0.15">
      <c r="A30" s="109" t="s">
        <v>749</v>
      </c>
      <c r="B30" s="110"/>
      <c r="C30" s="110"/>
      <c r="D30" s="68">
        <f>TRUNC(D29*I30/100)</f>
        <v>0</v>
      </c>
      <c r="E30" s="69" t="s">
        <v>33</v>
      </c>
      <c r="I30" s="42">
        <v>10</v>
      </c>
      <c r="J30" s="42">
        <v>1</v>
      </c>
      <c r="K30" s="59">
        <f t="shared" si="0"/>
        <v>0</v>
      </c>
      <c r="L30" s="59"/>
      <c r="M30" s="59"/>
    </row>
    <row r="31" spans="1:13" ht="14.1" customHeight="1" x14ac:dyDescent="0.15">
      <c r="A31" s="109" t="s">
        <v>750</v>
      </c>
      <c r="B31" s="110"/>
      <c r="C31" s="110"/>
      <c r="D31" s="68">
        <f>옵션!$F$3</f>
        <v>0</v>
      </c>
      <c r="E31" s="69"/>
      <c r="H31" s="59">
        <f>SUM(D29:D30)</f>
        <v>0</v>
      </c>
      <c r="J31" s="42">
        <v>1</v>
      </c>
      <c r="K31" s="59">
        <f t="shared" si="0"/>
        <v>0</v>
      </c>
      <c r="L31" s="59"/>
      <c r="M31" s="59"/>
    </row>
    <row r="32" spans="1:13" ht="14.1" customHeight="1" x14ac:dyDescent="0.15">
      <c r="A32" s="109" t="s">
        <v>33</v>
      </c>
      <c r="B32" s="110"/>
      <c r="C32" s="110"/>
      <c r="D32" s="68"/>
      <c r="E32" s="69"/>
      <c r="K32" s="59">
        <f t="shared" si="0"/>
        <v>0</v>
      </c>
      <c r="L32" s="59"/>
      <c r="M32" s="59"/>
    </row>
    <row r="33" spans="1:13" ht="14.1" customHeight="1" x14ac:dyDescent="0.15">
      <c r="A33" s="109" t="s">
        <v>33</v>
      </c>
      <c r="B33" s="110"/>
      <c r="C33" s="110"/>
      <c r="D33" s="68"/>
      <c r="E33" s="69"/>
      <c r="K33" s="59">
        <f t="shared" si="0"/>
        <v>0</v>
      </c>
      <c r="L33" s="59"/>
      <c r="M33" s="59"/>
    </row>
    <row r="34" spans="1:13" ht="14.1" customHeight="1" x14ac:dyDescent="0.15">
      <c r="A34" s="109" t="s">
        <v>33</v>
      </c>
      <c r="B34" s="110"/>
      <c r="C34" s="110"/>
      <c r="D34" s="68"/>
      <c r="E34" s="69"/>
      <c r="K34" s="59">
        <f t="shared" si="0"/>
        <v>0</v>
      </c>
      <c r="L34" s="59"/>
      <c r="M34" s="59"/>
    </row>
    <row r="35" spans="1:13" ht="14.1" customHeight="1" thickBot="1" x14ac:dyDescent="0.2">
      <c r="A35" s="132" t="s">
        <v>751</v>
      </c>
      <c r="B35" s="133"/>
      <c r="C35" s="133"/>
      <c r="D35" s="73">
        <f>K35</f>
        <v>0</v>
      </c>
      <c r="E35" s="74"/>
      <c r="K35" s="59">
        <f>SUM(K5:K34)</f>
        <v>0</v>
      </c>
      <c r="L35" s="59"/>
      <c r="M35" s="59"/>
    </row>
    <row r="36" spans="1:13" ht="14.1" customHeight="1" x14ac:dyDescent="0.15">
      <c r="K36" s="59"/>
      <c r="L36" s="59"/>
      <c r="M36" s="59"/>
    </row>
    <row r="37" spans="1:13" x14ac:dyDescent="0.15">
      <c r="K37" s="59"/>
      <c r="L37" s="59"/>
      <c r="M37" s="59"/>
    </row>
    <row r="38" spans="1:13" x14ac:dyDescent="0.15">
      <c r="K38" s="59"/>
      <c r="L38" s="59"/>
      <c r="M38" s="59"/>
    </row>
    <row r="39" spans="1:13" x14ac:dyDescent="0.15">
      <c r="K39" s="59"/>
      <c r="L39" s="59"/>
      <c r="M39" s="59"/>
    </row>
    <row r="40" spans="1:13" x14ac:dyDescent="0.15">
      <c r="K40" s="59"/>
      <c r="L40" s="59"/>
      <c r="M40" s="59"/>
    </row>
    <row r="41" spans="1:13" x14ac:dyDescent="0.15">
      <c r="K41" s="59"/>
      <c r="L41" s="59"/>
      <c r="M41" s="59"/>
    </row>
    <row r="42" spans="1:13" x14ac:dyDescent="0.15">
      <c r="K42" s="59"/>
      <c r="L42" s="59"/>
      <c r="M42" s="59"/>
    </row>
    <row r="43" spans="1:13" x14ac:dyDescent="0.15">
      <c r="K43" s="59"/>
      <c r="L43" s="59"/>
      <c r="M43" s="59"/>
    </row>
    <row r="44" spans="1:13" x14ac:dyDescent="0.15">
      <c r="K44" s="59"/>
      <c r="L44" s="59"/>
      <c r="M44" s="59"/>
    </row>
    <row r="45" spans="1:13" x14ac:dyDescent="0.15">
      <c r="K45" s="59"/>
      <c r="L45" s="59"/>
      <c r="M45" s="59"/>
    </row>
    <row r="46" spans="1:13" x14ac:dyDescent="0.15">
      <c r="K46" s="59"/>
      <c r="L46" s="59"/>
      <c r="M46" s="59"/>
    </row>
    <row r="47" spans="1:13" x14ac:dyDescent="0.15">
      <c r="K47" s="59"/>
      <c r="L47" s="59"/>
      <c r="M47" s="59"/>
    </row>
    <row r="48" spans="1:13" x14ac:dyDescent="0.15">
      <c r="K48" s="59"/>
      <c r="L48" s="59"/>
      <c r="M48" s="59"/>
    </row>
    <row r="49" spans="11:13" x14ac:dyDescent="0.15">
      <c r="K49" s="59"/>
      <c r="L49" s="59"/>
      <c r="M49" s="59"/>
    </row>
    <row r="50" spans="11:13" x14ac:dyDescent="0.15">
      <c r="K50" s="59"/>
      <c r="L50" s="59"/>
      <c r="M50" s="59"/>
    </row>
    <row r="51" spans="11:13" x14ac:dyDescent="0.15">
      <c r="K51" s="59"/>
      <c r="L51" s="59"/>
      <c r="M51" s="59"/>
    </row>
    <row r="52" spans="11:13" x14ac:dyDescent="0.15">
      <c r="K52" s="59"/>
      <c r="L52" s="59"/>
      <c r="M52" s="59"/>
    </row>
  </sheetData>
  <mergeCells count="16">
    <mergeCell ref="B8:B10"/>
    <mergeCell ref="A1:E1"/>
    <mergeCell ref="A3:B3"/>
    <mergeCell ref="C3:D3"/>
    <mergeCell ref="A4:B4"/>
    <mergeCell ref="B5:B7"/>
    <mergeCell ref="A32:C32"/>
    <mergeCell ref="A33:C33"/>
    <mergeCell ref="A34:C34"/>
    <mergeCell ref="A35:C35"/>
    <mergeCell ref="B26:C26"/>
    <mergeCell ref="A27:C27"/>
    <mergeCell ref="A28:C28"/>
    <mergeCell ref="A29:C29"/>
    <mergeCell ref="A30:C30"/>
    <mergeCell ref="A31:C31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33"/>
  <sheetViews>
    <sheetView topLeftCell="D1" zoomScaleNormal="100" workbookViewId="0">
      <pane ySplit="3" topLeftCell="A4" activePane="bottomLeft" state="frozen"/>
      <selection activeCell="J20" sqref="J20"/>
      <selection pane="bottomLeft" activeCell="D4" sqref="D4:Q4"/>
    </sheetView>
  </sheetViews>
  <sheetFormatPr defaultRowHeight="20.45" customHeight="1" x14ac:dyDescent="0.15"/>
  <cols>
    <col min="1" max="1" width="5.77734375" style="1" hidden="1" customWidth="1"/>
    <col min="2" max="2" width="6.5546875" style="11" hidden="1" customWidth="1"/>
    <col min="3" max="3" width="13.6640625" style="11" hidden="1" customWidth="1"/>
    <col min="4" max="4" width="36.21875" style="11" customWidth="1"/>
    <col min="5" max="5" width="9.109375" style="1" hidden="1" customWidth="1"/>
    <col min="6" max="6" width="4.21875" style="2" customWidth="1"/>
    <col min="7" max="7" width="4.6640625" style="79" customWidth="1"/>
    <col min="8" max="8" width="13" style="79" customWidth="1"/>
    <col min="9" max="9" width="13.109375" style="79" customWidth="1"/>
    <col min="10" max="10" width="5.109375" style="79" hidden="1" customWidth="1"/>
    <col min="11" max="11" width="11.21875" style="79" bestFit="1" customWidth="1"/>
    <col min="12" max="12" width="11.5546875" style="79" customWidth="1"/>
    <col min="13" max="14" width="9.44140625" style="79" customWidth="1"/>
    <col min="15" max="15" width="8.77734375" style="79" hidden="1" customWidth="1"/>
    <col min="16" max="16" width="13.21875" style="79" customWidth="1"/>
    <col min="17" max="17" width="10.44140625" style="11" customWidth="1"/>
    <col min="18" max="16384" width="8.88671875" style="1"/>
  </cols>
  <sheetData>
    <row r="1" spans="1:27" ht="20.45" customHeight="1" x14ac:dyDescent="0.15">
      <c r="A1" s="1" t="s">
        <v>131</v>
      </c>
      <c r="B1" s="11" t="s">
        <v>702</v>
      </c>
      <c r="C1" s="11" t="s">
        <v>474</v>
      </c>
      <c r="D1" s="145" t="s">
        <v>677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AA1" s="1" t="s">
        <v>64</v>
      </c>
    </row>
    <row r="2" spans="1:27" s="3" customFormat="1" ht="20.45" customHeight="1" x14ac:dyDescent="0.15">
      <c r="A2" s="147" t="s">
        <v>1</v>
      </c>
      <c r="B2" s="147" t="s">
        <v>2</v>
      </c>
      <c r="C2" s="147" t="s">
        <v>0</v>
      </c>
      <c r="D2" s="143" t="s">
        <v>65</v>
      </c>
      <c r="E2" s="148" t="s">
        <v>3</v>
      </c>
      <c r="F2" s="148" t="s">
        <v>4</v>
      </c>
      <c r="G2" s="141" t="s">
        <v>8</v>
      </c>
      <c r="H2" s="141" t="s">
        <v>66</v>
      </c>
      <c r="I2" s="141"/>
      <c r="J2" s="141" t="s">
        <v>67</v>
      </c>
      <c r="K2" s="141"/>
      <c r="L2" s="141"/>
      <c r="M2" s="141" t="s">
        <v>68</v>
      </c>
      <c r="N2" s="141"/>
      <c r="O2" s="75"/>
      <c r="P2" s="141" t="s">
        <v>10</v>
      </c>
      <c r="Q2" s="143" t="s">
        <v>69</v>
      </c>
    </row>
    <row r="3" spans="1:27" s="3" customFormat="1" ht="20.45" customHeight="1" x14ac:dyDescent="0.15">
      <c r="A3" s="147"/>
      <c r="B3" s="147"/>
      <c r="C3" s="147"/>
      <c r="D3" s="144"/>
      <c r="E3" s="149"/>
      <c r="F3" s="149"/>
      <c r="G3" s="142"/>
      <c r="H3" s="93" t="s">
        <v>70</v>
      </c>
      <c r="I3" s="93" t="s">
        <v>47</v>
      </c>
      <c r="J3" s="93" t="s">
        <v>8</v>
      </c>
      <c r="K3" s="93" t="s">
        <v>70</v>
      </c>
      <c r="L3" s="93" t="s">
        <v>47</v>
      </c>
      <c r="M3" s="93" t="s">
        <v>70</v>
      </c>
      <c r="N3" s="93" t="s">
        <v>47</v>
      </c>
      <c r="O3" s="93" t="s">
        <v>70</v>
      </c>
      <c r="P3" s="142"/>
      <c r="Q3" s="144"/>
    </row>
    <row r="4" spans="1:27" ht="20.45" customHeight="1" x14ac:dyDescent="0.15">
      <c r="B4" s="11" t="s">
        <v>132</v>
      </c>
      <c r="D4" s="150" t="s">
        <v>694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2"/>
    </row>
    <row r="5" spans="1:27" ht="20.45" customHeight="1" x14ac:dyDescent="0.15">
      <c r="B5" s="11" t="s">
        <v>678</v>
      </c>
      <c r="D5" s="76" t="s">
        <v>134</v>
      </c>
      <c r="E5" s="77"/>
      <c r="F5" s="10" t="s">
        <v>116</v>
      </c>
      <c r="G5" s="78">
        <v>1</v>
      </c>
      <c r="H5" s="78">
        <f>내역서!I29</f>
        <v>0</v>
      </c>
      <c r="I5" s="78">
        <f t="shared" ref="I5:I28" si="0">G5*H5</f>
        <v>0</v>
      </c>
      <c r="J5" s="78"/>
      <c r="K5" s="78">
        <f>내역서!L29</f>
        <v>0</v>
      </c>
      <c r="L5" s="78">
        <f t="shared" ref="L5:L28" si="1">G5*K5</f>
        <v>0</v>
      </c>
      <c r="M5" s="78">
        <f>내역서!N29</f>
        <v>0</v>
      </c>
      <c r="N5" s="78">
        <f t="shared" ref="N5:N28" si="2">G5*M5</f>
        <v>0</v>
      </c>
      <c r="O5" s="78"/>
      <c r="P5" s="78">
        <f t="shared" ref="P5:P28" si="3">SUM(I5,L5,N5)</f>
        <v>0</v>
      </c>
      <c r="Q5" s="76"/>
    </row>
    <row r="6" spans="1:27" ht="20.45" customHeight="1" x14ac:dyDescent="0.15">
      <c r="B6" s="11" t="s">
        <v>695</v>
      </c>
      <c r="D6" s="76" t="s">
        <v>696</v>
      </c>
      <c r="E6" s="77"/>
      <c r="F6" s="10" t="s">
        <v>116</v>
      </c>
      <c r="G6" s="78">
        <v>1</v>
      </c>
      <c r="H6" s="78">
        <f>총괄표!I81</f>
        <v>0</v>
      </c>
      <c r="I6" s="78">
        <f t="shared" si="0"/>
        <v>0</v>
      </c>
      <c r="J6" s="78"/>
      <c r="K6" s="78">
        <f>총괄표!L81</f>
        <v>0</v>
      </c>
      <c r="L6" s="78">
        <f t="shared" si="1"/>
        <v>0</v>
      </c>
      <c r="M6" s="78">
        <f>총괄표!N81</f>
        <v>0</v>
      </c>
      <c r="N6" s="78">
        <f t="shared" si="2"/>
        <v>0</v>
      </c>
      <c r="O6" s="78"/>
      <c r="P6" s="78">
        <f t="shared" si="3"/>
        <v>0</v>
      </c>
      <c r="Q6" s="76"/>
    </row>
    <row r="7" spans="1:27" ht="20.45" customHeight="1" x14ac:dyDescent="0.15">
      <c r="B7" s="11" t="s">
        <v>697</v>
      </c>
      <c r="D7" s="76" t="s">
        <v>698</v>
      </c>
      <c r="E7" s="77"/>
      <c r="F7" s="10" t="s">
        <v>116</v>
      </c>
      <c r="G7" s="78">
        <v>1</v>
      </c>
      <c r="H7" s="78">
        <f>총괄표!I107</f>
        <v>0</v>
      </c>
      <c r="I7" s="78">
        <f t="shared" si="0"/>
        <v>0</v>
      </c>
      <c r="J7" s="78"/>
      <c r="K7" s="78">
        <f>총괄표!L107</f>
        <v>0</v>
      </c>
      <c r="L7" s="78">
        <f t="shared" si="1"/>
        <v>0</v>
      </c>
      <c r="M7" s="78">
        <f>총괄표!N107</f>
        <v>0</v>
      </c>
      <c r="N7" s="78">
        <f t="shared" si="2"/>
        <v>0</v>
      </c>
      <c r="O7" s="78"/>
      <c r="P7" s="78">
        <f t="shared" si="3"/>
        <v>0</v>
      </c>
      <c r="Q7" s="76"/>
    </row>
    <row r="8" spans="1:27" ht="20.45" customHeight="1" x14ac:dyDescent="0.15">
      <c r="B8" s="11" t="s">
        <v>687</v>
      </c>
      <c r="D8" s="76" t="s">
        <v>453</v>
      </c>
      <c r="E8" s="77"/>
      <c r="F8" s="10" t="s">
        <v>116</v>
      </c>
      <c r="G8" s="78">
        <v>1</v>
      </c>
      <c r="H8" s="78">
        <f>내역서!I237</f>
        <v>0</v>
      </c>
      <c r="I8" s="78">
        <f t="shared" si="0"/>
        <v>0</v>
      </c>
      <c r="J8" s="78"/>
      <c r="K8" s="78">
        <f>내역서!L237</f>
        <v>0</v>
      </c>
      <c r="L8" s="78">
        <f t="shared" si="1"/>
        <v>0</v>
      </c>
      <c r="M8" s="78">
        <f>내역서!N237</f>
        <v>0</v>
      </c>
      <c r="N8" s="78">
        <f t="shared" si="2"/>
        <v>0</v>
      </c>
      <c r="O8" s="78"/>
      <c r="P8" s="78">
        <f t="shared" si="3"/>
        <v>0</v>
      </c>
      <c r="Q8" s="76"/>
    </row>
    <row r="9" spans="1:27" ht="20.45" customHeight="1" x14ac:dyDescent="0.15">
      <c r="D9" s="76"/>
      <c r="E9" s="77"/>
      <c r="F9" s="10"/>
      <c r="G9" s="78"/>
      <c r="H9" s="78"/>
      <c r="I9" s="78">
        <f t="shared" si="0"/>
        <v>0</v>
      </c>
      <c r="J9" s="78"/>
      <c r="K9" s="78"/>
      <c r="L9" s="78">
        <f t="shared" si="1"/>
        <v>0</v>
      </c>
      <c r="M9" s="78"/>
      <c r="N9" s="78">
        <f t="shared" si="2"/>
        <v>0</v>
      </c>
      <c r="O9" s="78"/>
      <c r="P9" s="78">
        <f t="shared" si="3"/>
        <v>0</v>
      </c>
      <c r="Q9" s="76"/>
    </row>
    <row r="10" spans="1:27" ht="20.45" customHeight="1" x14ac:dyDescent="0.15">
      <c r="D10" s="76"/>
      <c r="E10" s="77"/>
      <c r="F10" s="10"/>
      <c r="G10" s="78"/>
      <c r="H10" s="78"/>
      <c r="I10" s="78">
        <f t="shared" si="0"/>
        <v>0</v>
      </c>
      <c r="J10" s="78"/>
      <c r="K10" s="78"/>
      <c r="L10" s="78">
        <f t="shared" si="1"/>
        <v>0</v>
      </c>
      <c r="M10" s="78"/>
      <c r="N10" s="78">
        <f t="shared" si="2"/>
        <v>0</v>
      </c>
      <c r="O10" s="78"/>
      <c r="P10" s="78">
        <f t="shared" si="3"/>
        <v>0</v>
      </c>
      <c r="Q10" s="76"/>
    </row>
    <row r="11" spans="1:27" ht="20.45" customHeight="1" x14ac:dyDescent="0.15">
      <c r="D11" s="76"/>
      <c r="E11" s="77"/>
      <c r="F11" s="10"/>
      <c r="G11" s="78"/>
      <c r="H11" s="78"/>
      <c r="I11" s="78">
        <f t="shared" si="0"/>
        <v>0</v>
      </c>
      <c r="J11" s="78"/>
      <c r="K11" s="78"/>
      <c r="L11" s="78">
        <f t="shared" si="1"/>
        <v>0</v>
      </c>
      <c r="M11" s="78"/>
      <c r="N11" s="78">
        <f t="shared" si="2"/>
        <v>0</v>
      </c>
      <c r="O11" s="78"/>
      <c r="P11" s="78">
        <f t="shared" si="3"/>
        <v>0</v>
      </c>
      <c r="Q11" s="76"/>
    </row>
    <row r="12" spans="1:27" ht="20.45" customHeight="1" x14ac:dyDescent="0.15">
      <c r="D12" s="76"/>
      <c r="E12" s="77"/>
      <c r="F12" s="10"/>
      <c r="G12" s="78"/>
      <c r="H12" s="78"/>
      <c r="I12" s="78">
        <f t="shared" si="0"/>
        <v>0</v>
      </c>
      <c r="J12" s="78"/>
      <c r="K12" s="78"/>
      <c r="L12" s="78">
        <f t="shared" si="1"/>
        <v>0</v>
      </c>
      <c r="M12" s="78"/>
      <c r="N12" s="78">
        <f t="shared" si="2"/>
        <v>0</v>
      </c>
      <c r="O12" s="78"/>
      <c r="P12" s="78">
        <f t="shared" si="3"/>
        <v>0</v>
      </c>
      <c r="Q12" s="76"/>
    </row>
    <row r="13" spans="1:27" ht="20.45" customHeight="1" x14ac:dyDescent="0.15">
      <c r="D13" s="76"/>
      <c r="E13" s="77"/>
      <c r="F13" s="10"/>
      <c r="G13" s="78"/>
      <c r="H13" s="78"/>
      <c r="I13" s="78">
        <f t="shared" si="0"/>
        <v>0</v>
      </c>
      <c r="J13" s="78"/>
      <c r="K13" s="78"/>
      <c r="L13" s="78">
        <f t="shared" si="1"/>
        <v>0</v>
      </c>
      <c r="M13" s="78"/>
      <c r="N13" s="78">
        <f t="shared" si="2"/>
        <v>0</v>
      </c>
      <c r="O13" s="78"/>
      <c r="P13" s="78">
        <f t="shared" si="3"/>
        <v>0</v>
      </c>
      <c r="Q13" s="76"/>
    </row>
    <row r="14" spans="1:27" ht="20.45" customHeight="1" x14ac:dyDescent="0.15">
      <c r="D14" s="76"/>
      <c r="E14" s="77"/>
      <c r="F14" s="10"/>
      <c r="G14" s="78"/>
      <c r="H14" s="78"/>
      <c r="I14" s="78">
        <f t="shared" si="0"/>
        <v>0</v>
      </c>
      <c r="J14" s="78"/>
      <c r="K14" s="78"/>
      <c r="L14" s="78">
        <f t="shared" si="1"/>
        <v>0</v>
      </c>
      <c r="M14" s="78"/>
      <c r="N14" s="78">
        <f t="shared" si="2"/>
        <v>0</v>
      </c>
      <c r="O14" s="78"/>
      <c r="P14" s="78">
        <f t="shared" si="3"/>
        <v>0</v>
      </c>
      <c r="Q14" s="76"/>
    </row>
    <row r="15" spans="1:27" ht="20.45" customHeight="1" x14ac:dyDescent="0.15">
      <c r="D15" s="76"/>
      <c r="E15" s="77"/>
      <c r="F15" s="10"/>
      <c r="G15" s="78"/>
      <c r="H15" s="78"/>
      <c r="I15" s="78">
        <f t="shared" si="0"/>
        <v>0</v>
      </c>
      <c r="J15" s="78"/>
      <c r="K15" s="78"/>
      <c r="L15" s="78">
        <f t="shared" si="1"/>
        <v>0</v>
      </c>
      <c r="M15" s="78"/>
      <c r="N15" s="78">
        <f t="shared" si="2"/>
        <v>0</v>
      </c>
      <c r="O15" s="78"/>
      <c r="P15" s="78">
        <f t="shared" si="3"/>
        <v>0</v>
      </c>
      <c r="Q15" s="76"/>
    </row>
    <row r="16" spans="1:27" ht="20.45" customHeight="1" x14ac:dyDescent="0.15">
      <c r="D16" s="76"/>
      <c r="E16" s="77"/>
      <c r="F16" s="10"/>
      <c r="G16" s="78"/>
      <c r="H16" s="78"/>
      <c r="I16" s="78">
        <f t="shared" si="0"/>
        <v>0</v>
      </c>
      <c r="J16" s="78"/>
      <c r="K16" s="78"/>
      <c r="L16" s="78">
        <f t="shared" si="1"/>
        <v>0</v>
      </c>
      <c r="M16" s="78"/>
      <c r="N16" s="78">
        <f t="shared" si="2"/>
        <v>0</v>
      </c>
      <c r="O16" s="78"/>
      <c r="P16" s="78">
        <f t="shared" si="3"/>
        <v>0</v>
      </c>
      <c r="Q16" s="76"/>
    </row>
    <row r="17" spans="2:17" ht="20.45" customHeight="1" x14ac:dyDescent="0.15">
      <c r="D17" s="76"/>
      <c r="E17" s="77"/>
      <c r="F17" s="10"/>
      <c r="G17" s="78"/>
      <c r="H17" s="78"/>
      <c r="I17" s="78">
        <f t="shared" si="0"/>
        <v>0</v>
      </c>
      <c r="J17" s="78"/>
      <c r="K17" s="78"/>
      <c r="L17" s="78">
        <f t="shared" si="1"/>
        <v>0</v>
      </c>
      <c r="M17" s="78"/>
      <c r="N17" s="78">
        <f t="shared" si="2"/>
        <v>0</v>
      </c>
      <c r="O17" s="78"/>
      <c r="P17" s="78">
        <f t="shared" si="3"/>
        <v>0</v>
      </c>
      <c r="Q17" s="76"/>
    </row>
    <row r="18" spans="2:17" ht="20.45" customHeight="1" x14ac:dyDescent="0.15">
      <c r="D18" s="76"/>
      <c r="E18" s="77"/>
      <c r="F18" s="10"/>
      <c r="G18" s="78"/>
      <c r="H18" s="78"/>
      <c r="I18" s="78">
        <f t="shared" si="0"/>
        <v>0</v>
      </c>
      <c r="J18" s="78"/>
      <c r="K18" s="78"/>
      <c r="L18" s="78">
        <f t="shared" si="1"/>
        <v>0</v>
      </c>
      <c r="M18" s="78"/>
      <c r="N18" s="78">
        <f t="shared" si="2"/>
        <v>0</v>
      </c>
      <c r="O18" s="78"/>
      <c r="P18" s="78">
        <f t="shared" si="3"/>
        <v>0</v>
      </c>
      <c r="Q18" s="76"/>
    </row>
    <row r="19" spans="2:17" ht="20.45" customHeight="1" x14ac:dyDescent="0.15">
      <c r="D19" s="76"/>
      <c r="E19" s="77"/>
      <c r="F19" s="10"/>
      <c r="G19" s="78"/>
      <c r="H19" s="78"/>
      <c r="I19" s="78">
        <f t="shared" si="0"/>
        <v>0</v>
      </c>
      <c r="J19" s="78"/>
      <c r="K19" s="78"/>
      <c r="L19" s="78">
        <f t="shared" si="1"/>
        <v>0</v>
      </c>
      <c r="M19" s="78"/>
      <c r="N19" s="78">
        <f t="shared" si="2"/>
        <v>0</v>
      </c>
      <c r="O19" s="78"/>
      <c r="P19" s="78">
        <f t="shared" si="3"/>
        <v>0</v>
      </c>
      <c r="Q19" s="76"/>
    </row>
    <row r="20" spans="2:17" ht="20.45" customHeight="1" x14ac:dyDescent="0.15">
      <c r="D20" s="76"/>
      <c r="E20" s="77"/>
      <c r="F20" s="10"/>
      <c r="G20" s="78"/>
      <c r="H20" s="78"/>
      <c r="I20" s="78">
        <f t="shared" si="0"/>
        <v>0</v>
      </c>
      <c r="J20" s="78"/>
      <c r="K20" s="78"/>
      <c r="L20" s="78">
        <f t="shared" si="1"/>
        <v>0</v>
      </c>
      <c r="M20" s="78"/>
      <c r="N20" s="78">
        <f t="shared" si="2"/>
        <v>0</v>
      </c>
      <c r="O20" s="78"/>
      <c r="P20" s="78">
        <f t="shared" si="3"/>
        <v>0</v>
      </c>
      <c r="Q20" s="76"/>
    </row>
    <row r="21" spans="2:17" ht="20.45" customHeight="1" x14ac:dyDescent="0.15">
      <c r="D21" s="76"/>
      <c r="E21" s="77"/>
      <c r="F21" s="10"/>
      <c r="G21" s="78"/>
      <c r="H21" s="78"/>
      <c r="I21" s="78">
        <f t="shared" si="0"/>
        <v>0</v>
      </c>
      <c r="J21" s="78"/>
      <c r="K21" s="78"/>
      <c r="L21" s="78">
        <f t="shared" si="1"/>
        <v>0</v>
      </c>
      <c r="M21" s="78"/>
      <c r="N21" s="78">
        <f t="shared" si="2"/>
        <v>0</v>
      </c>
      <c r="O21" s="78"/>
      <c r="P21" s="78">
        <f t="shared" si="3"/>
        <v>0</v>
      </c>
      <c r="Q21" s="76"/>
    </row>
    <row r="22" spans="2:17" ht="20.45" customHeight="1" x14ac:dyDescent="0.15">
      <c r="D22" s="76"/>
      <c r="E22" s="77"/>
      <c r="F22" s="10"/>
      <c r="G22" s="78"/>
      <c r="H22" s="78"/>
      <c r="I22" s="78">
        <f t="shared" si="0"/>
        <v>0</v>
      </c>
      <c r="J22" s="78"/>
      <c r="K22" s="78"/>
      <c r="L22" s="78">
        <f t="shared" si="1"/>
        <v>0</v>
      </c>
      <c r="M22" s="78"/>
      <c r="N22" s="78">
        <f t="shared" si="2"/>
        <v>0</v>
      </c>
      <c r="O22" s="78"/>
      <c r="P22" s="78">
        <f t="shared" si="3"/>
        <v>0</v>
      </c>
      <c r="Q22" s="76"/>
    </row>
    <row r="23" spans="2:17" ht="20.45" customHeight="1" x14ac:dyDescent="0.15">
      <c r="D23" s="76"/>
      <c r="E23" s="77"/>
      <c r="F23" s="10"/>
      <c r="G23" s="78"/>
      <c r="H23" s="78"/>
      <c r="I23" s="78">
        <f t="shared" si="0"/>
        <v>0</v>
      </c>
      <c r="J23" s="78"/>
      <c r="K23" s="78"/>
      <c r="L23" s="78">
        <f t="shared" si="1"/>
        <v>0</v>
      </c>
      <c r="M23" s="78"/>
      <c r="N23" s="78">
        <f t="shared" si="2"/>
        <v>0</v>
      </c>
      <c r="O23" s="78"/>
      <c r="P23" s="78">
        <f t="shared" si="3"/>
        <v>0</v>
      </c>
      <c r="Q23" s="76"/>
    </row>
    <row r="24" spans="2:17" ht="20.45" customHeight="1" x14ac:dyDescent="0.15">
      <c r="D24" s="76"/>
      <c r="E24" s="77"/>
      <c r="F24" s="10"/>
      <c r="G24" s="78"/>
      <c r="H24" s="78"/>
      <c r="I24" s="78">
        <f t="shared" si="0"/>
        <v>0</v>
      </c>
      <c r="J24" s="78"/>
      <c r="K24" s="78"/>
      <c r="L24" s="78">
        <f t="shared" si="1"/>
        <v>0</v>
      </c>
      <c r="M24" s="78"/>
      <c r="N24" s="78">
        <f t="shared" si="2"/>
        <v>0</v>
      </c>
      <c r="O24" s="78"/>
      <c r="P24" s="78">
        <f t="shared" si="3"/>
        <v>0</v>
      </c>
      <c r="Q24" s="76"/>
    </row>
    <row r="25" spans="2:17" ht="20.45" customHeight="1" x14ac:dyDescent="0.15">
      <c r="D25" s="76"/>
      <c r="E25" s="77"/>
      <c r="F25" s="10"/>
      <c r="G25" s="78"/>
      <c r="H25" s="78"/>
      <c r="I25" s="78">
        <f t="shared" si="0"/>
        <v>0</v>
      </c>
      <c r="J25" s="78"/>
      <c r="K25" s="78"/>
      <c r="L25" s="78">
        <f t="shared" si="1"/>
        <v>0</v>
      </c>
      <c r="M25" s="78"/>
      <c r="N25" s="78">
        <f t="shared" si="2"/>
        <v>0</v>
      </c>
      <c r="O25" s="78"/>
      <c r="P25" s="78">
        <f t="shared" si="3"/>
        <v>0</v>
      </c>
      <c r="Q25" s="76"/>
    </row>
    <row r="26" spans="2:17" ht="20.45" customHeight="1" x14ac:dyDescent="0.15">
      <c r="D26" s="76"/>
      <c r="E26" s="77"/>
      <c r="F26" s="10"/>
      <c r="G26" s="78"/>
      <c r="H26" s="78"/>
      <c r="I26" s="78">
        <f t="shared" si="0"/>
        <v>0</v>
      </c>
      <c r="J26" s="78"/>
      <c r="K26" s="78"/>
      <c r="L26" s="78">
        <f t="shared" si="1"/>
        <v>0</v>
      </c>
      <c r="M26" s="78"/>
      <c r="N26" s="78">
        <f t="shared" si="2"/>
        <v>0</v>
      </c>
      <c r="O26" s="78"/>
      <c r="P26" s="78">
        <f t="shared" si="3"/>
        <v>0</v>
      </c>
      <c r="Q26" s="76"/>
    </row>
    <row r="27" spans="2:17" ht="20.45" customHeight="1" x14ac:dyDescent="0.15">
      <c r="D27" s="76"/>
      <c r="E27" s="77"/>
      <c r="F27" s="10"/>
      <c r="G27" s="78"/>
      <c r="H27" s="78"/>
      <c r="I27" s="78">
        <f t="shared" si="0"/>
        <v>0</v>
      </c>
      <c r="J27" s="78"/>
      <c r="K27" s="78"/>
      <c r="L27" s="78">
        <f t="shared" si="1"/>
        <v>0</v>
      </c>
      <c r="M27" s="78"/>
      <c r="N27" s="78">
        <f t="shared" si="2"/>
        <v>0</v>
      </c>
      <c r="O27" s="78"/>
      <c r="P27" s="78">
        <f t="shared" si="3"/>
        <v>0</v>
      </c>
      <c r="Q27" s="76"/>
    </row>
    <row r="28" spans="2:17" ht="20.45" customHeight="1" x14ac:dyDescent="0.15">
      <c r="D28" s="76"/>
      <c r="E28" s="77"/>
      <c r="F28" s="10"/>
      <c r="G28" s="78"/>
      <c r="H28" s="78"/>
      <c r="I28" s="78">
        <f t="shared" si="0"/>
        <v>0</v>
      </c>
      <c r="J28" s="78"/>
      <c r="K28" s="78"/>
      <c r="L28" s="78">
        <f t="shared" si="1"/>
        <v>0</v>
      </c>
      <c r="M28" s="78"/>
      <c r="N28" s="78">
        <f t="shared" si="2"/>
        <v>0</v>
      </c>
      <c r="O28" s="78"/>
      <c r="P28" s="78">
        <f t="shared" si="3"/>
        <v>0</v>
      </c>
      <c r="Q28" s="76"/>
    </row>
    <row r="29" spans="2:17" ht="20.45" customHeight="1" x14ac:dyDescent="0.15">
      <c r="C29" s="11" t="s">
        <v>699</v>
      </c>
      <c r="D29" s="76" t="s">
        <v>676</v>
      </c>
      <c r="E29" s="77"/>
      <c r="F29" s="10"/>
      <c r="G29" s="78"/>
      <c r="H29" s="78"/>
      <c r="I29" s="78">
        <f>TRUNC(SUM(I4:I28))</f>
        <v>0</v>
      </c>
      <c r="J29" s="78"/>
      <c r="K29" s="78"/>
      <c r="L29" s="78">
        <f>TRUNC(SUM(L4:L28))</f>
        <v>0</v>
      </c>
      <c r="M29" s="78"/>
      <c r="N29" s="78">
        <f>TRUNC(SUM(N4:N28))</f>
        <v>0</v>
      </c>
      <c r="O29" s="78"/>
      <c r="P29" s="78">
        <f>TRUNC(SUM(P4:P28))</f>
        <v>0</v>
      </c>
      <c r="Q29" s="76"/>
    </row>
    <row r="30" spans="2:17" ht="20.45" customHeight="1" x14ac:dyDescent="0.15">
      <c r="B30" s="11" t="s">
        <v>132</v>
      </c>
      <c r="D30" s="150" t="s">
        <v>694</v>
      </c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2"/>
    </row>
    <row r="31" spans="2:17" ht="20.45" customHeight="1" x14ac:dyDescent="0.15">
      <c r="B31" s="11" t="s">
        <v>700</v>
      </c>
      <c r="D31" s="76" t="s">
        <v>701</v>
      </c>
      <c r="E31" s="77"/>
      <c r="F31" s="10" t="s">
        <v>116</v>
      </c>
      <c r="G31" s="78">
        <v>1</v>
      </c>
      <c r="H31" s="78">
        <f>총괄표!I133</f>
        <v>0</v>
      </c>
      <c r="I31" s="78">
        <f t="shared" ref="I31:I54" si="4">G31*H31</f>
        <v>0</v>
      </c>
      <c r="J31" s="78"/>
      <c r="K31" s="78">
        <f>총괄표!L133</f>
        <v>0</v>
      </c>
      <c r="L31" s="78">
        <f t="shared" ref="L31:L54" si="5">G31*K31</f>
        <v>0</v>
      </c>
      <c r="M31" s="78">
        <f>총괄표!N133</f>
        <v>0</v>
      </c>
      <c r="N31" s="78">
        <f t="shared" ref="N31:N54" si="6">G31*M31</f>
        <v>0</v>
      </c>
      <c r="O31" s="78"/>
      <c r="P31" s="78">
        <f t="shared" ref="P31:P54" si="7">SUM(I31,L31,N31)</f>
        <v>0</v>
      </c>
      <c r="Q31" s="76"/>
    </row>
    <row r="32" spans="2:17" ht="20.45" customHeight="1" x14ac:dyDescent="0.15">
      <c r="D32" s="76"/>
      <c r="E32" s="77"/>
      <c r="F32" s="10"/>
      <c r="G32" s="78"/>
      <c r="H32" s="78"/>
      <c r="I32" s="78">
        <f t="shared" si="4"/>
        <v>0</v>
      </c>
      <c r="J32" s="78"/>
      <c r="K32" s="78"/>
      <c r="L32" s="78">
        <f t="shared" si="5"/>
        <v>0</v>
      </c>
      <c r="M32" s="78"/>
      <c r="N32" s="78">
        <f t="shared" si="6"/>
        <v>0</v>
      </c>
      <c r="O32" s="78"/>
      <c r="P32" s="78">
        <f t="shared" si="7"/>
        <v>0</v>
      </c>
      <c r="Q32" s="76"/>
    </row>
    <row r="33" spans="4:17" ht="20.45" customHeight="1" x14ac:dyDescent="0.15">
      <c r="D33" s="76"/>
      <c r="E33" s="77"/>
      <c r="F33" s="10"/>
      <c r="G33" s="78"/>
      <c r="H33" s="78"/>
      <c r="I33" s="78">
        <f t="shared" si="4"/>
        <v>0</v>
      </c>
      <c r="J33" s="78"/>
      <c r="K33" s="78"/>
      <c r="L33" s="78">
        <f t="shared" si="5"/>
        <v>0</v>
      </c>
      <c r="M33" s="78"/>
      <c r="N33" s="78">
        <f t="shared" si="6"/>
        <v>0</v>
      </c>
      <c r="O33" s="78"/>
      <c r="P33" s="78">
        <f t="shared" si="7"/>
        <v>0</v>
      </c>
      <c r="Q33" s="76"/>
    </row>
    <row r="34" spans="4:17" ht="20.45" customHeight="1" x14ac:dyDescent="0.15">
      <c r="D34" s="76"/>
      <c r="E34" s="77"/>
      <c r="F34" s="10"/>
      <c r="G34" s="78"/>
      <c r="H34" s="78"/>
      <c r="I34" s="78">
        <f t="shared" si="4"/>
        <v>0</v>
      </c>
      <c r="J34" s="78"/>
      <c r="K34" s="78"/>
      <c r="L34" s="78">
        <f t="shared" si="5"/>
        <v>0</v>
      </c>
      <c r="M34" s="78"/>
      <c r="N34" s="78">
        <f t="shared" si="6"/>
        <v>0</v>
      </c>
      <c r="O34" s="78"/>
      <c r="P34" s="78">
        <f t="shared" si="7"/>
        <v>0</v>
      </c>
      <c r="Q34" s="76"/>
    </row>
    <row r="35" spans="4:17" ht="20.45" customHeight="1" x14ac:dyDescent="0.15">
      <c r="D35" s="76"/>
      <c r="E35" s="77"/>
      <c r="F35" s="10"/>
      <c r="G35" s="78"/>
      <c r="H35" s="78"/>
      <c r="I35" s="78">
        <f t="shared" si="4"/>
        <v>0</v>
      </c>
      <c r="J35" s="78"/>
      <c r="K35" s="78"/>
      <c r="L35" s="78">
        <f t="shared" si="5"/>
        <v>0</v>
      </c>
      <c r="M35" s="78"/>
      <c r="N35" s="78">
        <f t="shared" si="6"/>
        <v>0</v>
      </c>
      <c r="O35" s="78"/>
      <c r="P35" s="78">
        <f t="shared" si="7"/>
        <v>0</v>
      </c>
      <c r="Q35" s="76"/>
    </row>
    <row r="36" spans="4:17" ht="20.45" customHeight="1" x14ac:dyDescent="0.15">
      <c r="D36" s="76"/>
      <c r="E36" s="77"/>
      <c r="F36" s="10"/>
      <c r="G36" s="78"/>
      <c r="H36" s="78"/>
      <c r="I36" s="78">
        <f t="shared" si="4"/>
        <v>0</v>
      </c>
      <c r="J36" s="78"/>
      <c r="K36" s="78"/>
      <c r="L36" s="78">
        <f t="shared" si="5"/>
        <v>0</v>
      </c>
      <c r="M36" s="78"/>
      <c r="N36" s="78">
        <f t="shared" si="6"/>
        <v>0</v>
      </c>
      <c r="O36" s="78"/>
      <c r="P36" s="78">
        <f t="shared" si="7"/>
        <v>0</v>
      </c>
      <c r="Q36" s="76"/>
    </row>
    <row r="37" spans="4:17" ht="20.45" customHeight="1" x14ac:dyDescent="0.15">
      <c r="D37" s="76"/>
      <c r="E37" s="77"/>
      <c r="F37" s="10"/>
      <c r="G37" s="78"/>
      <c r="H37" s="78"/>
      <c r="I37" s="78">
        <f t="shared" si="4"/>
        <v>0</v>
      </c>
      <c r="J37" s="78"/>
      <c r="K37" s="78"/>
      <c r="L37" s="78">
        <f t="shared" si="5"/>
        <v>0</v>
      </c>
      <c r="M37" s="78"/>
      <c r="N37" s="78">
        <f t="shared" si="6"/>
        <v>0</v>
      </c>
      <c r="O37" s="78"/>
      <c r="P37" s="78">
        <f t="shared" si="7"/>
        <v>0</v>
      </c>
      <c r="Q37" s="76"/>
    </row>
    <row r="38" spans="4:17" ht="20.45" customHeight="1" x14ac:dyDescent="0.15">
      <c r="D38" s="76"/>
      <c r="E38" s="77"/>
      <c r="F38" s="10"/>
      <c r="G38" s="78"/>
      <c r="H38" s="78"/>
      <c r="I38" s="78">
        <f t="shared" si="4"/>
        <v>0</v>
      </c>
      <c r="J38" s="78"/>
      <c r="K38" s="78"/>
      <c r="L38" s="78">
        <f t="shared" si="5"/>
        <v>0</v>
      </c>
      <c r="M38" s="78"/>
      <c r="N38" s="78">
        <f t="shared" si="6"/>
        <v>0</v>
      </c>
      <c r="O38" s="78"/>
      <c r="P38" s="78">
        <f t="shared" si="7"/>
        <v>0</v>
      </c>
      <c r="Q38" s="76"/>
    </row>
    <row r="39" spans="4:17" ht="20.45" customHeight="1" x14ac:dyDescent="0.15">
      <c r="D39" s="76"/>
      <c r="E39" s="77"/>
      <c r="F39" s="10"/>
      <c r="G39" s="78"/>
      <c r="H39" s="78"/>
      <c r="I39" s="78">
        <f t="shared" si="4"/>
        <v>0</v>
      </c>
      <c r="J39" s="78"/>
      <c r="K39" s="78"/>
      <c r="L39" s="78">
        <f t="shared" si="5"/>
        <v>0</v>
      </c>
      <c r="M39" s="78"/>
      <c r="N39" s="78">
        <f t="shared" si="6"/>
        <v>0</v>
      </c>
      <c r="O39" s="78"/>
      <c r="P39" s="78">
        <f t="shared" si="7"/>
        <v>0</v>
      </c>
      <c r="Q39" s="76"/>
    </row>
    <row r="40" spans="4:17" ht="20.45" customHeight="1" x14ac:dyDescent="0.15">
      <c r="D40" s="76"/>
      <c r="E40" s="77"/>
      <c r="F40" s="10"/>
      <c r="G40" s="78"/>
      <c r="H40" s="78"/>
      <c r="I40" s="78">
        <f t="shared" si="4"/>
        <v>0</v>
      </c>
      <c r="J40" s="78"/>
      <c r="K40" s="78"/>
      <c r="L40" s="78">
        <f t="shared" si="5"/>
        <v>0</v>
      </c>
      <c r="M40" s="78"/>
      <c r="N40" s="78">
        <f t="shared" si="6"/>
        <v>0</v>
      </c>
      <c r="O40" s="78"/>
      <c r="P40" s="78">
        <f t="shared" si="7"/>
        <v>0</v>
      </c>
      <c r="Q40" s="76"/>
    </row>
    <row r="41" spans="4:17" ht="20.45" customHeight="1" x14ac:dyDescent="0.15">
      <c r="D41" s="76"/>
      <c r="E41" s="77"/>
      <c r="F41" s="10"/>
      <c r="G41" s="78"/>
      <c r="H41" s="78"/>
      <c r="I41" s="78">
        <f t="shared" si="4"/>
        <v>0</v>
      </c>
      <c r="J41" s="78"/>
      <c r="K41" s="78"/>
      <c r="L41" s="78">
        <f t="shared" si="5"/>
        <v>0</v>
      </c>
      <c r="M41" s="78"/>
      <c r="N41" s="78">
        <f t="shared" si="6"/>
        <v>0</v>
      </c>
      <c r="O41" s="78"/>
      <c r="P41" s="78">
        <f t="shared" si="7"/>
        <v>0</v>
      </c>
      <c r="Q41" s="76"/>
    </row>
    <row r="42" spans="4:17" ht="20.45" customHeight="1" x14ac:dyDescent="0.15">
      <c r="D42" s="76"/>
      <c r="E42" s="77"/>
      <c r="F42" s="10"/>
      <c r="G42" s="78"/>
      <c r="H42" s="78"/>
      <c r="I42" s="78">
        <f t="shared" si="4"/>
        <v>0</v>
      </c>
      <c r="J42" s="78"/>
      <c r="K42" s="78"/>
      <c r="L42" s="78">
        <f t="shared" si="5"/>
        <v>0</v>
      </c>
      <c r="M42" s="78"/>
      <c r="N42" s="78">
        <f t="shared" si="6"/>
        <v>0</v>
      </c>
      <c r="O42" s="78"/>
      <c r="P42" s="78">
        <f t="shared" si="7"/>
        <v>0</v>
      </c>
      <c r="Q42" s="76"/>
    </row>
    <row r="43" spans="4:17" ht="20.45" customHeight="1" x14ac:dyDescent="0.15">
      <c r="D43" s="76"/>
      <c r="E43" s="77"/>
      <c r="F43" s="10"/>
      <c r="G43" s="78"/>
      <c r="H43" s="78"/>
      <c r="I43" s="78">
        <f t="shared" si="4"/>
        <v>0</v>
      </c>
      <c r="J43" s="78"/>
      <c r="K43" s="78"/>
      <c r="L43" s="78">
        <f t="shared" si="5"/>
        <v>0</v>
      </c>
      <c r="M43" s="78"/>
      <c r="N43" s="78">
        <f t="shared" si="6"/>
        <v>0</v>
      </c>
      <c r="O43" s="78"/>
      <c r="P43" s="78">
        <f t="shared" si="7"/>
        <v>0</v>
      </c>
      <c r="Q43" s="76"/>
    </row>
    <row r="44" spans="4:17" ht="20.45" customHeight="1" x14ac:dyDescent="0.15">
      <c r="D44" s="76"/>
      <c r="E44" s="77"/>
      <c r="F44" s="10"/>
      <c r="G44" s="78"/>
      <c r="H44" s="78"/>
      <c r="I44" s="78">
        <f t="shared" si="4"/>
        <v>0</v>
      </c>
      <c r="J44" s="78"/>
      <c r="K44" s="78"/>
      <c r="L44" s="78">
        <f t="shared" si="5"/>
        <v>0</v>
      </c>
      <c r="M44" s="78"/>
      <c r="N44" s="78">
        <f t="shared" si="6"/>
        <v>0</v>
      </c>
      <c r="O44" s="78"/>
      <c r="P44" s="78">
        <f t="shared" si="7"/>
        <v>0</v>
      </c>
      <c r="Q44" s="76"/>
    </row>
    <row r="45" spans="4:17" ht="20.45" customHeight="1" x14ac:dyDescent="0.15">
      <c r="D45" s="76"/>
      <c r="E45" s="77"/>
      <c r="F45" s="10"/>
      <c r="G45" s="78"/>
      <c r="H45" s="78"/>
      <c r="I45" s="78">
        <f t="shared" si="4"/>
        <v>0</v>
      </c>
      <c r="J45" s="78"/>
      <c r="K45" s="78"/>
      <c r="L45" s="78">
        <f t="shared" si="5"/>
        <v>0</v>
      </c>
      <c r="M45" s="78"/>
      <c r="N45" s="78">
        <f t="shared" si="6"/>
        <v>0</v>
      </c>
      <c r="O45" s="78"/>
      <c r="P45" s="78">
        <f t="shared" si="7"/>
        <v>0</v>
      </c>
      <c r="Q45" s="76"/>
    </row>
    <row r="46" spans="4:17" ht="20.45" customHeight="1" x14ac:dyDescent="0.15">
      <c r="D46" s="76"/>
      <c r="E46" s="77"/>
      <c r="F46" s="10"/>
      <c r="G46" s="78"/>
      <c r="H46" s="78"/>
      <c r="I46" s="78">
        <f t="shared" si="4"/>
        <v>0</v>
      </c>
      <c r="J46" s="78"/>
      <c r="K46" s="78"/>
      <c r="L46" s="78">
        <f t="shared" si="5"/>
        <v>0</v>
      </c>
      <c r="M46" s="78"/>
      <c r="N46" s="78">
        <f t="shared" si="6"/>
        <v>0</v>
      </c>
      <c r="O46" s="78"/>
      <c r="P46" s="78">
        <f t="shared" si="7"/>
        <v>0</v>
      </c>
      <c r="Q46" s="76"/>
    </row>
    <row r="47" spans="4:17" ht="20.45" customHeight="1" x14ac:dyDescent="0.15">
      <c r="D47" s="76"/>
      <c r="E47" s="77"/>
      <c r="F47" s="10"/>
      <c r="G47" s="78"/>
      <c r="H47" s="78"/>
      <c r="I47" s="78">
        <f t="shared" si="4"/>
        <v>0</v>
      </c>
      <c r="J47" s="78"/>
      <c r="K47" s="78"/>
      <c r="L47" s="78">
        <f t="shared" si="5"/>
        <v>0</v>
      </c>
      <c r="M47" s="78"/>
      <c r="N47" s="78">
        <f t="shared" si="6"/>
        <v>0</v>
      </c>
      <c r="O47" s="78"/>
      <c r="P47" s="78">
        <f t="shared" si="7"/>
        <v>0</v>
      </c>
      <c r="Q47" s="76"/>
    </row>
    <row r="48" spans="4:17" ht="20.45" customHeight="1" x14ac:dyDescent="0.15">
      <c r="D48" s="76"/>
      <c r="E48" s="77"/>
      <c r="F48" s="10"/>
      <c r="G48" s="78"/>
      <c r="H48" s="78"/>
      <c r="I48" s="78">
        <f t="shared" si="4"/>
        <v>0</v>
      </c>
      <c r="J48" s="78"/>
      <c r="K48" s="78"/>
      <c r="L48" s="78">
        <f t="shared" si="5"/>
        <v>0</v>
      </c>
      <c r="M48" s="78"/>
      <c r="N48" s="78">
        <f t="shared" si="6"/>
        <v>0</v>
      </c>
      <c r="O48" s="78"/>
      <c r="P48" s="78">
        <f t="shared" si="7"/>
        <v>0</v>
      </c>
      <c r="Q48" s="76"/>
    </row>
    <row r="49" spans="2:17" ht="20.45" customHeight="1" x14ac:dyDescent="0.15">
      <c r="D49" s="76"/>
      <c r="E49" s="77"/>
      <c r="F49" s="10"/>
      <c r="G49" s="78"/>
      <c r="H49" s="78"/>
      <c r="I49" s="78">
        <f t="shared" si="4"/>
        <v>0</v>
      </c>
      <c r="J49" s="78"/>
      <c r="K49" s="78"/>
      <c r="L49" s="78">
        <f t="shared" si="5"/>
        <v>0</v>
      </c>
      <c r="M49" s="78"/>
      <c r="N49" s="78">
        <f t="shared" si="6"/>
        <v>0</v>
      </c>
      <c r="O49" s="78"/>
      <c r="P49" s="78">
        <f t="shared" si="7"/>
        <v>0</v>
      </c>
      <c r="Q49" s="76"/>
    </row>
    <row r="50" spans="2:17" ht="20.45" customHeight="1" x14ac:dyDescent="0.15">
      <c r="D50" s="76"/>
      <c r="E50" s="77"/>
      <c r="F50" s="10"/>
      <c r="G50" s="78"/>
      <c r="H50" s="78"/>
      <c r="I50" s="78">
        <f t="shared" si="4"/>
        <v>0</v>
      </c>
      <c r="J50" s="78"/>
      <c r="K50" s="78"/>
      <c r="L50" s="78">
        <f t="shared" si="5"/>
        <v>0</v>
      </c>
      <c r="M50" s="78"/>
      <c r="N50" s="78">
        <f t="shared" si="6"/>
        <v>0</v>
      </c>
      <c r="O50" s="78"/>
      <c r="P50" s="78">
        <f t="shared" si="7"/>
        <v>0</v>
      </c>
      <c r="Q50" s="76"/>
    </row>
    <row r="51" spans="2:17" ht="20.45" customHeight="1" x14ac:dyDescent="0.15">
      <c r="D51" s="76"/>
      <c r="E51" s="77"/>
      <c r="F51" s="10"/>
      <c r="G51" s="78"/>
      <c r="H51" s="78"/>
      <c r="I51" s="78">
        <f t="shared" si="4"/>
        <v>0</v>
      </c>
      <c r="J51" s="78"/>
      <c r="K51" s="78"/>
      <c r="L51" s="78">
        <f t="shared" si="5"/>
        <v>0</v>
      </c>
      <c r="M51" s="78"/>
      <c r="N51" s="78">
        <f t="shared" si="6"/>
        <v>0</v>
      </c>
      <c r="O51" s="78"/>
      <c r="P51" s="78">
        <f t="shared" si="7"/>
        <v>0</v>
      </c>
      <c r="Q51" s="76"/>
    </row>
    <row r="52" spans="2:17" ht="20.45" customHeight="1" x14ac:dyDescent="0.15">
      <c r="D52" s="76"/>
      <c r="E52" s="77"/>
      <c r="F52" s="10"/>
      <c r="G52" s="78"/>
      <c r="H52" s="78"/>
      <c r="I52" s="78">
        <f t="shared" si="4"/>
        <v>0</v>
      </c>
      <c r="J52" s="78"/>
      <c r="K52" s="78"/>
      <c r="L52" s="78">
        <f t="shared" si="5"/>
        <v>0</v>
      </c>
      <c r="M52" s="78"/>
      <c r="N52" s="78">
        <f t="shared" si="6"/>
        <v>0</v>
      </c>
      <c r="O52" s="78"/>
      <c r="P52" s="78">
        <f t="shared" si="7"/>
        <v>0</v>
      </c>
      <c r="Q52" s="76"/>
    </row>
    <row r="53" spans="2:17" ht="20.45" customHeight="1" x14ac:dyDescent="0.15">
      <c r="D53" s="76"/>
      <c r="E53" s="77"/>
      <c r="F53" s="10"/>
      <c r="G53" s="78"/>
      <c r="H53" s="78"/>
      <c r="I53" s="78">
        <f t="shared" si="4"/>
        <v>0</v>
      </c>
      <c r="J53" s="78"/>
      <c r="K53" s="78"/>
      <c r="L53" s="78">
        <f t="shared" si="5"/>
        <v>0</v>
      </c>
      <c r="M53" s="78"/>
      <c r="N53" s="78">
        <f t="shared" si="6"/>
        <v>0</v>
      </c>
      <c r="O53" s="78"/>
      <c r="P53" s="78">
        <f t="shared" si="7"/>
        <v>0</v>
      </c>
      <c r="Q53" s="76"/>
    </row>
    <row r="54" spans="2:17" ht="20.45" customHeight="1" x14ac:dyDescent="0.15">
      <c r="D54" s="76"/>
      <c r="E54" s="77"/>
      <c r="F54" s="10"/>
      <c r="G54" s="78"/>
      <c r="H54" s="78"/>
      <c r="I54" s="78">
        <f t="shared" si="4"/>
        <v>0</v>
      </c>
      <c r="J54" s="78"/>
      <c r="K54" s="78"/>
      <c r="L54" s="78">
        <f t="shared" si="5"/>
        <v>0</v>
      </c>
      <c r="M54" s="78"/>
      <c r="N54" s="78">
        <f t="shared" si="6"/>
        <v>0</v>
      </c>
      <c r="O54" s="78"/>
      <c r="P54" s="78">
        <f t="shared" si="7"/>
        <v>0</v>
      </c>
      <c r="Q54" s="76"/>
    </row>
    <row r="55" spans="2:17" ht="20.45" customHeight="1" x14ac:dyDescent="0.15">
      <c r="C55" s="11" t="s">
        <v>699</v>
      </c>
      <c r="D55" s="76" t="s">
        <v>676</v>
      </c>
      <c r="E55" s="77"/>
      <c r="F55" s="10"/>
      <c r="G55" s="78"/>
      <c r="H55" s="78"/>
      <c r="I55" s="78">
        <f>TRUNC(SUM(I30:I54))</f>
        <v>0</v>
      </c>
      <c r="J55" s="78"/>
      <c r="K55" s="78"/>
      <c r="L55" s="78">
        <f>TRUNC(SUM(L30:L54))</f>
        <v>0</v>
      </c>
      <c r="M55" s="78"/>
      <c r="N55" s="78">
        <f>TRUNC(SUM(N30:N54))</f>
        <v>0</v>
      </c>
      <c r="O55" s="78"/>
      <c r="P55" s="78">
        <f>TRUNC(SUM(P30:P54))</f>
        <v>0</v>
      </c>
      <c r="Q55" s="76"/>
    </row>
    <row r="56" spans="2:17" ht="20.45" customHeight="1" x14ac:dyDescent="0.15">
      <c r="B56" s="11" t="s">
        <v>132</v>
      </c>
      <c r="D56" s="150" t="s">
        <v>696</v>
      </c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2"/>
    </row>
    <row r="57" spans="2:17" ht="20.45" customHeight="1" x14ac:dyDescent="0.15">
      <c r="B57" s="11" t="s">
        <v>679</v>
      </c>
      <c r="D57" s="76" t="s">
        <v>502</v>
      </c>
      <c r="E57" s="77"/>
      <c r="F57" s="10" t="s">
        <v>116</v>
      </c>
      <c r="G57" s="78">
        <v>1</v>
      </c>
      <c r="H57" s="78">
        <f>내역서!I55</f>
        <v>0</v>
      </c>
      <c r="I57" s="78">
        <f t="shared" ref="I57:I80" si="8">G57*H57</f>
        <v>0</v>
      </c>
      <c r="J57" s="78"/>
      <c r="K57" s="78">
        <f>내역서!L55</f>
        <v>0</v>
      </c>
      <c r="L57" s="78">
        <f t="shared" ref="L57:L80" si="9">G57*K57</f>
        <v>0</v>
      </c>
      <c r="M57" s="78">
        <f>내역서!N55</f>
        <v>0</v>
      </c>
      <c r="N57" s="78">
        <f t="shared" ref="N57:N80" si="10">G57*M57</f>
        <v>0</v>
      </c>
      <c r="O57" s="78"/>
      <c r="P57" s="78">
        <f t="shared" ref="P57:P80" si="11">SUM(I57,L57,N57)</f>
        <v>0</v>
      </c>
      <c r="Q57" s="76"/>
    </row>
    <row r="58" spans="2:17" ht="20.45" customHeight="1" x14ac:dyDescent="0.15">
      <c r="B58" s="11" t="s">
        <v>680</v>
      </c>
      <c r="D58" s="76" t="s">
        <v>503</v>
      </c>
      <c r="E58" s="77"/>
      <c r="F58" s="10" t="s">
        <v>116</v>
      </c>
      <c r="G58" s="78">
        <v>1</v>
      </c>
      <c r="H58" s="78">
        <f>내역서!I81</f>
        <v>0</v>
      </c>
      <c r="I58" s="78">
        <f t="shared" si="8"/>
        <v>0</v>
      </c>
      <c r="J58" s="78"/>
      <c r="K58" s="78">
        <f>내역서!L81</f>
        <v>0</v>
      </c>
      <c r="L58" s="78">
        <f t="shared" si="9"/>
        <v>0</v>
      </c>
      <c r="M58" s="78">
        <f>내역서!N81</f>
        <v>0</v>
      </c>
      <c r="N58" s="78">
        <f t="shared" si="10"/>
        <v>0</v>
      </c>
      <c r="O58" s="78"/>
      <c r="P58" s="78">
        <f t="shared" si="11"/>
        <v>0</v>
      </c>
      <c r="Q58" s="76"/>
    </row>
    <row r="59" spans="2:17" ht="20.45" customHeight="1" x14ac:dyDescent="0.15">
      <c r="B59" s="11" t="s">
        <v>681</v>
      </c>
      <c r="D59" s="76" t="s">
        <v>504</v>
      </c>
      <c r="E59" s="77"/>
      <c r="F59" s="10" t="s">
        <v>116</v>
      </c>
      <c r="G59" s="78">
        <v>1</v>
      </c>
      <c r="H59" s="78">
        <f>내역서!I107</f>
        <v>0</v>
      </c>
      <c r="I59" s="78">
        <f t="shared" si="8"/>
        <v>0</v>
      </c>
      <c r="J59" s="78"/>
      <c r="K59" s="78">
        <f>내역서!L107</f>
        <v>0</v>
      </c>
      <c r="L59" s="78">
        <f t="shared" si="9"/>
        <v>0</v>
      </c>
      <c r="M59" s="78">
        <f>내역서!N107</f>
        <v>0</v>
      </c>
      <c r="N59" s="78">
        <f t="shared" si="10"/>
        <v>0</v>
      </c>
      <c r="O59" s="78"/>
      <c r="P59" s="78">
        <f t="shared" si="11"/>
        <v>0</v>
      </c>
      <c r="Q59" s="76"/>
    </row>
    <row r="60" spans="2:17" ht="20.45" customHeight="1" x14ac:dyDescent="0.15">
      <c r="D60" s="76"/>
      <c r="E60" s="77"/>
      <c r="F60" s="10"/>
      <c r="G60" s="78"/>
      <c r="H60" s="78"/>
      <c r="I60" s="78">
        <f t="shared" si="8"/>
        <v>0</v>
      </c>
      <c r="J60" s="78"/>
      <c r="K60" s="78"/>
      <c r="L60" s="78">
        <f t="shared" si="9"/>
        <v>0</v>
      </c>
      <c r="M60" s="78"/>
      <c r="N60" s="78">
        <f t="shared" si="10"/>
        <v>0</v>
      </c>
      <c r="O60" s="78"/>
      <c r="P60" s="78">
        <f t="shared" si="11"/>
        <v>0</v>
      </c>
      <c r="Q60" s="76"/>
    </row>
    <row r="61" spans="2:17" ht="20.45" customHeight="1" x14ac:dyDescent="0.15">
      <c r="D61" s="76"/>
      <c r="E61" s="77"/>
      <c r="F61" s="10"/>
      <c r="G61" s="78"/>
      <c r="H61" s="78"/>
      <c r="I61" s="78">
        <f t="shared" si="8"/>
        <v>0</v>
      </c>
      <c r="J61" s="78"/>
      <c r="K61" s="78"/>
      <c r="L61" s="78">
        <f t="shared" si="9"/>
        <v>0</v>
      </c>
      <c r="M61" s="78"/>
      <c r="N61" s="78">
        <f t="shared" si="10"/>
        <v>0</v>
      </c>
      <c r="O61" s="78"/>
      <c r="P61" s="78">
        <f t="shared" si="11"/>
        <v>0</v>
      </c>
      <c r="Q61" s="76"/>
    </row>
    <row r="62" spans="2:17" ht="20.45" customHeight="1" x14ac:dyDescent="0.15">
      <c r="D62" s="76"/>
      <c r="E62" s="77"/>
      <c r="F62" s="10"/>
      <c r="G62" s="78"/>
      <c r="H62" s="78"/>
      <c r="I62" s="78">
        <f t="shared" si="8"/>
        <v>0</v>
      </c>
      <c r="J62" s="78"/>
      <c r="K62" s="78"/>
      <c r="L62" s="78">
        <f t="shared" si="9"/>
        <v>0</v>
      </c>
      <c r="M62" s="78"/>
      <c r="N62" s="78">
        <f t="shared" si="10"/>
        <v>0</v>
      </c>
      <c r="O62" s="78"/>
      <c r="P62" s="78">
        <f t="shared" si="11"/>
        <v>0</v>
      </c>
      <c r="Q62" s="76"/>
    </row>
    <row r="63" spans="2:17" ht="20.45" customHeight="1" x14ac:dyDescent="0.15">
      <c r="D63" s="76"/>
      <c r="E63" s="77"/>
      <c r="F63" s="10"/>
      <c r="G63" s="78"/>
      <c r="H63" s="78"/>
      <c r="I63" s="78">
        <f t="shared" si="8"/>
        <v>0</v>
      </c>
      <c r="J63" s="78"/>
      <c r="K63" s="78"/>
      <c r="L63" s="78">
        <f t="shared" si="9"/>
        <v>0</v>
      </c>
      <c r="M63" s="78"/>
      <c r="N63" s="78">
        <f t="shared" si="10"/>
        <v>0</v>
      </c>
      <c r="O63" s="78"/>
      <c r="P63" s="78">
        <f t="shared" si="11"/>
        <v>0</v>
      </c>
      <c r="Q63" s="76"/>
    </row>
    <row r="64" spans="2:17" ht="20.45" customHeight="1" x14ac:dyDescent="0.15">
      <c r="D64" s="76"/>
      <c r="E64" s="77"/>
      <c r="F64" s="10"/>
      <c r="G64" s="78"/>
      <c r="H64" s="78"/>
      <c r="I64" s="78">
        <f t="shared" si="8"/>
        <v>0</v>
      </c>
      <c r="J64" s="78"/>
      <c r="K64" s="78"/>
      <c r="L64" s="78">
        <f t="shared" si="9"/>
        <v>0</v>
      </c>
      <c r="M64" s="78"/>
      <c r="N64" s="78">
        <f t="shared" si="10"/>
        <v>0</v>
      </c>
      <c r="O64" s="78"/>
      <c r="P64" s="78">
        <f t="shared" si="11"/>
        <v>0</v>
      </c>
      <c r="Q64" s="76"/>
    </row>
    <row r="65" spans="4:17" ht="20.45" customHeight="1" x14ac:dyDescent="0.15">
      <c r="D65" s="76"/>
      <c r="E65" s="77"/>
      <c r="F65" s="10"/>
      <c r="G65" s="78"/>
      <c r="H65" s="78"/>
      <c r="I65" s="78">
        <f t="shared" si="8"/>
        <v>0</v>
      </c>
      <c r="J65" s="78"/>
      <c r="K65" s="78"/>
      <c r="L65" s="78">
        <f t="shared" si="9"/>
        <v>0</v>
      </c>
      <c r="M65" s="78"/>
      <c r="N65" s="78">
        <f t="shared" si="10"/>
        <v>0</v>
      </c>
      <c r="O65" s="78"/>
      <c r="P65" s="78">
        <f t="shared" si="11"/>
        <v>0</v>
      </c>
      <c r="Q65" s="76"/>
    </row>
    <row r="66" spans="4:17" ht="20.45" customHeight="1" x14ac:dyDescent="0.15">
      <c r="D66" s="76"/>
      <c r="E66" s="77"/>
      <c r="F66" s="10"/>
      <c r="G66" s="78"/>
      <c r="H66" s="78"/>
      <c r="I66" s="78">
        <f t="shared" si="8"/>
        <v>0</v>
      </c>
      <c r="J66" s="78"/>
      <c r="K66" s="78"/>
      <c r="L66" s="78">
        <f t="shared" si="9"/>
        <v>0</v>
      </c>
      <c r="M66" s="78"/>
      <c r="N66" s="78">
        <f t="shared" si="10"/>
        <v>0</v>
      </c>
      <c r="O66" s="78"/>
      <c r="P66" s="78">
        <f t="shared" si="11"/>
        <v>0</v>
      </c>
      <c r="Q66" s="76"/>
    </row>
    <row r="67" spans="4:17" ht="20.45" customHeight="1" x14ac:dyDescent="0.15">
      <c r="D67" s="76"/>
      <c r="E67" s="77"/>
      <c r="F67" s="10"/>
      <c r="G67" s="78"/>
      <c r="H67" s="78"/>
      <c r="I67" s="78">
        <f t="shared" si="8"/>
        <v>0</v>
      </c>
      <c r="J67" s="78"/>
      <c r="K67" s="78"/>
      <c r="L67" s="78">
        <f t="shared" si="9"/>
        <v>0</v>
      </c>
      <c r="M67" s="78"/>
      <c r="N67" s="78">
        <f t="shared" si="10"/>
        <v>0</v>
      </c>
      <c r="O67" s="78"/>
      <c r="P67" s="78">
        <f t="shared" si="11"/>
        <v>0</v>
      </c>
      <c r="Q67" s="76"/>
    </row>
    <row r="68" spans="4:17" ht="20.45" customHeight="1" x14ac:dyDescent="0.15">
      <c r="D68" s="76"/>
      <c r="E68" s="77"/>
      <c r="F68" s="10"/>
      <c r="G68" s="78"/>
      <c r="H68" s="78"/>
      <c r="I68" s="78">
        <f t="shared" si="8"/>
        <v>0</v>
      </c>
      <c r="J68" s="78"/>
      <c r="K68" s="78"/>
      <c r="L68" s="78">
        <f t="shared" si="9"/>
        <v>0</v>
      </c>
      <c r="M68" s="78"/>
      <c r="N68" s="78">
        <f t="shared" si="10"/>
        <v>0</v>
      </c>
      <c r="O68" s="78"/>
      <c r="P68" s="78">
        <f t="shared" si="11"/>
        <v>0</v>
      </c>
      <c r="Q68" s="76"/>
    </row>
    <row r="69" spans="4:17" ht="20.45" customHeight="1" x14ac:dyDescent="0.15">
      <c r="D69" s="76"/>
      <c r="E69" s="77"/>
      <c r="F69" s="10"/>
      <c r="G69" s="78"/>
      <c r="H69" s="78"/>
      <c r="I69" s="78">
        <f t="shared" si="8"/>
        <v>0</v>
      </c>
      <c r="J69" s="78"/>
      <c r="K69" s="78"/>
      <c r="L69" s="78">
        <f t="shared" si="9"/>
        <v>0</v>
      </c>
      <c r="M69" s="78"/>
      <c r="N69" s="78">
        <f t="shared" si="10"/>
        <v>0</v>
      </c>
      <c r="O69" s="78"/>
      <c r="P69" s="78">
        <f t="shared" si="11"/>
        <v>0</v>
      </c>
      <c r="Q69" s="76"/>
    </row>
    <row r="70" spans="4:17" ht="20.45" customHeight="1" x14ac:dyDescent="0.15">
      <c r="D70" s="76"/>
      <c r="E70" s="77"/>
      <c r="F70" s="10"/>
      <c r="G70" s="78"/>
      <c r="H70" s="78"/>
      <c r="I70" s="78">
        <f t="shared" si="8"/>
        <v>0</v>
      </c>
      <c r="J70" s="78"/>
      <c r="K70" s="78"/>
      <c r="L70" s="78">
        <f t="shared" si="9"/>
        <v>0</v>
      </c>
      <c r="M70" s="78"/>
      <c r="N70" s="78">
        <f t="shared" si="10"/>
        <v>0</v>
      </c>
      <c r="O70" s="78"/>
      <c r="P70" s="78">
        <f t="shared" si="11"/>
        <v>0</v>
      </c>
      <c r="Q70" s="76"/>
    </row>
    <row r="71" spans="4:17" ht="20.45" customHeight="1" x14ac:dyDescent="0.15">
      <c r="D71" s="76"/>
      <c r="E71" s="77"/>
      <c r="F71" s="10"/>
      <c r="G71" s="78"/>
      <c r="H71" s="78"/>
      <c r="I71" s="78">
        <f t="shared" si="8"/>
        <v>0</v>
      </c>
      <c r="J71" s="78"/>
      <c r="K71" s="78"/>
      <c r="L71" s="78">
        <f t="shared" si="9"/>
        <v>0</v>
      </c>
      <c r="M71" s="78"/>
      <c r="N71" s="78">
        <f t="shared" si="10"/>
        <v>0</v>
      </c>
      <c r="O71" s="78"/>
      <c r="P71" s="78">
        <f t="shared" si="11"/>
        <v>0</v>
      </c>
      <c r="Q71" s="76"/>
    </row>
    <row r="72" spans="4:17" ht="20.45" customHeight="1" x14ac:dyDescent="0.15">
      <c r="D72" s="76"/>
      <c r="E72" s="77"/>
      <c r="F72" s="10"/>
      <c r="G72" s="78"/>
      <c r="H72" s="78"/>
      <c r="I72" s="78">
        <f t="shared" si="8"/>
        <v>0</v>
      </c>
      <c r="J72" s="78"/>
      <c r="K72" s="78"/>
      <c r="L72" s="78">
        <f t="shared" si="9"/>
        <v>0</v>
      </c>
      <c r="M72" s="78"/>
      <c r="N72" s="78">
        <f t="shared" si="10"/>
        <v>0</v>
      </c>
      <c r="O72" s="78"/>
      <c r="P72" s="78">
        <f t="shared" si="11"/>
        <v>0</v>
      </c>
      <c r="Q72" s="76"/>
    </row>
    <row r="73" spans="4:17" ht="20.45" customHeight="1" x14ac:dyDescent="0.15">
      <c r="D73" s="76"/>
      <c r="E73" s="77"/>
      <c r="F73" s="10"/>
      <c r="G73" s="78"/>
      <c r="H73" s="78"/>
      <c r="I73" s="78">
        <f t="shared" si="8"/>
        <v>0</v>
      </c>
      <c r="J73" s="78"/>
      <c r="K73" s="78"/>
      <c r="L73" s="78">
        <f t="shared" si="9"/>
        <v>0</v>
      </c>
      <c r="M73" s="78"/>
      <c r="N73" s="78">
        <f t="shared" si="10"/>
        <v>0</v>
      </c>
      <c r="O73" s="78"/>
      <c r="P73" s="78">
        <f t="shared" si="11"/>
        <v>0</v>
      </c>
      <c r="Q73" s="76"/>
    </row>
    <row r="74" spans="4:17" ht="20.45" customHeight="1" x14ac:dyDescent="0.15">
      <c r="D74" s="76"/>
      <c r="E74" s="77"/>
      <c r="F74" s="10"/>
      <c r="G74" s="78"/>
      <c r="H74" s="78"/>
      <c r="I74" s="78">
        <f t="shared" si="8"/>
        <v>0</v>
      </c>
      <c r="J74" s="78"/>
      <c r="K74" s="78"/>
      <c r="L74" s="78">
        <f t="shared" si="9"/>
        <v>0</v>
      </c>
      <c r="M74" s="78"/>
      <c r="N74" s="78">
        <f t="shared" si="10"/>
        <v>0</v>
      </c>
      <c r="O74" s="78"/>
      <c r="P74" s="78">
        <f t="shared" si="11"/>
        <v>0</v>
      </c>
      <c r="Q74" s="76"/>
    </row>
    <row r="75" spans="4:17" ht="20.45" customHeight="1" x14ac:dyDescent="0.15">
      <c r="D75" s="76"/>
      <c r="E75" s="77"/>
      <c r="F75" s="10"/>
      <c r="G75" s="78"/>
      <c r="H75" s="78"/>
      <c r="I75" s="78">
        <f t="shared" si="8"/>
        <v>0</v>
      </c>
      <c r="J75" s="78"/>
      <c r="K75" s="78"/>
      <c r="L75" s="78">
        <f t="shared" si="9"/>
        <v>0</v>
      </c>
      <c r="M75" s="78"/>
      <c r="N75" s="78">
        <f t="shared" si="10"/>
        <v>0</v>
      </c>
      <c r="O75" s="78"/>
      <c r="P75" s="78">
        <f t="shared" si="11"/>
        <v>0</v>
      </c>
      <c r="Q75" s="76"/>
    </row>
    <row r="76" spans="4:17" ht="20.45" customHeight="1" x14ac:dyDescent="0.15">
      <c r="D76" s="76"/>
      <c r="E76" s="77"/>
      <c r="F76" s="10"/>
      <c r="G76" s="78"/>
      <c r="H76" s="78"/>
      <c r="I76" s="78">
        <f t="shared" si="8"/>
        <v>0</v>
      </c>
      <c r="J76" s="78"/>
      <c r="K76" s="78"/>
      <c r="L76" s="78">
        <f t="shared" si="9"/>
        <v>0</v>
      </c>
      <c r="M76" s="78"/>
      <c r="N76" s="78">
        <f t="shared" si="10"/>
        <v>0</v>
      </c>
      <c r="O76" s="78"/>
      <c r="P76" s="78">
        <f t="shared" si="11"/>
        <v>0</v>
      </c>
      <c r="Q76" s="76"/>
    </row>
    <row r="77" spans="4:17" ht="20.45" customHeight="1" x14ac:dyDescent="0.15">
      <c r="D77" s="76"/>
      <c r="E77" s="77"/>
      <c r="F77" s="10"/>
      <c r="G77" s="78"/>
      <c r="H77" s="78"/>
      <c r="I77" s="78">
        <f t="shared" si="8"/>
        <v>0</v>
      </c>
      <c r="J77" s="78"/>
      <c r="K77" s="78"/>
      <c r="L77" s="78">
        <f t="shared" si="9"/>
        <v>0</v>
      </c>
      <c r="M77" s="78"/>
      <c r="N77" s="78">
        <f t="shared" si="10"/>
        <v>0</v>
      </c>
      <c r="O77" s="78"/>
      <c r="P77" s="78">
        <f t="shared" si="11"/>
        <v>0</v>
      </c>
      <c r="Q77" s="76"/>
    </row>
    <row r="78" spans="4:17" ht="20.45" customHeight="1" x14ac:dyDescent="0.15">
      <c r="D78" s="76"/>
      <c r="E78" s="77"/>
      <c r="F78" s="10"/>
      <c r="G78" s="78"/>
      <c r="H78" s="78"/>
      <c r="I78" s="78">
        <f t="shared" si="8"/>
        <v>0</v>
      </c>
      <c r="J78" s="78"/>
      <c r="K78" s="78"/>
      <c r="L78" s="78">
        <f t="shared" si="9"/>
        <v>0</v>
      </c>
      <c r="M78" s="78"/>
      <c r="N78" s="78">
        <f t="shared" si="10"/>
        <v>0</v>
      </c>
      <c r="O78" s="78"/>
      <c r="P78" s="78">
        <f t="shared" si="11"/>
        <v>0</v>
      </c>
      <c r="Q78" s="76"/>
    </row>
    <row r="79" spans="4:17" ht="20.45" customHeight="1" x14ac:dyDescent="0.15">
      <c r="D79" s="76"/>
      <c r="E79" s="77"/>
      <c r="F79" s="10"/>
      <c r="G79" s="78"/>
      <c r="H79" s="78"/>
      <c r="I79" s="78">
        <f t="shared" si="8"/>
        <v>0</v>
      </c>
      <c r="J79" s="78"/>
      <c r="K79" s="78"/>
      <c r="L79" s="78">
        <f t="shared" si="9"/>
        <v>0</v>
      </c>
      <c r="M79" s="78"/>
      <c r="N79" s="78">
        <f t="shared" si="10"/>
        <v>0</v>
      </c>
      <c r="O79" s="78"/>
      <c r="P79" s="78">
        <f t="shared" si="11"/>
        <v>0</v>
      </c>
      <c r="Q79" s="76"/>
    </row>
    <row r="80" spans="4:17" ht="20.45" customHeight="1" x14ac:dyDescent="0.15">
      <c r="D80" s="76"/>
      <c r="E80" s="77"/>
      <c r="F80" s="10"/>
      <c r="G80" s="78"/>
      <c r="H80" s="78"/>
      <c r="I80" s="78">
        <f t="shared" si="8"/>
        <v>0</v>
      </c>
      <c r="J80" s="78"/>
      <c r="K80" s="78"/>
      <c r="L80" s="78">
        <f t="shared" si="9"/>
        <v>0</v>
      </c>
      <c r="M80" s="78"/>
      <c r="N80" s="78">
        <f t="shared" si="10"/>
        <v>0</v>
      </c>
      <c r="O80" s="78"/>
      <c r="P80" s="78">
        <f t="shared" si="11"/>
        <v>0</v>
      </c>
      <c r="Q80" s="76"/>
    </row>
    <row r="81" spans="2:17" ht="20.45" customHeight="1" x14ac:dyDescent="0.15">
      <c r="B81" s="11" t="s">
        <v>695</v>
      </c>
      <c r="C81" s="11" t="s">
        <v>699</v>
      </c>
      <c r="D81" s="76" t="s">
        <v>676</v>
      </c>
      <c r="E81" s="77"/>
      <c r="F81" s="10"/>
      <c r="G81" s="78"/>
      <c r="H81" s="78"/>
      <c r="I81" s="78">
        <f>TRUNC(SUM(I56:I80))</f>
        <v>0</v>
      </c>
      <c r="J81" s="78"/>
      <c r="K81" s="78"/>
      <c r="L81" s="78">
        <f>TRUNC(SUM(L56:L80))</f>
        <v>0</v>
      </c>
      <c r="M81" s="78"/>
      <c r="N81" s="78">
        <f>TRUNC(SUM(N56:N80))</f>
        <v>0</v>
      </c>
      <c r="O81" s="78"/>
      <c r="P81" s="78">
        <f>TRUNC(SUM(P56:P80))</f>
        <v>0</v>
      </c>
      <c r="Q81" s="76"/>
    </row>
    <row r="82" spans="2:17" ht="20.45" customHeight="1" x14ac:dyDescent="0.15">
      <c r="B82" s="11" t="s">
        <v>132</v>
      </c>
      <c r="D82" s="150" t="s">
        <v>698</v>
      </c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  <c r="Q82" s="152"/>
    </row>
    <row r="83" spans="2:17" ht="20.45" customHeight="1" x14ac:dyDescent="0.15">
      <c r="B83" s="11" t="s">
        <v>682</v>
      </c>
      <c r="D83" s="76" t="s">
        <v>505</v>
      </c>
      <c r="E83" s="77"/>
      <c r="F83" s="10" t="s">
        <v>116</v>
      </c>
      <c r="G83" s="78">
        <v>1</v>
      </c>
      <c r="H83" s="78">
        <f>내역서!I133</f>
        <v>0</v>
      </c>
      <c r="I83" s="78">
        <f t="shared" ref="I83:I106" si="12">G83*H83</f>
        <v>0</v>
      </c>
      <c r="J83" s="78"/>
      <c r="K83" s="78">
        <f>내역서!L133</f>
        <v>0</v>
      </c>
      <c r="L83" s="78">
        <f t="shared" ref="L83:L106" si="13">G83*K83</f>
        <v>0</v>
      </c>
      <c r="M83" s="78">
        <f>내역서!N133</f>
        <v>0</v>
      </c>
      <c r="N83" s="78">
        <f t="shared" ref="N83:N106" si="14">G83*M83</f>
        <v>0</v>
      </c>
      <c r="O83" s="78"/>
      <c r="P83" s="78">
        <f t="shared" ref="P83:P106" si="15">SUM(I83,L83,N83)</f>
        <v>0</v>
      </c>
      <c r="Q83" s="76"/>
    </row>
    <row r="84" spans="2:17" ht="20.45" customHeight="1" x14ac:dyDescent="0.15">
      <c r="B84" s="11" t="s">
        <v>684</v>
      </c>
      <c r="D84" s="76" t="s">
        <v>506</v>
      </c>
      <c r="E84" s="77"/>
      <c r="F84" s="10" t="s">
        <v>116</v>
      </c>
      <c r="G84" s="78">
        <v>1</v>
      </c>
      <c r="H84" s="78">
        <f>내역서!I159</f>
        <v>0</v>
      </c>
      <c r="I84" s="78">
        <f t="shared" si="12"/>
        <v>0</v>
      </c>
      <c r="J84" s="78"/>
      <c r="K84" s="78">
        <f>내역서!L159</f>
        <v>0</v>
      </c>
      <c r="L84" s="78">
        <f t="shared" si="13"/>
        <v>0</v>
      </c>
      <c r="M84" s="78">
        <f>내역서!N159</f>
        <v>0</v>
      </c>
      <c r="N84" s="78">
        <f t="shared" si="14"/>
        <v>0</v>
      </c>
      <c r="O84" s="78"/>
      <c r="P84" s="78">
        <f t="shared" si="15"/>
        <v>0</v>
      </c>
      <c r="Q84" s="76"/>
    </row>
    <row r="85" spans="2:17" ht="20.45" customHeight="1" x14ac:dyDescent="0.15">
      <c r="B85" s="11" t="s">
        <v>685</v>
      </c>
      <c r="D85" s="76" t="s">
        <v>507</v>
      </c>
      <c r="E85" s="77"/>
      <c r="F85" s="10" t="s">
        <v>116</v>
      </c>
      <c r="G85" s="78">
        <v>1</v>
      </c>
      <c r="H85" s="78">
        <f>내역서!I185</f>
        <v>0</v>
      </c>
      <c r="I85" s="78">
        <f t="shared" si="12"/>
        <v>0</v>
      </c>
      <c r="J85" s="78"/>
      <c r="K85" s="78">
        <f>내역서!L185</f>
        <v>0</v>
      </c>
      <c r="L85" s="78">
        <f t="shared" si="13"/>
        <v>0</v>
      </c>
      <c r="M85" s="78">
        <f>내역서!N185</f>
        <v>0</v>
      </c>
      <c r="N85" s="78">
        <f t="shared" si="14"/>
        <v>0</v>
      </c>
      <c r="O85" s="78"/>
      <c r="P85" s="78">
        <f t="shared" si="15"/>
        <v>0</v>
      </c>
      <c r="Q85" s="76"/>
    </row>
    <row r="86" spans="2:17" ht="20.45" customHeight="1" x14ac:dyDescent="0.15">
      <c r="B86" s="11" t="s">
        <v>686</v>
      </c>
      <c r="D86" s="76" t="s">
        <v>508</v>
      </c>
      <c r="E86" s="77"/>
      <c r="F86" s="10" t="s">
        <v>116</v>
      </c>
      <c r="G86" s="78">
        <v>1</v>
      </c>
      <c r="H86" s="78">
        <f>내역서!I211</f>
        <v>0</v>
      </c>
      <c r="I86" s="78">
        <f t="shared" si="12"/>
        <v>0</v>
      </c>
      <c r="J86" s="78"/>
      <c r="K86" s="78">
        <f>내역서!L211</f>
        <v>0</v>
      </c>
      <c r="L86" s="78">
        <f t="shared" si="13"/>
        <v>0</v>
      </c>
      <c r="M86" s="78">
        <f>내역서!N211</f>
        <v>0</v>
      </c>
      <c r="N86" s="78">
        <f t="shared" si="14"/>
        <v>0</v>
      </c>
      <c r="O86" s="78"/>
      <c r="P86" s="78">
        <f t="shared" si="15"/>
        <v>0</v>
      </c>
      <c r="Q86" s="76"/>
    </row>
    <row r="87" spans="2:17" ht="20.45" customHeight="1" x14ac:dyDescent="0.15">
      <c r="D87" s="76"/>
      <c r="E87" s="77"/>
      <c r="F87" s="10"/>
      <c r="G87" s="78"/>
      <c r="H87" s="78"/>
      <c r="I87" s="78">
        <f t="shared" si="12"/>
        <v>0</v>
      </c>
      <c r="J87" s="78"/>
      <c r="K87" s="78"/>
      <c r="L87" s="78">
        <f t="shared" si="13"/>
        <v>0</v>
      </c>
      <c r="M87" s="78"/>
      <c r="N87" s="78">
        <f t="shared" si="14"/>
        <v>0</v>
      </c>
      <c r="O87" s="78"/>
      <c r="P87" s="78">
        <f t="shared" si="15"/>
        <v>0</v>
      </c>
      <c r="Q87" s="76"/>
    </row>
    <row r="88" spans="2:17" ht="20.45" customHeight="1" x14ac:dyDescent="0.15">
      <c r="D88" s="76"/>
      <c r="E88" s="77"/>
      <c r="F88" s="10"/>
      <c r="G88" s="78"/>
      <c r="H88" s="78"/>
      <c r="I88" s="78">
        <f t="shared" si="12"/>
        <v>0</v>
      </c>
      <c r="J88" s="78"/>
      <c r="K88" s="78"/>
      <c r="L88" s="78">
        <f t="shared" si="13"/>
        <v>0</v>
      </c>
      <c r="M88" s="78"/>
      <c r="N88" s="78">
        <f t="shared" si="14"/>
        <v>0</v>
      </c>
      <c r="O88" s="78"/>
      <c r="P88" s="78">
        <f t="shared" si="15"/>
        <v>0</v>
      </c>
      <c r="Q88" s="76"/>
    </row>
    <row r="89" spans="2:17" ht="20.45" customHeight="1" x14ac:dyDescent="0.15">
      <c r="D89" s="76"/>
      <c r="E89" s="77"/>
      <c r="F89" s="10"/>
      <c r="G89" s="78"/>
      <c r="H89" s="78"/>
      <c r="I89" s="78">
        <f t="shared" si="12"/>
        <v>0</v>
      </c>
      <c r="J89" s="78"/>
      <c r="K89" s="78"/>
      <c r="L89" s="78">
        <f t="shared" si="13"/>
        <v>0</v>
      </c>
      <c r="M89" s="78"/>
      <c r="N89" s="78">
        <f t="shared" si="14"/>
        <v>0</v>
      </c>
      <c r="O89" s="78"/>
      <c r="P89" s="78">
        <f t="shared" si="15"/>
        <v>0</v>
      </c>
      <c r="Q89" s="76"/>
    </row>
    <row r="90" spans="2:17" ht="20.45" customHeight="1" x14ac:dyDescent="0.15">
      <c r="D90" s="76"/>
      <c r="E90" s="77"/>
      <c r="F90" s="10"/>
      <c r="G90" s="78"/>
      <c r="H90" s="78"/>
      <c r="I90" s="78">
        <f t="shared" si="12"/>
        <v>0</v>
      </c>
      <c r="J90" s="78"/>
      <c r="K90" s="78"/>
      <c r="L90" s="78">
        <f t="shared" si="13"/>
        <v>0</v>
      </c>
      <c r="M90" s="78"/>
      <c r="N90" s="78">
        <f t="shared" si="14"/>
        <v>0</v>
      </c>
      <c r="O90" s="78"/>
      <c r="P90" s="78">
        <f t="shared" si="15"/>
        <v>0</v>
      </c>
      <c r="Q90" s="76"/>
    </row>
    <row r="91" spans="2:17" ht="20.45" customHeight="1" x14ac:dyDescent="0.15">
      <c r="D91" s="76"/>
      <c r="E91" s="77"/>
      <c r="F91" s="10"/>
      <c r="G91" s="78"/>
      <c r="H91" s="78"/>
      <c r="I91" s="78">
        <f t="shared" si="12"/>
        <v>0</v>
      </c>
      <c r="J91" s="78"/>
      <c r="K91" s="78"/>
      <c r="L91" s="78">
        <f t="shared" si="13"/>
        <v>0</v>
      </c>
      <c r="M91" s="78"/>
      <c r="N91" s="78">
        <f t="shared" si="14"/>
        <v>0</v>
      </c>
      <c r="O91" s="78"/>
      <c r="P91" s="78">
        <f t="shared" si="15"/>
        <v>0</v>
      </c>
      <c r="Q91" s="76"/>
    </row>
    <row r="92" spans="2:17" ht="20.45" customHeight="1" x14ac:dyDescent="0.15">
      <c r="D92" s="76"/>
      <c r="E92" s="77"/>
      <c r="F92" s="10"/>
      <c r="G92" s="78"/>
      <c r="H92" s="78"/>
      <c r="I92" s="78">
        <f t="shared" si="12"/>
        <v>0</v>
      </c>
      <c r="J92" s="78"/>
      <c r="K92" s="78"/>
      <c r="L92" s="78">
        <f t="shared" si="13"/>
        <v>0</v>
      </c>
      <c r="M92" s="78"/>
      <c r="N92" s="78">
        <f t="shared" si="14"/>
        <v>0</v>
      </c>
      <c r="O92" s="78"/>
      <c r="P92" s="78">
        <f t="shared" si="15"/>
        <v>0</v>
      </c>
      <c r="Q92" s="76"/>
    </row>
    <row r="93" spans="2:17" ht="20.45" customHeight="1" x14ac:dyDescent="0.15">
      <c r="D93" s="76"/>
      <c r="E93" s="77"/>
      <c r="F93" s="10"/>
      <c r="G93" s="78"/>
      <c r="H93" s="78"/>
      <c r="I93" s="78">
        <f t="shared" si="12"/>
        <v>0</v>
      </c>
      <c r="J93" s="78"/>
      <c r="K93" s="78"/>
      <c r="L93" s="78">
        <f t="shared" si="13"/>
        <v>0</v>
      </c>
      <c r="M93" s="78"/>
      <c r="N93" s="78">
        <f t="shared" si="14"/>
        <v>0</v>
      </c>
      <c r="O93" s="78"/>
      <c r="P93" s="78">
        <f t="shared" si="15"/>
        <v>0</v>
      </c>
      <c r="Q93" s="76"/>
    </row>
    <row r="94" spans="2:17" ht="20.45" customHeight="1" x14ac:dyDescent="0.15">
      <c r="D94" s="76"/>
      <c r="E94" s="77"/>
      <c r="F94" s="10"/>
      <c r="G94" s="78"/>
      <c r="H94" s="78"/>
      <c r="I94" s="78">
        <f t="shared" si="12"/>
        <v>0</v>
      </c>
      <c r="J94" s="78"/>
      <c r="K94" s="78"/>
      <c r="L94" s="78">
        <f t="shared" si="13"/>
        <v>0</v>
      </c>
      <c r="M94" s="78"/>
      <c r="N94" s="78">
        <f t="shared" si="14"/>
        <v>0</v>
      </c>
      <c r="O94" s="78"/>
      <c r="P94" s="78">
        <f t="shared" si="15"/>
        <v>0</v>
      </c>
      <c r="Q94" s="76"/>
    </row>
    <row r="95" spans="2:17" ht="20.45" customHeight="1" x14ac:dyDescent="0.15">
      <c r="D95" s="76"/>
      <c r="E95" s="77"/>
      <c r="F95" s="10"/>
      <c r="G95" s="78"/>
      <c r="H95" s="78"/>
      <c r="I95" s="78">
        <f t="shared" si="12"/>
        <v>0</v>
      </c>
      <c r="J95" s="78"/>
      <c r="K95" s="78"/>
      <c r="L95" s="78">
        <f t="shared" si="13"/>
        <v>0</v>
      </c>
      <c r="M95" s="78"/>
      <c r="N95" s="78">
        <f t="shared" si="14"/>
        <v>0</v>
      </c>
      <c r="O95" s="78"/>
      <c r="P95" s="78">
        <f t="shared" si="15"/>
        <v>0</v>
      </c>
      <c r="Q95" s="76"/>
    </row>
    <row r="96" spans="2:17" ht="20.45" customHeight="1" x14ac:dyDescent="0.15">
      <c r="D96" s="76"/>
      <c r="E96" s="77"/>
      <c r="F96" s="10"/>
      <c r="G96" s="78"/>
      <c r="H96" s="78"/>
      <c r="I96" s="78">
        <f t="shared" si="12"/>
        <v>0</v>
      </c>
      <c r="J96" s="78"/>
      <c r="K96" s="78"/>
      <c r="L96" s="78">
        <f t="shared" si="13"/>
        <v>0</v>
      </c>
      <c r="M96" s="78"/>
      <c r="N96" s="78">
        <f t="shared" si="14"/>
        <v>0</v>
      </c>
      <c r="O96" s="78"/>
      <c r="P96" s="78">
        <f t="shared" si="15"/>
        <v>0</v>
      </c>
      <c r="Q96" s="76"/>
    </row>
    <row r="97" spans="2:17" ht="20.45" customHeight="1" x14ac:dyDescent="0.15">
      <c r="D97" s="76"/>
      <c r="E97" s="77"/>
      <c r="F97" s="10"/>
      <c r="G97" s="78"/>
      <c r="H97" s="78"/>
      <c r="I97" s="78">
        <f t="shared" si="12"/>
        <v>0</v>
      </c>
      <c r="J97" s="78"/>
      <c r="K97" s="78"/>
      <c r="L97" s="78">
        <f t="shared" si="13"/>
        <v>0</v>
      </c>
      <c r="M97" s="78"/>
      <c r="N97" s="78">
        <f t="shared" si="14"/>
        <v>0</v>
      </c>
      <c r="O97" s="78"/>
      <c r="P97" s="78">
        <f t="shared" si="15"/>
        <v>0</v>
      </c>
      <c r="Q97" s="76"/>
    </row>
    <row r="98" spans="2:17" ht="20.45" customHeight="1" x14ac:dyDescent="0.15">
      <c r="D98" s="76"/>
      <c r="E98" s="77"/>
      <c r="F98" s="10"/>
      <c r="G98" s="78"/>
      <c r="H98" s="78"/>
      <c r="I98" s="78">
        <f t="shared" si="12"/>
        <v>0</v>
      </c>
      <c r="J98" s="78"/>
      <c r="K98" s="78"/>
      <c r="L98" s="78">
        <f t="shared" si="13"/>
        <v>0</v>
      </c>
      <c r="M98" s="78"/>
      <c r="N98" s="78">
        <f t="shared" si="14"/>
        <v>0</v>
      </c>
      <c r="O98" s="78"/>
      <c r="P98" s="78">
        <f t="shared" si="15"/>
        <v>0</v>
      </c>
      <c r="Q98" s="76"/>
    </row>
    <row r="99" spans="2:17" ht="20.45" customHeight="1" x14ac:dyDescent="0.15">
      <c r="D99" s="76"/>
      <c r="E99" s="77"/>
      <c r="F99" s="10"/>
      <c r="G99" s="78"/>
      <c r="H99" s="78"/>
      <c r="I99" s="78">
        <f t="shared" si="12"/>
        <v>0</v>
      </c>
      <c r="J99" s="78"/>
      <c r="K99" s="78"/>
      <c r="L99" s="78">
        <f t="shared" si="13"/>
        <v>0</v>
      </c>
      <c r="M99" s="78"/>
      <c r="N99" s="78">
        <f t="shared" si="14"/>
        <v>0</v>
      </c>
      <c r="O99" s="78"/>
      <c r="P99" s="78">
        <f t="shared" si="15"/>
        <v>0</v>
      </c>
      <c r="Q99" s="76"/>
    </row>
    <row r="100" spans="2:17" ht="20.45" customHeight="1" x14ac:dyDescent="0.15">
      <c r="D100" s="76"/>
      <c r="E100" s="77"/>
      <c r="F100" s="10"/>
      <c r="G100" s="78"/>
      <c r="H100" s="78"/>
      <c r="I100" s="78">
        <f t="shared" si="12"/>
        <v>0</v>
      </c>
      <c r="J100" s="78"/>
      <c r="K100" s="78"/>
      <c r="L100" s="78">
        <f t="shared" si="13"/>
        <v>0</v>
      </c>
      <c r="M100" s="78"/>
      <c r="N100" s="78">
        <f t="shared" si="14"/>
        <v>0</v>
      </c>
      <c r="O100" s="78"/>
      <c r="P100" s="78">
        <f t="shared" si="15"/>
        <v>0</v>
      </c>
      <c r="Q100" s="76"/>
    </row>
    <row r="101" spans="2:17" ht="20.45" customHeight="1" x14ac:dyDescent="0.15">
      <c r="D101" s="76"/>
      <c r="E101" s="77"/>
      <c r="F101" s="10"/>
      <c r="G101" s="78"/>
      <c r="H101" s="78"/>
      <c r="I101" s="78">
        <f t="shared" si="12"/>
        <v>0</v>
      </c>
      <c r="J101" s="78"/>
      <c r="K101" s="78"/>
      <c r="L101" s="78">
        <f t="shared" si="13"/>
        <v>0</v>
      </c>
      <c r="M101" s="78"/>
      <c r="N101" s="78">
        <f t="shared" si="14"/>
        <v>0</v>
      </c>
      <c r="O101" s="78"/>
      <c r="P101" s="78">
        <f t="shared" si="15"/>
        <v>0</v>
      </c>
      <c r="Q101" s="76"/>
    </row>
    <row r="102" spans="2:17" ht="20.45" customHeight="1" x14ac:dyDescent="0.15">
      <c r="D102" s="76"/>
      <c r="E102" s="77"/>
      <c r="F102" s="10"/>
      <c r="G102" s="78"/>
      <c r="H102" s="78"/>
      <c r="I102" s="78">
        <f t="shared" si="12"/>
        <v>0</v>
      </c>
      <c r="J102" s="78"/>
      <c r="K102" s="78"/>
      <c r="L102" s="78">
        <f t="shared" si="13"/>
        <v>0</v>
      </c>
      <c r="M102" s="78"/>
      <c r="N102" s="78">
        <f t="shared" si="14"/>
        <v>0</v>
      </c>
      <c r="O102" s="78"/>
      <c r="P102" s="78">
        <f t="shared" si="15"/>
        <v>0</v>
      </c>
      <c r="Q102" s="76"/>
    </row>
    <row r="103" spans="2:17" ht="20.45" customHeight="1" x14ac:dyDescent="0.15">
      <c r="D103" s="76"/>
      <c r="E103" s="77"/>
      <c r="F103" s="10"/>
      <c r="G103" s="78"/>
      <c r="H103" s="78"/>
      <c r="I103" s="78">
        <f t="shared" si="12"/>
        <v>0</v>
      </c>
      <c r="J103" s="78"/>
      <c r="K103" s="78"/>
      <c r="L103" s="78">
        <f t="shared" si="13"/>
        <v>0</v>
      </c>
      <c r="M103" s="78"/>
      <c r="N103" s="78">
        <f t="shared" si="14"/>
        <v>0</v>
      </c>
      <c r="O103" s="78"/>
      <c r="P103" s="78">
        <f t="shared" si="15"/>
        <v>0</v>
      </c>
      <c r="Q103" s="76"/>
    </row>
    <row r="104" spans="2:17" ht="20.45" customHeight="1" x14ac:dyDescent="0.15">
      <c r="D104" s="76"/>
      <c r="E104" s="77"/>
      <c r="F104" s="10"/>
      <c r="G104" s="78"/>
      <c r="H104" s="78"/>
      <c r="I104" s="78">
        <f t="shared" si="12"/>
        <v>0</v>
      </c>
      <c r="J104" s="78"/>
      <c r="K104" s="78"/>
      <c r="L104" s="78">
        <f t="shared" si="13"/>
        <v>0</v>
      </c>
      <c r="M104" s="78"/>
      <c r="N104" s="78">
        <f t="shared" si="14"/>
        <v>0</v>
      </c>
      <c r="O104" s="78"/>
      <c r="P104" s="78">
        <f t="shared" si="15"/>
        <v>0</v>
      </c>
      <c r="Q104" s="76"/>
    </row>
    <row r="105" spans="2:17" ht="20.45" customHeight="1" x14ac:dyDescent="0.15">
      <c r="D105" s="76"/>
      <c r="E105" s="77"/>
      <c r="F105" s="10"/>
      <c r="G105" s="78"/>
      <c r="H105" s="78"/>
      <c r="I105" s="78">
        <f t="shared" si="12"/>
        <v>0</v>
      </c>
      <c r="J105" s="78"/>
      <c r="K105" s="78"/>
      <c r="L105" s="78">
        <f t="shared" si="13"/>
        <v>0</v>
      </c>
      <c r="M105" s="78"/>
      <c r="N105" s="78">
        <f t="shared" si="14"/>
        <v>0</v>
      </c>
      <c r="O105" s="78"/>
      <c r="P105" s="78">
        <f t="shared" si="15"/>
        <v>0</v>
      </c>
      <c r="Q105" s="76"/>
    </row>
    <row r="106" spans="2:17" ht="20.45" customHeight="1" x14ac:dyDescent="0.15">
      <c r="D106" s="76"/>
      <c r="E106" s="77"/>
      <c r="F106" s="10"/>
      <c r="G106" s="78"/>
      <c r="H106" s="78"/>
      <c r="I106" s="78">
        <f t="shared" si="12"/>
        <v>0</v>
      </c>
      <c r="J106" s="78"/>
      <c r="K106" s="78"/>
      <c r="L106" s="78">
        <f t="shared" si="13"/>
        <v>0</v>
      </c>
      <c r="M106" s="78"/>
      <c r="N106" s="78">
        <f t="shared" si="14"/>
        <v>0</v>
      </c>
      <c r="O106" s="78"/>
      <c r="P106" s="78">
        <f t="shared" si="15"/>
        <v>0</v>
      </c>
      <c r="Q106" s="76"/>
    </row>
    <row r="107" spans="2:17" ht="20.45" customHeight="1" x14ac:dyDescent="0.15">
      <c r="B107" s="11" t="s">
        <v>697</v>
      </c>
      <c r="C107" s="11" t="s">
        <v>699</v>
      </c>
      <c r="D107" s="76" t="s">
        <v>676</v>
      </c>
      <c r="E107" s="77"/>
      <c r="F107" s="10"/>
      <c r="G107" s="78"/>
      <c r="H107" s="78"/>
      <c r="I107" s="78">
        <f>TRUNC(SUM(I82:I106))</f>
        <v>0</v>
      </c>
      <c r="J107" s="78"/>
      <c r="K107" s="78"/>
      <c r="L107" s="78">
        <f>TRUNC(SUM(L82:L106))</f>
        <v>0</v>
      </c>
      <c r="M107" s="78"/>
      <c r="N107" s="78">
        <f>TRUNC(SUM(N82:N106))</f>
        <v>0</v>
      </c>
      <c r="O107" s="78"/>
      <c r="P107" s="78">
        <f>TRUNC(SUM(P82:P106))</f>
        <v>0</v>
      </c>
      <c r="Q107" s="76"/>
    </row>
    <row r="108" spans="2:17" ht="20.45" customHeight="1" x14ac:dyDescent="0.15">
      <c r="B108" s="11" t="s">
        <v>132</v>
      </c>
      <c r="D108" s="150" t="s">
        <v>701</v>
      </c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2"/>
    </row>
    <row r="109" spans="2:17" ht="20.45" customHeight="1" x14ac:dyDescent="0.15">
      <c r="B109" s="11" t="s">
        <v>689</v>
      </c>
      <c r="D109" s="76" t="s">
        <v>509</v>
      </c>
      <c r="E109" s="77"/>
      <c r="F109" s="10" t="s">
        <v>116</v>
      </c>
      <c r="G109" s="78">
        <v>1</v>
      </c>
      <c r="H109" s="78">
        <f>내역서!I263</f>
        <v>0</v>
      </c>
      <c r="I109" s="78">
        <f t="shared" ref="I109:I132" si="16">G109*H109</f>
        <v>0</v>
      </c>
      <c r="J109" s="78"/>
      <c r="K109" s="78">
        <f>내역서!L263</f>
        <v>0</v>
      </c>
      <c r="L109" s="78">
        <f t="shared" ref="L109:L132" si="17">G109*K109</f>
        <v>0</v>
      </c>
      <c r="M109" s="78">
        <f>내역서!N263</f>
        <v>0</v>
      </c>
      <c r="N109" s="78">
        <f t="shared" ref="N109:N132" si="18">G109*M109</f>
        <v>0</v>
      </c>
      <c r="O109" s="78"/>
      <c r="P109" s="78">
        <f t="shared" ref="P109:P132" si="19">SUM(I109,L109,N109)</f>
        <v>0</v>
      </c>
      <c r="Q109" s="76"/>
    </row>
    <row r="110" spans="2:17" ht="20.45" customHeight="1" x14ac:dyDescent="0.15">
      <c r="B110" s="11" t="s">
        <v>692</v>
      </c>
      <c r="D110" s="76" t="s">
        <v>510</v>
      </c>
      <c r="E110" s="77"/>
      <c r="F110" s="10" t="s">
        <v>116</v>
      </c>
      <c r="G110" s="78">
        <v>1</v>
      </c>
      <c r="H110" s="78">
        <f>내역서!I289</f>
        <v>0</v>
      </c>
      <c r="I110" s="78">
        <f t="shared" si="16"/>
        <v>0</v>
      </c>
      <c r="J110" s="78"/>
      <c r="K110" s="78">
        <f>내역서!L289</f>
        <v>0</v>
      </c>
      <c r="L110" s="78">
        <f t="shared" si="17"/>
        <v>0</v>
      </c>
      <c r="M110" s="78">
        <f>내역서!N289</f>
        <v>0</v>
      </c>
      <c r="N110" s="78">
        <f t="shared" si="18"/>
        <v>0</v>
      </c>
      <c r="O110" s="78"/>
      <c r="P110" s="78">
        <f t="shared" si="19"/>
        <v>0</v>
      </c>
      <c r="Q110" s="76"/>
    </row>
    <row r="111" spans="2:17" ht="20.45" customHeight="1" x14ac:dyDescent="0.15">
      <c r="D111" s="76"/>
      <c r="E111" s="77"/>
      <c r="F111" s="10"/>
      <c r="G111" s="78"/>
      <c r="H111" s="78"/>
      <c r="I111" s="78">
        <f t="shared" si="16"/>
        <v>0</v>
      </c>
      <c r="J111" s="78"/>
      <c r="K111" s="78"/>
      <c r="L111" s="78">
        <f t="shared" si="17"/>
        <v>0</v>
      </c>
      <c r="M111" s="78"/>
      <c r="N111" s="78">
        <f t="shared" si="18"/>
        <v>0</v>
      </c>
      <c r="O111" s="78"/>
      <c r="P111" s="78">
        <f t="shared" si="19"/>
        <v>0</v>
      </c>
      <c r="Q111" s="76"/>
    </row>
    <row r="112" spans="2:17" ht="20.45" customHeight="1" x14ac:dyDescent="0.15">
      <c r="D112" s="76"/>
      <c r="E112" s="77"/>
      <c r="F112" s="10"/>
      <c r="G112" s="78"/>
      <c r="H112" s="78"/>
      <c r="I112" s="78">
        <f t="shared" si="16"/>
        <v>0</v>
      </c>
      <c r="J112" s="78"/>
      <c r="K112" s="78"/>
      <c r="L112" s="78">
        <f t="shared" si="17"/>
        <v>0</v>
      </c>
      <c r="M112" s="78"/>
      <c r="N112" s="78">
        <f t="shared" si="18"/>
        <v>0</v>
      </c>
      <c r="O112" s="78"/>
      <c r="P112" s="78">
        <f t="shared" si="19"/>
        <v>0</v>
      </c>
      <c r="Q112" s="76"/>
    </row>
    <row r="113" spans="4:17" ht="20.45" customHeight="1" x14ac:dyDescent="0.15">
      <c r="D113" s="76"/>
      <c r="E113" s="77"/>
      <c r="F113" s="10"/>
      <c r="G113" s="78"/>
      <c r="H113" s="78"/>
      <c r="I113" s="78">
        <f t="shared" si="16"/>
        <v>0</v>
      </c>
      <c r="J113" s="78"/>
      <c r="K113" s="78"/>
      <c r="L113" s="78">
        <f t="shared" si="17"/>
        <v>0</v>
      </c>
      <c r="M113" s="78"/>
      <c r="N113" s="78">
        <f t="shared" si="18"/>
        <v>0</v>
      </c>
      <c r="O113" s="78"/>
      <c r="P113" s="78">
        <f t="shared" si="19"/>
        <v>0</v>
      </c>
      <c r="Q113" s="76"/>
    </row>
    <row r="114" spans="4:17" ht="20.45" customHeight="1" x14ac:dyDescent="0.15">
      <c r="D114" s="76"/>
      <c r="E114" s="77"/>
      <c r="F114" s="10"/>
      <c r="G114" s="78"/>
      <c r="H114" s="78"/>
      <c r="I114" s="78">
        <f t="shared" si="16"/>
        <v>0</v>
      </c>
      <c r="J114" s="78"/>
      <c r="K114" s="78"/>
      <c r="L114" s="78">
        <f t="shared" si="17"/>
        <v>0</v>
      </c>
      <c r="M114" s="78"/>
      <c r="N114" s="78">
        <f t="shared" si="18"/>
        <v>0</v>
      </c>
      <c r="O114" s="78"/>
      <c r="P114" s="78">
        <f t="shared" si="19"/>
        <v>0</v>
      </c>
      <c r="Q114" s="76"/>
    </row>
    <row r="115" spans="4:17" ht="20.45" customHeight="1" x14ac:dyDescent="0.15">
      <c r="D115" s="76"/>
      <c r="E115" s="77"/>
      <c r="F115" s="10"/>
      <c r="G115" s="78"/>
      <c r="H115" s="78"/>
      <c r="I115" s="78">
        <f t="shared" si="16"/>
        <v>0</v>
      </c>
      <c r="J115" s="78"/>
      <c r="K115" s="78"/>
      <c r="L115" s="78">
        <f t="shared" si="17"/>
        <v>0</v>
      </c>
      <c r="M115" s="78"/>
      <c r="N115" s="78">
        <f t="shared" si="18"/>
        <v>0</v>
      </c>
      <c r="O115" s="78"/>
      <c r="P115" s="78">
        <f t="shared" si="19"/>
        <v>0</v>
      </c>
      <c r="Q115" s="76"/>
    </row>
    <row r="116" spans="4:17" ht="20.45" customHeight="1" x14ac:dyDescent="0.15">
      <c r="D116" s="76"/>
      <c r="E116" s="77"/>
      <c r="F116" s="10"/>
      <c r="G116" s="78"/>
      <c r="H116" s="78"/>
      <c r="I116" s="78">
        <f t="shared" si="16"/>
        <v>0</v>
      </c>
      <c r="J116" s="78"/>
      <c r="K116" s="78"/>
      <c r="L116" s="78">
        <f t="shared" si="17"/>
        <v>0</v>
      </c>
      <c r="M116" s="78"/>
      <c r="N116" s="78">
        <f t="shared" si="18"/>
        <v>0</v>
      </c>
      <c r="O116" s="78"/>
      <c r="P116" s="78">
        <f t="shared" si="19"/>
        <v>0</v>
      </c>
      <c r="Q116" s="76"/>
    </row>
    <row r="117" spans="4:17" ht="20.45" customHeight="1" x14ac:dyDescent="0.15">
      <c r="D117" s="76"/>
      <c r="E117" s="77"/>
      <c r="F117" s="10"/>
      <c r="G117" s="78"/>
      <c r="H117" s="78"/>
      <c r="I117" s="78">
        <f t="shared" si="16"/>
        <v>0</v>
      </c>
      <c r="J117" s="78"/>
      <c r="K117" s="78"/>
      <c r="L117" s="78">
        <f t="shared" si="17"/>
        <v>0</v>
      </c>
      <c r="M117" s="78"/>
      <c r="N117" s="78">
        <f t="shared" si="18"/>
        <v>0</v>
      </c>
      <c r="O117" s="78"/>
      <c r="P117" s="78">
        <f t="shared" si="19"/>
        <v>0</v>
      </c>
      <c r="Q117" s="76"/>
    </row>
    <row r="118" spans="4:17" ht="20.45" customHeight="1" x14ac:dyDescent="0.15">
      <c r="D118" s="76"/>
      <c r="E118" s="77"/>
      <c r="F118" s="10"/>
      <c r="G118" s="78"/>
      <c r="H118" s="78"/>
      <c r="I118" s="78">
        <f t="shared" si="16"/>
        <v>0</v>
      </c>
      <c r="J118" s="78"/>
      <c r="K118" s="78"/>
      <c r="L118" s="78">
        <f t="shared" si="17"/>
        <v>0</v>
      </c>
      <c r="M118" s="78"/>
      <c r="N118" s="78">
        <f t="shared" si="18"/>
        <v>0</v>
      </c>
      <c r="O118" s="78"/>
      <c r="P118" s="78">
        <f t="shared" si="19"/>
        <v>0</v>
      </c>
      <c r="Q118" s="76"/>
    </row>
    <row r="119" spans="4:17" ht="20.45" customHeight="1" x14ac:dyDescent="0.15">
      <c r="D119" s="76"/>
      <c r="E119" s="77"/>
      <c r="F119" s="10"/>
      <c r="G119" s="78"/>
      <c r="H119" s="78"/>
      <c r="I119" s="78">
        <f t="shared" si="16"/>
        <v>0</v>
      </c>
      <c r="J119" s="78"/>
      <c r="K119" s="78"/>
      <c r="L119" s="78">
        <f t="shared" si="17"/>
        <v>0</v>
      </c>
      <c r="M119" s="78"/>
      <c r="N119" s="78">
        <f t="shared" si="18"/>
        <v>0</v>
      </c>
      <c r="O119" s="78"/>
      <c r="P119" s="78">
        <f t="shared" si="19"/>
        <v>0</v>
      </c>
      <c r="Q119" s="76"/>
    </row>
    <row r="120" spans="4:17" ht="20.45" customHeight="1" x14ac:dyDescent="0.15">
      <c r="D120" s="76"/>
      <c r="E120" s="77"/>
      <c r="F120" s="10"/>
      <c r="G120" s="78"/>
      <c r="H120" s="78"/>
      <c r="I120" s="78">
        <f t="shared" si="16"/>
        <v>0</v>
      </c>
      <c r="J120" s="78"/>
      <c r="K120" s="78"/>
      <c r="L120" s="78">
        <f t="shared" si="17"/>
        <v>0</v>
      </c>
      <c r="M120" s="78"/>
      <c r="N120" s="78">
        <f t="shared" si="18"/>
        <v>0</v>
      </c>
      <c r="O120" s="78"/>
      <c r="P120" s="78">
        <f t="shared" si="19"/>
        <v>0</v>
      </c>
      <c r="Q120" s="76"/>
    </row>
    <row r="121" spans="4:17" ht="20.45" customHeight="1" x14ac:dyDescent="0.15">
      <c r="D121" s="76"/>
      <c r="E121" s="77"/>
      <c r="F121" s="10"/>
      <c r="G121" s="78"/>
      <c r="H121" s="78"/>
      <c r="I121" s="78">
        <f t="shared" si="16"/>
        <v>0</v>
      </c>
      <c r="J121" s="78"/>
      <c r="K121" s="78"/>
      <c r="L121" s="78">
        <f t="shared" si="17"/>
        <v>0</v>
      </c>
      <c r="M121" s="78"/>
      <c r="N121" s="78">
        <f t="shared" si="18"/>
        <v>0</v>
      </c>
      <c r="O121" s="78"/>
      <c r="P121" s="78">
        <f t="shared" si="19"/>
        <v>0</v>
      </c>
      <c r="Q121" s="76"/>
    </row>
    <row r="122" spans="4:17" ht="20.45" customHeight="1" x14ac:dyDescent="0.15">
      <c r="D122" s="76"/>
      <c r="E122" s="77"/>
      <c r="F122" s="10"/>
      <c r="G122" s="78"/>
      <c r="H122" s="78"/>
      <c r="I122" s="78">
        <f t="shared" si="16"/>
        <v>0</v>
      </c>
      <c r="J122" s="78"/>
      <c r="K122" s="78"/>
      <c r="L122" s="78">
        <f t="shared" si="17"/>
        <v>0</v>
      </c>
      <c r="M122" s="78"/>
      <c r="N122" s="78">
        <f t="shared" si="18"/>
        <v>0</v>
      </c>
      <c r="O122" s="78"/>
      <c r="P122" s="78">
        <f t="shared" si="19"/>
        <v>0</v>
      </c>
      <c r="Q122" s="76"/>
    </row>
    <row r="123" spans="4:17" ht="20.45" customHeight="1" x14ac:dyDescent="0.15">
      <c r="D123" s="76"/>
      <c r="E123" s="77"/>
      <c r="F123" s="10"/>
      <c r="G123" s="78"/>
      <c r="H123" s="78"/>
      <c r="I123" s="78">
        <f t="shared" si="16"/>
        <v>0</v>
      </c>
      <c r="J123" s="78"/>
      <c r="K123" s="78"/>
      <c r="L123" s="78">
        <f t="shared" si="17"/>
        <v>0</v>
      </c>
      <c r="M123" s="78"/>
      <c r="N123" s="78">
        <f t="shared" si="18"/>
        <v>0</v>
      </c>
      <c r="O123" s="78"/>
      <c r="P123" s="78">
        <f t="shared" si="19"/>
        <v>0</v>
      </c>
      <c r="Q123" s="76"/>
    </row>
    <row r="124" spans="4:17" ht="20.45" customHeight="1" x14ac:dyDescent="0.15">
      <c r="D124" s="76"/>
      <c r="E124" s="77"/>
      <c r="F124" s="10"/>
      <c r="G124" s="78"/>
      <c r="H124" s="78"/>
      <c r="I124" s="78">
        <f t="shared" si="16"/>
        <v>0</v>
      </c>
      <c r="J124" s="78"/>
      <c r="K124" s="78"/>
      <c r="L124" s="78">
        <f t="shared" si="17"/>
        <v>0</v>
      </c>
      <c r="M124" s="78"/>
      <c r="N124" s="78">
        <f t="shared" si="18"/>
        <v>0</v>
      </c>
      <c r="O124" s="78"/>
      <c r="P124" s="78">
        <f t="shared" si="19"/>
        <v>0</v>
      </c>
      <c r="Q124" s="76"/>
    </row>
    <row r="125" spans="4:17" ht="20.45" customHeight="1" x14ac:dyDescent="0.15">
      <c r="D125" s="76"/>
      <c r="E125" s="77"/>
      <c r="F125" s="10"/>
      <c r="G125" s="78"/>
      <c r="H125" s="78"/>
      <c r="I125" s="78">
        <f t="shared" si="16"/>
        <v>0</v>
      </c>
      <c r="J125" s="78"/>
      <c r="K125" s="78"/>
      <c r="L125" s="78">
        <f t="shared" si="17"/>
        <v>0</v>
      </c>
      <c r="M125" s="78"/>
      <c r="N125" s="78">
        <f t="shared" si="18"/>
        <v>0</v>
      </c>
      <c r="O125" s="78"/>
      <c r="P125" s="78">
        <f t="shared" si="19"/>
        <v>0</v>
      </c>
      <c r="Q125" s="76"/>
    </row>
    <row r="126" spans="4:17" ht="20.45" customHeight="1" x14ac:dyDescent="0.15">
      <c r="D126" s="76"/>
      <c r="E126" s="77"/>
      <c r="F126" s="10"/>
      <c r="G126" s="78"/>
      <c r="H126" s="78"/>
      <c r="I126" s="78">
        <f t="shared" si="16"/>
        <v>0</v>
      </c>
      <c r="J126" s="78"/>
      <c r="K126" s="78"/>
      <c r="L126" s="78">
        <f t="shared" si="17"/>
        <v>0</v>
      </c>
      <c r="M126" s="78"/>
      <c r="N126" s="78">
        <f t="shared" si="18"/>
        <v>0</v>
      </c>
      <c r="O126" s="78"/>
      <c r="P126" s="78">
        <f t="shared" si="19"/>
        <v>0</v>
      </c>
      <c r="Q126" s="76"/>
    </row>
    <row r="127" spans="4:17" ht="20.45" customHeight="1" x14ac:dyDescent="0.15">
      <c r="D127" s="76"/>
      <c r="E127" s="77"/>
      <c r="F127" s="10"/>
      <c r="G127" s="78"/>
      <c r="H127" s="78"/>
      <c r="I127" s="78">
        <f t="shared" si="16"/>
        <v>0</v>
      </c>
      <c r="J127" s="78"/>
      <c r="K127" s="78"/>
      <c r="L127" s="78">
        <f t="shared" si="17"/>
        <v>0</v>
      </c>
      <c r="M127" s="78"/>
      <c r="N127" s="78">
        <f t="shared" si="18"/>
        <v>0</v>
      </c>
      <c r="O127" s="78"/>
      <c r="P127" s="78">
        <f t="shared" si="19"/>
        <v>0</v>
      </c>
      <c r="Q127" s="76"/>
    </row>
    <row r="128" spans="4:17" ht="20.45" customHeight="1" x14ac:dyDescent="0.15">
      <c r="D128" s="76"/>
      <c r="E128" s="77"/>
      <c r="F128" s="10"/>
      <c r="G128" s="78"/>
      <c r="H128" s="78"/>
      <c r="I128" s="78">
        <f t="shared" si="16"/>
        <v>0</v>
      </c>
      <c r="J128" s="78"/>
      <c r="K128" s="78"/>
      <c r="L128" s="78">
        <f t="shared" si="17"/>
        <v>0</v>
      </c>
      <c r="M128" s="78"/>
      <c r="N128" s="78">
        <f t="shared" si="18"/>
        <v>0</v>
      </c>
      <c r="O128" s="78"/>
      <c r="P128" s="78">
        <f t="shared" si="19"/>
        <v>0</v>
      </c>
      <c r="Q128" s="76"/>
    </row>
    <row r="129" spans="2:17" ht="20.45" customHeight="1" x14ac:dyDescent="0.15">
      <c r="D129" s="76"/>
      <c r="E129" s="77"/>
      <c r="F129" s="10"/>
      <c r="G129" s="78"/>
      <c r="H129" s="78"/>
      <c r="I129" s="78">
        <f t="shared" si="16"/>
        <v>0</v>
      </c>
      <c r="J129" s="78"/>
      <c r="K129" s="78"/>
      <c r="L129" s="78">
        <f t="shared" si="17"/>
        <v>0</v>
      </c>
      <c r="M129" s="78"/>
      <c r="N129" s="78">
        <f t="shared" si="18"/>
        <v>0</v>
      </c>
      <c r="O129" s="78"/>
      <c r="P129" s="78">
        <f t="shared" si="19"/>
        <v>0</v>
      </c>
      <c r="Q129" s="76"/>
    </row>
    <row r="130" spans="2:17" ht="20.45" customHeight="1" x14ac:dyDescent="0.15">
      <c r="D130" s="76"/>
      <c r="E130" s="77"/>
      <c r="F130" s="10"/>
      <c r="G130" s="78"/>
      <c r="H130" s="78"/>
      <c r="I130" s="78">
        <f t="shared" si="16"/>
        <v>0</v>
      </c>
      <c r="J130" s="78"/>
      <c r="K130" s="78"/>
      <c r="L130" s="78">
        <f t="shared" si="17"/>
        <v>0</v>
      </c>
      <c r="M130" s="78"/>
      <c r="N130" s="78">
        <f t="shared" si="18"/>
        <v>0</v>
      </c>
      <c r="O130" s="78"/>
      <c r="P130" s="78">
        <f t="shared" si="19"/>
        <v>0</v>
      </c>
      <c r="Q130" s="76"/>
    </row>
    <row r="131" spans="2:17" ht="20.45" customHeight="1" x14ac:dyDescent="0.15">
      <c r="D131" s="76"/>
      <c r="E131" s="77"/>
      <c r="F131" s="10"/>
      <c r="G131" s="78"/>
      <c r="H131" s="78"/>
      <c r="I131" s="78">
        <f t="shared" si="16"/>
        <v>0</v>
      </c>
      <c r="J131" s="78"/>
      <c r="K131" s="78"/>
      <c r="L131" s="78">
        <f t="shared" si="17"/>
        <v>0</v>
      </c>
      <c r="M131" s="78"/>
      <c r="N131" s="78">
        <f t="shared" si="18"/>
        <v>0</v>
      </c>
      <c r="O131" s="78"/>
      <c r="P131" s="78">
        <f t="shared" si="19"/>
        <v>0</v>
      </c>
      <c r="Q131" s="76"/>
    </row>
    <row r="132" spans="2:17" ht="20.45" customHeight="1" x14ac:dyDescent="0.15">
      <c r="D132" s="76"/>
      <c r="E132" s="77"/>
      <c r="F132" s="10"/>
      <c r="G132" s="78"/>
      <c r="H132" s="78"/>
      <c r="I132" s="78">
        <f t="shared" si="16"/>
        <v>0</v>
      </c>
      <c r="J132" s="78"/>
      <c r="K132" s="78"/>
      <c r="L132" s="78">
        <f t="shared" si="17"/>
        <v>0</v>
      </c>
      <c r="M132" s="78"/>
      <c r="N132" s="78">
        <f t="shared" si="18"/>
        <v>0</v>
      </c>
      <c r="O132" s="78"/>
      <c r="P132" s="78">
        <f t="shared" si="19"/>
        <v>0</v>
      </c>
      <c r="Q132" s="76"/>
    </row>
    <row r="133" spans="2:17" ht="20.45" customHeight="1" x14ac:dyDescent="0.15">
      <c r="B133" s="11" t="s">
        <v>700</v>
      </c>
      <c r="C133" s="11" t="s">
        <v>699</v>
      </c>
      <c r="D133" s="76" t="s">
        <v>676</v>
      </c>
      <c r="E133" s="77"/>
      <c r="F133" s="10"/>
      <c r="G133" s="78"/>
      <c r="H133" s="78"/>
      <c r="I133" s="78">
        <f>TRUNC(SUM(I108:I132))</f>
        <v>0</v>
      </c>
      <c r="J133" s="78"/>
      <c r="K133" s="78"/>
      <c r="L133" s="78">
        <f>TRUNC(SUM(L108:L132))</f>
        <v>0</v>
      </c>
      <c r="M133" s="78"/>
      <c r="N133" s="78">
        <f>TRUNC(SUM(N108:N132))</f>
        <v>0</v>
      </c>
      <c r="O133" s="78"/>
      <c r="P133" s="78">
        <f>TRUNC(SUM(P108:P132))</f>
        <v>0</v>
      </c>
      <c r="Q133" s="76"/>
    </row>
  </sheetData>
  <mergeCells count="18">
    <mergeCell ref="D4:Q4"/>
    <mergeCell ref="D30:Q30"/>
    <mergeCell ref="D56:Q56"/>
    <mergeCell ref="D82:Q82"/>
    <mergeCell ref="D108:Q108"/>
    <mergeCell ref="M2:N2"/>
    <mergeCell ref="P2:P3"/>
    <mergeCell ref="Q2:Q3"/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289"/>
  <sheetViews>
    <sheetView topLeftCell="D1" workbookViewId="0">
      <pane ySplit="3" topLeftCell="A4" activePane="bottomLeft" state="frozen"/>
      <selection activeCell="J20" sqref="J20"/>
      <selection pane="bottomLeft" activeCell="D4" sqref="D4:Q4"/>
    </sheetView>
  </sheetViews>
  <sheetFormatPr defaultRowHeight="23.1" customHeight="1" x14ac:dyDescent="0.15"/>
  <cols>
    <col min="1" max="1" width="12.109375" style="11" hidden="1" customWidth="1"/>
    <col min="2" max="2" width="17.44140625" style="11" hidden="1" customWidth="1"/>
    <col min="3" max="3" width="20.6640625" style="11" hidden="1" customWidth="1"/>
    <col min="4" max="4" width="24.33203125" style="11" customWidth="1"/>
    <col min="5" max="5" width="25.33203125" style="11" customWidth="1"/>
    <col min="6" max="6" width="4.21875" style="2" customWidth="1"/>
    <col min="7" max="7" width="10" style="1" customWidth="1"/>
    <col min="8" max="8" width="13" style="79" customWidth="1"/>
    <col min="9" max="9" width="13.21875" style="79" customWidth="1"/>
    <col min="10" max="10" width="5.5546875" style="79" hidden="1" customWidth="1"/>
    <col min="11" max="11" width="10.44140625" style="79" customWidth="1"/>
    <col min="12" max="12" width="11.77734375" style="79" customWidth="1"/>
    <col min="13" max="13" width="8.44140625" style="79" customWidth="1"/>
    <col min="14" max="14" width="9.109375" style="79" customWidth="1"/>
    <col min="15" max="15" width="6" style="79" hidden="1" customWidth="1"/>
    <col min="16" max="16" width="13" style="79" customWidth="1"/>
    <col min="17" max="17" width="11.109375" style="11" customWidth="1"/>
    <col min="18" max="26" width="8.88671875" style="1"/>
    <col min="27" max="31" width="11.77734375" style="79" customWidth="1"/>
    <col min="32" max="16384" width="8.88671875" style="1"/>
  </cols>
  <sheetData>
    <row r="1" spans="1:31" ht="23.1" customHeight="1" x14ac:dyDescent="0.15">
      <c r="A1" s="11" t="s">
        <v>131</v>
      </c>
      <c r="B1" s="11" t="s">
        <v>693</v>
      </c>
      <c r="C1" s="11" t="s">
        <v>474</v>
      </c>
      <c r="D1" s="154" t="s">
        <v>677</v>
      </c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W1" s="153" t="s">
        <v>71</v>
      </c>
      <c r="X1" s="153"/>
      <c r="Y1" s="153"/>
      <c r="Z1" s="2"/>
      <c r="AA1" s="2" t="s">
        <v>72</v>
      </c>
      <c r="AB1" s="2"/>
      <c r="AC1" s="2"/>
      <c r="AD1" s="2"/>
      <c r="AE1" s="2"/>
    </row>
    <row r="2" spans="1:31" s="3" customFormat="1" ht="23.1" customHeight="1" x14ac:dyDescent="0.15">
      <c r="A2" s="147" t="s">
        <v>1</v>
      </c>
      <c r="B2" s="147" t="s">
        <v>2</v>
      </c>
      <c r="C2" s="147" t="s">
        <v>16</v>
      </c>
      <c r="D2" s="143" t="s">
        <v>73</v>
      </c>
      <c r="E2" s="143" t="s">
        <v>74</v>
      </c>
      <c r="F2" s="148" t="s">
        <v>4</v>
      </c>
      <c r="G2" s="148" t="s">
        <v>8</v>
      </c>
      <c r="H2" s="141" t="s">
        <v>66</v>
      </c>
      <c r="I2" s="141"/>
      <c r="J2" s="141" t="s">
        <v>67</v>
      </c>
      <c r="K2" s="141"/>
      <c r="L2" s="141"/>
      <c r="M2" s="141" t="s">
        <v>68</v>
      </c>
      <c r="N2" s="141"/>
      <c r="O2" s="75"/>
      <c r="P2" s="141" t="s">
        <v>10</v>
      </c>
      <c r="Q2" s="143" t="s">
        <v>69</v>
      </c>
      <c r="W2" s="3" t="s">
        <v>75</v>
      </c>
      <c r="X2" s="3" t="s">
        <v>76</v>
      </c>
      <c r="Y2" s="3" t="s">
        <v>77</v>
      </c>
      <c r="Z2" s="3" t="s">
        <v>78</v>
      </c>
      <c r="AA2" s="80" t="s">
        <v>79</v>
      </c>
      <c r="AB2" s="80" t="s">
        <v>80</v>
      </c>
      <c r="AC2" s="80" t="s">
        <v>81</v>
      </c>
      <c r="AD2" s="80" t="s">
        <v>82</v>
      </c>
      <c r="AE2" s="80" t="s">
        <v>75</v>
      </c>
    </row>
    <row r="3" spans="1:31" s="3" customFormat="1" ht="23.1" customHeight="1" x14ac:dyDescent="0.15">
      <c r="A3" s="147"/>
      <c r="B3" s="147"/>
      <c r="C3" s="147"/>
      <c r="D3" s="144"/>
      <c r="E3" s="144"/>
      <c r="F3" s="149"/>
      <c r="G3" s="149"/>
      <c r="H3" s="93" t="s">
        <v>70</v>
      </c>
      <c r="I3" s="93" t="s">
        <v>47</v>
      </c>
      <c r="J3" s="93" t="s">
        <v>8</v>
      </c>
      <c r="K3" s="93" t="s">
        <v>70</v>
      </c>
      <c r="L3" s="93" t="s">
        <v>47</v>
      </c>
      <c r="M3" s="93" t="s">
        <v>70</v>
      </c>
      <c r="N3" s="93" t="s">
        <v>47</v>
      </c>
      <c r="O3" s="93" t="s">
        <v>70</v>
      </c>
      <c r="P3" s="142"/>
      <c r="Q3" s="144"/>
      <c r="W3" s="1"/>
      <c r="X3" s="1"/>
      <c r="Y3" s="1"/>
      <c r="Z3" s="1"/>
      <c r="AA3" s="79"/>
      <c r="AB3" s="79"/>
      <c r="AC3" s="79"/>
      <c r="AD3" s="79">
        <f>IF(옵션!$C$11 =0, "1", 옵션!$C$11)</f>
        <v>1</v>
      </c>
      <c r="AE3" s="79">
        <f>IF(옵션!$C$12 =0, "1", 옵션!$C$12)</f>
        <v>1</v>
      </c>
    </row>
    <row r="4" spans="1:31" ht="23.1" customHeight="1" x14ac:dyDescent="0.15">
      <c r="B4" s="11" t="s">
        <v>132</v>
      </c>
      <c r="D4" s="150" t="s">
        <v>134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2"/>
    </row>
    <row r="5" spans="1:31" ht="23.1" customHeight="1" x14ac:dyDescent="0.15">
      <c r="A5" s="11" t="s">
        <v>531</v>
      </c>
      <c r="B5" s="11" t="s">
        <v>678</v>
      </c>
      <c r="C5" s="11" t="s">
        <v>532</v>
      </c>
      <c r="D5" s="76" t="s">
        <v>175</v>
      </c>
      <c r="E5" s="76" t="s">
        <v>186</v>
      </c>
      <c r="F5" s="10" t="s">
        <v>511</v>
      </c>
      <c r="G5" s="77"/>
      <c r="H5" s="78"/>
      <c r="I5" s="81"/>
      <c r="J5" s="78"/>
      <c r="K5" s="78"/>
      <c r="L5" s="81"/>
      <c r="M5" s="78"/>
      <c r="N5" s="81"/>
      <c r="O5" s="78"/>
      <c r="P5" s="78"/>
      <c r="Q5" s="76" t="s">
        <v>533</v>
      </c>
      <c r="AB5" s="79">
        <f>G5*H5</f>
        <v>0</v>
      </c>
      <c r="AC5" s="79">
        <f>G5*H5</f>
        <v>0</v>
      </c>
    </row>
    <row r="6" spans="1:31" ht="23.1" customHeight="1" x14ac:dyDescent="0.15">
      <c r="A6" s="11" t="s">
        <v>534</v>
      </c>
      <c r="B6" s="11" t="s">
        <v>678</v>
      </c>
      <c r="C6" s="11" t="s">
        <v>535</v>
      </c>
      <c r="D6" s="76" t="s">
        <v>175</v>
      </c>
      <c r="E6" s="76" t="s">
        <v>176</v>
      </c>
      <c r="F6" s="10" t="s">
        <v>511</v>
      </c>
      <c r="G6" s="77"/>
      <c r="H6" s="78"/>
      <c r="I6" s="78"/>
      <c r="J6" s="78"/>
      <c r="K6" s="78"/>
      <c r="L6" s="78"/>
      <c r="M6" s="78"/>
      <c r="N6" s="78"/>
      <c r="O6" s="78"/>
      <c r="P6" s="78"/>
      <c r="Q6" s="76" t="s">
        <v>536</v>
      </c>
      <c r="AB6" s="79">
        <f>G6*H6</f>
        <v>0</v>
      </c>
      <c r="AC6" s="79">
        <f>G6*H6</f>
        <v>0</v>
      </c>
    </row>
    <row r="7" spans="1:31" ht="23.1" customHeight="1" x14ac:dyDescent="0.15">
      <c r="A7" s="11" t="s">
        <v>576</v>
      </c>
      <c r="B7" s="11" t="s">
        <v>678</v>
      </c>
      <c r="C7" s="11" t="s">
        <v>577</v>
      </c>
      <c r="D7" s="76" t="s">
        <v>182</v>
      </c>
      <c r="E7" s="76" t="s">
        <v>183</v>
      </c>
      <c r="F7" s="10" t="s">
        <v>511</v>
      </c>
      <c r="G7" s="77"/>
      <c r="H7" s="78"/>
      <c r="I7" s="78"/>
      <c r="J7" s="78"/>
      <c r="K7" s="78"/>
      <c r="L7" s="78"/>
      <c r="M7" s="78"/>
      <c r="N7" s="78"/>
      <c r="O7" s="78"/>
      <c r="P7" s="78"/>
      <c r="Q7" s="76" t="s">
        <v>578</v>
      </c>
      <c r="AC7" s="79">
        <f>G7*H7</f>
        <v>0</v>
      </c>
    </row>
    <row r="8" spans="1:31" ht="23.1" customHeight="1" x14ac:dyDescent="0.15">
      <c r="A8" s="11" t="s">
        <v>612</v>
      </c>
      <c r="B8" s="11" t="s">
        <v>678</v>
      </c>
      <c r="C8" s="11" t="s">
        <v>613</v>
      </c>
      <c r="D8" s="76" t="s">
        <v>158</v>
      </c>
      <c r="E8" s="76" t="s">
        <v>159</v>
      </c>
      <c r="F8" s="10" t="s">
        <v>148</v>
      </c>
      <c r="G8" s="77"/>
      <c r="H8" s="78"/>
      <c r="I8" s="78"/>
      <c r="J8" s="78"/>
      <c r="K8" s="78"/>
      <c r="L8" s="78"/>
      <c r="M8" s="78"/>
      <c r="N8" s="78"/>
      <c r="O8" s="78"/>
      <c r="P8" s="78"/>
      <c r="Q8" s="76" t="s">
        <v>614</v>
      </c>
    </row>
    <row r="9" spans="1:31" ht="23.1" customHeight="1" x14ac:dyDescent="0.15">
      <c r="A9" s="11" t="s">
        <v>615</v>
      </c>
      <c r="B9" s="11" t="s">
        <v>678</v>
      </c>
      <c r="C9" s="11" t="s">
        <v>616</v>
      </c>
      <c r="D9" s="76" t="s">
        <v>152</v>
      </c>
      <c r="E9" s="76" t="s">
        <v>153</v>
      </c>
      <c r="F9" s="10" t="s">
        <v>154</v>
      </c>
      <c r="G9" s="77"/>
      <c r="H9" s="78"/>
      <c r="I9" s="78"/>
      <c r="J9" s="78"/>
      <c r="K9" s="78"/>
      <c r="L9" s="78"/>
      <c r="M9" s="78"/>
      <c r="N9" s="78"/>
      <c r="O9" s="78"/>
      <c r="P9" s="78"/>
      <c r="Q9" s="76" t="s">
        <v>617</v>
      </c>
    </row>
    <row r="10" spans="1:31" ht="23.1" customHeight="1" x14ac:dyDescent="0.15">
      <c r="A10" s="11" t="s">
        <v>624</v>
      </c>
      <c r="B10" s="11" t="s">
        <v>678</v>
      </c>
      <c r="C10" s="11" t="s">
        <v>625</v>
      </c>
      <c r="D10" s="76" t="s">
        <v>168</v>
      </c>
      <c r="E10" s="76" t="s">
        <v>169</v>
      </c>
      <c r="F10" s="10" t="s">
        <v>170</v>
      </c>
      <c r="G10" s="77"/>
      <c r="H10" s="78"/>
      <c r="I10" s="78"/>
      <c r="J10" s="78"/>
      <c r="K10" s="78"/>
      <c r="L10" s="78"/>
      <c r="M10" s="78"/>
      <c r="N10" s="78"/>
      <c r="O10" s="78"/>
      <c r="P10" s="78"/>
      <c r="Q10" s="76" t="s">
        <v>626</v>
      </c>
    </row>
    <row r="11" spans="1:31" ht="23.1" customHeight="1" x14ac:dyDescent="0.15">
      <c r="A11" s="11" t="s">
        <v>636</v>
      </c>
      <c r="B11" s="11" t="s">
        <v>678</v>
      </c>
      <c r="C11" s="11" t="s">
        <v>637</v>
      </c>
      <c r="D11" s="76" t="s">
        <v>146</v>
      </c>
      <c r="E11" s="76" t="s">
        <v>147</v>
      </c>
      <c r="F11" s="10" t="s">
        <v>148</v>
      </c>
      <c r="G11" s="77"/>
      <c r="H11" s="78"/>
      <c r="I11" s="78"/>
      <c r="J11" s="78"/>
      <c r="K11" s="78"/>
      <c r="L11" s="78"/>
      <c r="M11" s="78"/>
      <c r="N11" s="78"/>
      <c r="O11" s="78"/>
      <c r="P11" s="78"/>
      <c r="Q11" s="76" t="s">
        <v>638</v>
      </c>
    </row>
    <row r="12" spans="1:31" ht="23.1" customHeight="1" x14ac:dyDescent="0.15">
      <c r="A12" s="11" t="s">
        <v>645</v>
      </c>
      <c r="B12" s="11" t="s">
        <v>678</v>
      </c>
      <c r="C12" s="11" t="s">
        <v>646</v>
      </c>
      <c r="D12" s="76" t="s">
        <v>201</v>
      </c>
      <c r="E12" s="76" t="s">
        <v>202</v>
      </c>
      <c r="F12" s="10" t="s">
        <v>148</v>
      </c>
      <c r="G12" s="77"/>
      <c r="H12" s="78"/>
      <c r="I12" s="78"/>
      <c r="J12" s="78"/>
      <c r="K12" s="78"/>
      <c r="L12" s="78"/>
      <c r="M12" s="78"/>
      <c r="N12" s="78"/>
      <c r="O12" s="78"/>
      <c r="P12" s="78"/>
      <c r="Q12" s="76" t="s">
        <v>647</v>
      </c>
    </row>
    <row r="13" spans="1:31" ht="23.1" customHeight="1" x14ac:dyDescent="0.15">
      <c r="A13" s="11" t="s">
        <v>648</v>
      </c>
      <c r="B13" s="11" t="s">
        <v>678</v>
      </c>
      <c r="C13" s="11" t="s">
        <v>649</v>
      </c>
      <c r="D13" s="76" t="s">
        <v>205</v>
      </c>
      <c r="E13" s="76" t="s">
        <v>206</v>
      </c>
      <c r="F13" s="10" t="s">
        <v>142</v>
      </c>
      <c r="G13" s="77"/>
      <c r="H13" s="78"/>
      <c r="I13" s="78"/>
      <c r="J13" s="78"/>
      <c r="K13" s="78"/>
      <c r="L13" s="78"/>
      <c r="M13" s="78"/>
      <c r="N13" s="78"/>
      <c r="O13" s="78"/>
      <c r="P13" s="78"/>
      <c r="Q13" s="76" t="s">
        <v>650</v>
      </c>
    </row>
    <row r="14" spans="1:31" ht="23.1" customHeight="1" x14ac:dyDescent="0.15">
      <c r="A14" s="11" t="s">
        <v>651</v>
      </c>
      <c r="B14" s="11" t="s">
        <v>678</v>
      </c>
      <c r="C14" s="11" t="s">
        <v>652</v>
      </c>
      <c r="D14" s="76" t="s">
        <v>196</v>
      </c>
      <c r="E14" s="76" t="s">
        <v>197</v>
      </c>
      <c r="F14" s="10" t="s">
        <v>198</v>
      </c>
      <c r="G14" s="77"/>
      <c r="H14" s="78"/>
      <c r="I14" s="78"/>
      <c r="J14" s="78"/>
      <c r="K14" s="78"/>
      <c r="L14" s="78"/>
      <c r="M14" s="78"/>
      <c r="N14" s="78"/>
      <c r="O14" s="78"/>
      <c r="P14" s="78"/>
      <c r="Q14" s="76" t="s">
        <v>653</v>
      </c>
    </row>
    <row r="15" spans="1:31" ht="23.1" customHeight="1" x14ac:dyDescent="0.15">
      <c r="A15" s="11" t="s">
        <v>657</v>
      </c>
      <c r="B15" s="11" t="s">
        <v>678</v>
      </c>
      <c r="C15" s="11" t="s">
        <v>658</v>
      </c>
      <c r="D15" s="76" t="s">
        <v>140</v>
      </c>
      <c r="E15" s="76" t="s">
        <v>141</v>
      </c>
      <c r="F15" s="10" t="s">
        <v>142</v>
      </c>
      <c r="G15" s="77"/>
      <c r="H15" s="78"/>
      <c r="I15" s="78"/>
      <c r="J15" s="78"/>
      <c r="K15" s="78"/>
      <c r="L15" s="78"/>
      <c r="M15" s="78"/>
      <c r="N15" s="78"/>
      <c r="O15" s="78"/>
      <c r="P15" s="78"/>
      <c r="Q15" s="76" t="s">
        <v>659</v>
      </c>
    </row>
    <row r="16" spans="1:31" ht="23.1" customHeight="1" x14ac:dyDescent="0.15">
      <c r="A16" s="11" t="s">
        <v>210</v>
      </c>
      <c r="B16" s="11" t="s">
        <v>678</v>
      </c>
      <c r="C16" s="11" t="s">
        <v>516</v>
      </c>
      <c r="D16" s="76" t="s">
        <v>211</v>
      </c>
      <c r="E16" s="76" t="s">
        <v>212</v>
      </c>
      <c r="F16" s="10" t="s">
        <v>213</v>
      </c>
      <c r="G16" s="77"/>
      <c r="H16" s="78"/>
      <c r="I16" s="78"/>
      <c r="J16" s="78"/>
      <c r="K16" s="78"/>
      <c r="L16" s="78"/>
      <c r="M16" s="78"/>
      <c r="N16" s="78"/>
      <c r="O16" s="78"/>
      <c r="P16" s="78"/>
      <c r="Q16" s="76" t="s">
        <v>516</v>
      </c>
    </row>
    <row r="17" spans="1:31" ht="23.1" customHeight="1" x14ac:dyDescent="0.15">
      <c r="A17" s="11" t="s">
        <v>216</v>
      </c>
      <c r="B17" s="11" t="s">
        <v>678</v>
      </c>
      <c r="C17" s="11" t="s">
        <v>517</v>
      </c>
      <c r="D17" s="76" t="s">
        <v>217</v>
      </c>
      <c r="E17" s="76" t="s">
        <v>212</v>
      </c>
      <c r="F17" s="10" t="s">
        <v>213</v>
      </c>
      <c r="G17" s="77"/>
      <c r="H17" s="78"/>
      <c r="I17" s="78"/>
      <c r="J17" s="78"/>
      <c r="K17" s="78"/>
      <c r="L17" s="78"/>
      <c r="M17" s="78"/>
      <c r="N17" s="78"/>
      <c r="O17" s="78"/>
      <c r="P17" s="78"/>
      <c r="Q17" s="76" t="s">
        <v>517</v>
      </c>
    </row>
    <row r="18" spans="1:31" ht="23.1" customHeight="1" x14ac:dyDescent="0.15">
      <c r="A18" s="11" t="s">
        <v>162</v>
      </c>
      <c r="B18" s="11" t="s">
        <v>678</v>
      </c>
      <c r="C18" s="11" t="s">
        <v>520</v>
      </c>
      <c r="D18" s="76" t="s">
        <v>163</v>
      </c>
      <c r="E18" s="76" t="s">
        <v>164</v>
      </c>
      <c r="F18" s="10" t="s">
        <v>116</v>
      </c>
      <c r="G18" s="77"/>
      <c r="H18" s="78"/>
      <c r="I18" s="78"/>
      <c r="J18" s="78"/>
      <c r="K18" s="78"/>
      <c r="L18" s="78"/>
      <c r="M18" s="78"/>
      <c r="N18" s="78"/>
      <c r="O18" s="78"/>
      <c r="P18" s="78"/>
      <c r="Q18" s="76" t="s">
        <v>521</v>
      </c>
    </row>
    <row r="19" spans="1:31" ht="23.1" customHeight="1" x14ac:dyDescent="0.15">
      <c r="A19" s="11" t="s">
        <v>189</v>
      </c>
      <c r="B19" s="11" t="s">
        <v>678</v>
      </c>
      <c r="C19" s="11" t="s">
        <v>526</v>
      </c>
      <c r="D19" s="76" t="s">
        <v>190</v>
      </c>
      <c r="E19" s="76" t="s">
        <v>191</v>
      </c>
      <c r="F19" s="10" t="s">
        <v>192</v>
      </c>
      <c r="G19" s="77"/>
      <c r="H19" s="78"/>
      <c r="I19" s="78"/>
      <c r="J19" s="78"/>
      <c r="K19" s="78"/>
      <c r="L19" s="78"/>
      <c r="M19" s="78"/>
      <c r="N19" s="78"/>
      <c r="O19" s="78"/>
      <c r="P19" s="78"/>
      <c r="Q19" s="76" t="s">
        <v>527</v>
      </c>
    </row>
    <row r="20" spans="1:31" ht="23.1" customHeight="1" x14ac:dyDescent="0.15">
      <c r="D20" s="76"/>
      <c r="E20" s="76"/>
      <c r="F20" s="10"/>
      <c r="G20" s="77"/>
      <c r="H20" s="78"/>
      <c r="I20" s="78">
        <f t="shared" ref="I5:I28" si="0">TRUNC(G20*H20)</f>
        <v>0</v>
      </c>
      <c r="J20" s="78"/>
      <c r="K20" s="78"/>
      <c r="L20" s="78">
        <f t="shared" ref="L5:L28" si="1">TRUNC(G20*K20)</f>
        <v>0</v>
      </c>
      <c r="M20" s="78"/>
      <c r="N20" s="78">
        <f t="shared" ref="N5:N28" si="2">TRUNC(G20*M20)</f>
        <v>0</v>
      </c>
      <c r="O20" s="78"/>
      <c r="P20" s="78">
        <f t="shared" ref="P5:P28" si="3">SUM(I20,L20,N20)</f>
        <v>0</v>
      </c>
      <c r="Q20" s="76"/>
      <c r="AE20" s="79">
        <f>TRUNC(SUM(AE4:AE19))</f>
        <v>0</v>
      </c>
    </row>
    <row r="21" spans="1:31" ht="23.1" customHeight="1" x14ac:dyDescent="0.15">
      <c r="D21" s="76"/>
      <c r="E21" s="76"/>
      <c r="F21" s="10"/>
      <c r="G21" s="77"/>
      <c r="H21" s="78"/>
      <c r="I21" s="78">
        <f t="shared" si="0"/>
        <v>0</v>
      </c>
      <c r="J21" s="78"/>
      <c r="K21" s="78"/>
      <c r="L21" s="78">
        <f t="shared" si="1"/>
        <v>0</v>
      </c>
      <c r="M21" s="78"/>
      <c r="N21" s="78">
        <f t="shared" si="2"/>
        <v>0</v>
      </c>
      <c r="O21" s="78"/>
      <c r="P21" s="78">
        <f t="shared" si="3"/>
        <v>0</v>
      </c>
      <c r="Q21" s="76"/>
    </row>
    <row r="22" spans="1:31" ht="23.1" customHeight="1" x14ac:dyDescent="0.15">
      <c r="D22" s="76"/>
      <c r="E22" s="76"/>
      <c r="F22" s="10"/>
      <c r="G22" s="77"/>
      <c r="H22" s="78"/>
      <c r="I22" s="78">
        <f t="shared" si="0"/>
        <v>0</v>
      </c>
      <c r="J22" s="78"/>
      <c r="K22" s="78"/>
      <c r="L22" s="78">
        <f t="shared" si="1"/>
        <v>0</v>
      </c>
      <c r="M22" s="78"/>
      <c r="N22" s="78">
        <f t="shared" si="2"/>
        <v>0</v>
      </c>
      <c r="O22" s="78"/>
      <c r="P22" s="78">
        <f t="shared" si="3"/>
        <v>0</v>
      </c>
      <c r="Q22" s="76"/>
    </row>
    <row r="23" spans="1:31" ht="23.1" customHeight="1" x14ac:dyDescent="0.15">
      <c r="D23" s="76"/>
      <c r="E23" s="76"/>
      <c r="F23" s="10"/>
      <c r="G23" s="77"/>
      <c r="H23" s="78"/>
      <c r="I23" s="78">
        <f t="shared" si="0"/>
        <v>0</v>
      </c>
      <c r="J23" s="78"/>
      <c r="K23" s="78"/>
      <c r="L23" s="78">
        <f t="shared" si="1"/>
        <v>0</v>
      </c>
      <c r="M23" s="78"/>
      <c r="N23" s="78">
        <f t="shared" si="2"/>
        <v>0</v>
      </c>
      <c r="O23" s="78"/>
      <c r="P23" s="78">
        <f t="shared" si="3"/>
        <v>0</v>
      </c>
      <c r="Q23" s="76"/>
    </row>
    <row r="24" spans="1:31" ht="23.1" customHeight="1" x14ac:dyDescent="0.15">
      <c r="D24" s="76"/>
      <c r="E24" s="76"/>
      <c r="F24" s="10"/>
      <c r="G24" s="77"/>
      <c r="H24" s="78"/>
      <c r="I24" s="78">
        <f t="shared" si="0"/>
        <v>0</v>
      </c>
      <c r="J24" s="78"/>
      <c r="K24" s="78"/>
      <c r="L24" s="78">
        <f t="shared" si="1"/>
        <v>0</v>
      </c>
      <c r="M24" s="78"/>
      <c r="N24" s="78">
        <f t="shared" si="2"/>
        <v>0</v>
      </c>
      <c r="O24" s="78"/>
      <c r="P24" s="78">
        <f t="shared" si="3"/>
        <v>0</v>
      </c>
      <c r="Q24" s="76"/>
    </row>
    <row r="25" spans="1:31" ht="23.1" customHeight="1" x14ac:dyDescent="0.15">
      <c r="D25" s="76"/>
      <c r="E25" s="76"/>
      <c r="F25" s="10"/>
      <c r="G25" s="77"/>
      <c r="H25" s="78"/>
      <c r="I25" s="78">
        <f t="shared" si="0"/>
        <v>0</v>
      </c>
      <c r="J25" s="78"/>
      <c r="K25" s="78"/>
      <c r="L25" s="78">
        <f t="shared" si="1"/>
        <v>0</v>
      </c>
      <c r="M25" s="78"/>
      <c r="N25" s="78">
        <f t="shared" si="2"/>
        <v>0</v>
      </c>
      <c r="O25" s="78"/>
      <c r="P25" s="78">
        <f t="shared" si="3"/>
        <v>0</v>
      </c>
      <c r="Q25" s="76"/>
    </row>
    <row r="26" spans="1:31" ht="23.1" customHeight="1" x14ac:dyDescent="0.15">
      <c r="D26" s="76"/>
      <c r="E26" s="76"/>
      <c r="F26" s="10"/>
      <c r="G26" s="77"/>
      <c r="H26" s="78"/>
      <c r="I26" s="78">
        <f t="shared" si="0"/>
        <v>0</v>
      </c>
      <c r="J26" s="78"/>
      <c r="K26" s="78"/>
      <c r="L26" s="78">
        <f t="shared" si="1"/>
        <v>0</v>
      </c>
      <c r="M26" s="78"/>
      <c r="N26" s="78">
        <f t="shared" si="2"/>
        <v>0</v>
      </c>
      <c r="O26" s="78"/>
      <c r="P26" s="78">
        <f t="shared" si="3"/>
        <v>0</v>
      </c>
      <c r="Q26" s="76"/>
    </row>
    <row r="27" spans="1:31" ht="23.1" customHeight="1" x14ac:dyDescent="0.15">
      <c r="D27" s="76"/>
      <c r="E27" s="76"/>
      <c r="F27" s="10"/>
      <c r="G27" s="77"/>
      <c r="H27" s="78"/>
      <c r="I27" s="78">
        <f t="shared" si="0"/>
        <v>0</v>
      </c>
      <c r="J27" s="78"/>
      <c r="K27" s="78"/>
      <c r="L27" s="78">
        <f t="shared" si="1"/>
        <v>0</v>
      </c>
      <c r="M27" s="78"/>
      <c r="N27" s="78">
        <f t="shared" si="2"/>
        <v>0</v>
      </c>
      <c r="O27" s="78"/>
      <c r="P27" s="78">
        <f t="shared" si="3"/>
        <v>0</v>
      </c>
      <c r="Q27" s="76"/>
    </row>
    <row r="28" spans="1:31" ht="23.1" customHeight="1" x14ac:dyDescent="0.15">
      <c r="D28" s="76"/>
      <c r="E28" s="76"/>
      <c r="F28" s="10"/>
      <c r="G28" s="77"/>
      <c r="H28" s="78"/>
      <c r="I28" s="78">
        <f t="shared" si="0"/>
        <v>0</v>
      </c>
      <c r="J28" s="78"/>
      <c r="K28" s="78"/>
      <c r="L28" s="78">
        <f t="shared" si="1"/>
        <v>0</v>
      </c>
      <c r="M28" s="78"/>
      <c r="N28" s="78">
        <f t="shared" si="2"/>
        <v>0</v>
      </c>
      <c r="O28" s="78"/>
      <c r="P28" s="78">
        <f t="shared" si="3"/>
        <v>0</v>
      </c>
      <c r="Q28" s="76"/>
    </row>
    <row r="29" spans="1:31" ht="23.1" customHeight="1" x14ac:dyDescent="0.15">
      <c r="B29" s="11" t="s">
        <v>675</v>
      </c>
      <c r="D29" s="76" t="s">
        <v>676</v>
      </c>
      <c r="E29" s="76"/>
      <c r="F29" s="10"/>
      <c r="G29" s="77"/>
      <c r="H29" s="78"/>
      <c r="I29" s="78">
        <f>TRUNC(SUM(I4:I28))</f>
        <v>0</v>
      </c>
      <c r="J29" s="78"/>
      <c r="K29" s="78"/>
      <c r="L29" s="78">
        <f>TRUNC(SUM(L4:L28))</f>
        <v>0</v>
      </c>
      <c r="M29" s="78"/>
      <c r="N29" s="78">
        <f>TRUNC(SUM(N4:N28))</f>
        <v>0</v>
      </c>
      <c r="O29" s="78"/>
      <c r="P29" s="78">
        <f>TRUNC(SUM(P4:P28))</f>
        <v>0</v>
      </c>
      <c r="Q29" s="76"/>
    </row>
    <row r="30" spans="1:31" ht="23.1" customHeight="1" x14ac:dyDescent="0.15">
      <c r="B30" s="11" t="s">
        <v>132</v>
      </c>
      <c r="D30" s="150" t="s">
        <v>218</v>
      </c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2"/>
    </row>
    <row r="31" spans="1:31" ht="23.1" customHeight="1" x14ac:dyDescent="0.15">
      <c r="A31" s="11" t="s">
        <v>528</v>
      </c>
      <c r="B31" s="11" t="s">
        <v>679</v>
      </c>
      <c r="C31" s="11" t="s">
        <v>529</v>
      </c>
      <c r="D31" s="76" t="s">
        <v>256</v>
      </c>
      <c r="E31" s="76" t="s">
        <v>257</v>
      </c>
      <c r="F31" s="10" t="s">
        <v>511</v>
      </c>
      <c r="G31" s="77"/>
      <c r="H31" s="78"/>
      <c r="I31" s="78"/>
      <c r="J31" s="78"/>
      <c r="K31" s="78"/>
      <c r="L31" s="78"/>
      <c r="M31" s="78"/>
      <c r="N31" s="78"/>
      <c r="O31" s="78"/>
      <c r="P31" s="78"/>
      <c r="Q31" s="76" t="s">
        <v>530</v>
      </c>
      <c r="AB31" s="79">
        <f>G31*H31</f>
        <v>0</v>
      </c>
      <c r="AC31" s="79">
        <f>G31*H31</f>
        <v>0</v>
      </c>
    </row>
    <row r="32" spans="1:31" ht="23.1" customHeight="1" x14ac:dyDescent="0.15">
      <c r="A32" s="11" t="s">
        <v>555</v>
      </c>
      <c r="B32" s="11" t="s">
        <v>679</v>
      </c>
      <c r="C32" s="11" t="s">
        <v>556</v>
      </c>
      <c r="D32" s="76" t="s">
        <v>240</v>
      </c>
      <c r="E32" s="76" t="s">
        <v>241</v>
      </c>
      <c r="F32" s="10" t="s">
        <v>511</v>
      </c>
      <c r="G32" s="77"/>
      <c r="H32" s="78"/>
      <c r="I32" s="78"/>
      <c r="J32" s="78"/>
      <c r="K32" s="78"/>
      <c r="L32" s="78"/>
      <c r="M32" s="78"/>
      <c r="N32" s="78"/>
      <c r="O32" s="78"/>
      <c r="P32" s="78"/>
      <c r="Q32" s="76" t="s">
        <v>557</v>
      </c>
      <c r="AC32" s="79">
        <f>G32*H32</f>
        <v>0</v>
      </c>
    </row>
    <row r="33" spans="1:31" ht="23.1" customHeight="1" x14ac:dyDescent="0.15">
      <c r="A33" s="11" t="s">
        <v>570</v>
      </c>
      <c r="B33" s="11" t="s">
        <v>679</v>
      </c>
      <c r="C33" s="11" t="s">
        <v>571</v>
      </c>
      <c r="D33" s="76" t="s">
        <v>250</v>
      </c>
      <c r="E33" s="76" t="s">
        <v>251</v>
      </c>
      <c r="F33" s="10" t="s">
        <v>148</v>
      </c>
      <c r="G33" s="77"/>
      <c r="H33" s="78"/>
      <c r="I33" s="78"/>
      <c r="J33" s="78"/>
      <c r="K33" s="78"/>
      <c r="L33" s="78"/>
      <c r="M33" s="78"/>
      <c r="N33" s="78"/>
      <c r="O33" s="78"/>
      <c r="P33" s="78"/>
      <c r="Q33" s="76" t="s">
        <v>572</v>
      </c>
    </row>
    <row r="34" spans="1:31" ht="23.1" customHeight="1" x14ac:dyDescent="0.15">
      <c r="A34" s="11" t="s">
        <v>591</v>
      </c>
      <c r="B34" s="11" t="s">
        <v>679</v>
      </c>
      <c r="C34" s="11" t="s">
        <v>592</v>
      </c>
      <c r="D34" s="76" t="s">
        <v>234</v>
      </c>
      <c r="E34" s="76" t="s">
        <v>235</v>
      </c>
      <c r="F34" s="10" t="s">
        <v>511</v>
      </c>
      <c r="G34" s="77"/>
      <c r="H34" s="78"/>
      <c r="I34" s="78"/>
      <c r="J34" s="78"/>
      <c r="K34" s="78"/>
      <c r="L34" s="78"/>
      <c r="M34" s="78"/>
      <c r="N34" s="78"/>
      <c r="O34" s="78"/>
      <c r="P34" s="78"/>
      <c r="Q34" s="76" t="s">
        <v>593</v>
      </c>
      <c r="AC34" s="79">
        <f>G34*H34</f>
        <v>0</v>
      </c>
    </row>
    <row r="35" spans="1:31" ht="23.1" customHeight="1" x14ac:dyDescent="0.15">
      <c r="A35" s="11" t="s">
        <v>594</v>
      </c>
      <c r="B35" s="11" t="s">
        <v>679</v>
      </c>
      <c r="C35" s="11" t="s">
        <v>595</v>
      </c>
      <c r="D35" s="76" t="s">
        <v>229</v>
      </c>
      <c r="E35" s="76" t="s">
        <v>230</v>
      </c>
      <c r="F35" s="10" t="s">
        <v>511</v>
      </c>
      <c r="G35" s="77"/>
      <c r="H35" s="78"/>
      <c r="I35" s="78"/>
      <c r="J35" s="78"/>
      <c r="K35" s="78"/>
      <c r="L35" s="78"/>
      <c r="M35" s="78"/>
      <c r="N35" s="78"/>
      <c r="O35" s="78"/>
      <c r="P35" s="78"/>
      <c r="Q35" s="76" t="s">
        <v>596</v>
      </c>
      <c r="AC35" s="79">
        <f>G35*H35</f>
        <v>0</v>
      </c>
    </row>
    <row r="36" spans="1:31" ht="23.1" customHeight="1" x14ac:dyDescent="0.15">
      <c r="A36" s="11" t="s">
        <v>600</v>
      </c>
      <c r="B36" s="11" t="s">
        <v>679</v>
      </c>
      <c r="C36" s="11" t="s">
        <v>601</v>
      </c>
      <c r="D36" s="76" t="s">
        <v>224</v>
      </c>
      <c r="E36" s="76" t="s">
        <v>225</v>
      </c>
      <c r="F36" s="10" t="s">
        <v>511</v>
      </c>
      <c r="G36" s="77"/>
      <c r="H36" s="78"/>
      <c r="I36" s="78"/>
      <c r="J36" s="78"/>
      <c r="K36" s="78"/>
      <c r="L36" s="78"/>
      <c r="M36" s="78"/>
      <c r="N36" s="78"/>
      <c r="O36" s="78"/>
      <c r="P36" s="78"/>
      <c r="Q36" s="76" t="s">
        <v>602</v>
      </c>
      <c r="AC36" s="79">
        <f>G36*H36</f>
        <v>0</v>
      </c>
    </row>
    <row r="37" spans="1:31" ht="23.1" customHeight="1" x14ac:dyDescent="0.15">
      <c r="A37" s="11" t="s">
        <v>244</v>
      </c>
      <c r="B37" s="11" t="s">
        <v>679</v>
      </c>
      <c r="C37" s="11" t="s">
        <v>522</v>
      </c>
      <c r="D37" s="76" t="s">
        <v>245</v>
      </c>
      <c r="E37" s="76" t="s">
        <v>246</v>
      </c>
      <c r="F37" s="10" t="s">
        <v>192</v>
      </c>
      <c r="G37" s="77"/>
      <c r="H37" s="78"/>
      <c r="I37" s="78"/>
      <c r="J37" s="78"/>
      <c r="K37" s="78"/>
      <c r="L37" s="78"/>
      <c r="M37" s="78"/>
      <c r="N37" s="78"/>
      <c r="O37" s="78"/>
      <c r="P37" s="78"/>
      <c r="Q37" s="76" t="s">
        <v>523</v>
      </c>
    </row>
    <row r="38" spans="1:31" ht="23.1" customHeight="1" x14ac:dyDescent="0.15">
      <c r="D38" s="76"/>
      <c r="E38" s="76"/>
      <c r="F38" s="10"/>
      <c r="G38" s="77"/>
      <c r="H38" s="78"/>
      <c r="I38" s="78">
        <f t="shared" ref="I31:I54" si="4">TRUNC(G38*H38)</f>
        <v>0</v>
      </c>
      <c r="J38" s="78"/>
      <c r="K38" s="78"/>
      <c r="L38" s="78">
        <f t="shared" ref="L31:L54" si="5">TRUNC(G38*K38)</f>
        <v>0</v>
      </c>
      <c r="M38" s="78"/>
      <c r="N38" s="78">
        <f t="shared" ref="N31:N54" si="6">TRUNC(G38*M38)</f>
        <v>0</v>
      </c>
      <c r="O38" s="78"/>
      <c r="P38" s="78">
        <f t="shared" ref="P31:P54" si="7">SUM(I38,L38,N38)</f>
        <v>0</v>
      </c>
      <c r="Q38" s="76"/>
      <c r="AE38" s="79">
        <f>TRUNC(SUM(AE30:AE37))</f>
        <v>0</v>
      </c>
    </row>
    <row r="39" spans="1:31" ht="23.1" customHeight="1" x14ac:dyDescent="0.15">
      <c r="D39" s="76"/>
      <c r="E39" s="76"/>
      <c r="F39" s="10"/>
      <c r="G39" s="77"/>
      <c r="H39" s="78"/>
      <c r="I39" s="78">
        <f t="shared" si="4"/>
        <v>0</v>
      </c>
      <c r="J39" s="78"/>
      <c r="K39" s="78"/>
      <c r="L39" s="78">
        <f t="shared" si="5"/>
        <v>0</v>
      </c>
      <c r="M39" s="78"/>
      <c r="N39" s="78">
        <f t="shared" si="6"/>
        <v>0</v>
      </c>
      <c r="O39" s="78"/>
      <c r="P39" s="78">
        <f t="shared" si="7"/>
        <v>0</v>
      </c>
      <c r="Q39" s="76"/>
    </row>
    <row r="40" spans="1:31" ht="23.1" customHeight="1" x14ac:dyDescent="0.15">
      <c r="D40" s="76"/>
      <c r="E40" s="76"/>
      <c r="F40" s="10"/>
      <c r="G40" s="77"/>
      <c r="H40" s="78"/>
      <c r="I40" s="78">
        <f t="shared" si="4"/>
        <v>0</v>
      </c>
      <c r="J40" s="78"/>
      <c r="K40" s="78"/>
      <c r="L40" s="78">
        <f t="shared" si="5"/>
        <v>0</v>
      </c>
      <c r="M40" s="78"/>
      <c r="N40" s="78">
        <f t="shared" si="6"/>
        <v>0</v>
      </c>
      <c r="O40" s="78"/>
      <c r="P40" s="78">
        <f t="shared" si="7"/>
        <v>0</v>
      </c>
      <c r="Q40" s="76"/>
    </row>
    <row r="41" spans="1:31" ht="23.1" customHeight="1" x14ac:dyDescent="0.15">
      <c r="D41" s="76"/>
      <c r="E41" s="76"/>
      <c r="F41" s="10"/>
      <c r="G41" s="77"/>
      <c r="H41" s="78"/>
      <c r="I41" s="78">
        <f t="shared" si="4"/>
        <v>0</v>
      </c>
      <c r="J41" s="78"/>
      <c r="K41" s="78"/>
      <c r="L41" s="78">
        <f t="shared" si="5"/>
        <v>0</v>
      </c>
      <c r="M41" s="78"/>
      <c r="N41" s="78">
        <f t="shared" si="6"/>
        <v>0</v>
      </c>
      <c r="O41" s="78"/>
      <c r="P41" s="78">
        <f t="shared" si="7"/>
        <v>0</v>
      </c>
      <c r="Q41" s="76"/>
    </row>
    <row r="42" spans="1:31" ht="23.1" customHeight="1" x14ac:dyDescent="0.15">
      <c r="D42" s="76"/>
      <c r="E42" s="76"/>
      <c r="F42" s="10"/>
      <c r="G42" s="77"/>
      <c r="H42" s="78"/>
      <c r="I42" s="78">
        <f t="shared" si="4"/>
        <v>0</v>
      </c>
      <c r="J42" s="78"/>
      <c r="K42" s="78"/>
      <c r="L42" s="78">
        <f t="shared" si="5"/>
        <v>0</v>
      </c>
      <c r="M42" s="78"/>
      <c r="N42" s="78">
        <f t="shared" si="6"/>
        <v>0</v>
      </c>
      <c r="O42" s="78"/>
      <c r="P42" s="78">
        <f t="shared" si="7"/>
        <v>0</v>
      </c>
      <c r="Q42" s="76"/>
    </row>
    <row r="43" spans="1:31" ht="23.1" customHeight="1" x14ac:dyDescent="0.15">
      <c r="D43" s="76"/>
      <c r="E43" s="76"/>
      <c r="F43" s="10"/>
      <c r="G43" s="77"/>
      <c r="H43" s="78"/>
      <c r="I43" s="78">
        <f t="shared" si="4"/>
        <v>0</v>
      </c>
      <c r="J43" s="78"/>
      <c r="K43" s="78"/>
      <c r="L43" s="78">
        <f t="shared" si="5"/>
        <v>0</v>
      </c>
      <c r="M43" s="78"/>
      <c r="N43" s="78">
        <f t="shared" si="6"/>
        <v>0</v>
      </c>
      <c r="O43" s="78"/>
      <c r="P43" s="78">
        <f t="shared" si="7"/>
        <v>0</v>
      </c>
      <c r="Q43" s="76"/>
    </row>
    <row r="44" spans="1:31" ht="23.1" customHeight="1" x14ac:dyDescent="0.15">
      <c r="D44" s="76"/>
      <c r="E44" s="76"/>
      <c r="F44" s="10"/>
      <c r="G44" s="77"/>
      <c r="H44" s="78"/>
      <c r="I44" s="78">
        <f t="shared" si="4"/>
        <v>0</v>
      </c>
      <c r="J44" s="78"/>
      <c r="K44" s="78"/>
      <c r="L44" s="78">
        <f t="shared" si="5"/>
        <v>0</v>
      </c>
      <c r="M44" s="78"/>
      <c r="N44" s="78">
        <f t="shared" si="6"/>
        <v>0</v>
      </c>
      <c r="O44" s="78"/>
      <c r="P44" s="78">
        <f t="shared" si="7"/>
        <v>0</v>
      </c>
      <c r="Q44" s="76"/>
    </row>
    <row r="45" spans="1:31" ht="23.1" customHeight="1" x14ac:dyDescent="0.15">
      <c r="D45" s="76"/>
      <c r="E45" s="76"/>
      <c r="F45" s="10"/>
      <c r="G45" s="77"/>
      <c r="H45" s="78"/>
      <c r="I45" s="78">
        <f t="shared" si="4"/>
        <v>0</v>
      </c>
      <c r="J45" s="78"/>
      <c r="K45" s="78"/>
      <c r="L45" s="78">
        <f t="shared" si="5"/>
        <v>0</v>
      </c>
      <c r="M45" s="78"/>
      <c r="N45" s="78">
        <f t="shared" si="6"/>
        <v>0</v>
      </c>
      <c r="O45" s="78"/>
      <c r="P45" s="78">
        <f t="shared" si="7"/>
        <v>0</v>
      </c>
      <c r="Q45" s="76"/>
    </row>
    <row r="46" spans="1:31" ht="23.1" customHeight="1" x14ac:dyDescent="0.15">
      <c r="D46" s="76"/>
      <c r="E46" s="76"/>
      <c r="F46" s="10"/>
      <c r="G46" s="77"/>
      <c r="H46" s="78"/>
      <c r="I46" s="78">
        <f t="shared" si="4"/>
        <v>0</v>
      </c>
      <c r="J46" s="78"/>
      <c r="K46" s="78"/>
      <c r="L46" s="78">
        <f t="shared" si="5"/>
        <v>0</v>
      </c>
      <c r="M46" s="78"/>
      <c r="N46" s="78">
        <f t="shared" si="6"/>
        <v>0</v>
      </c>
      <c r="O46" s="78"/>
      <c r="P46" s="78">
        <f t="shared" si="7"/>
        <v>0</v>
      </c>
      <c r="Q46" s="76"/>
    </row>
    <row r="47" spans="1:31" ht="23.1" customHeight="1" x14ac:dyDescent="0.15">
      <c r="D47" s="76"/>
      <c r="E47" s="76"/>
      <c r="F47" s="10"/>
      <c r="G47" s="77"/>
      <c r="H47" s="78"/>
      <c r="I47" s="78">
        <f t="shared" si="4"/>
        <v>0</v>
      </c>
      <c r="J47" s="78"/>
      <c r="K47" s="78"/>
      <c r="L47" s="78">
        <f t="shared" si="5"/>
        <v>0</v>
      </c>
      <c r="M47" s="78"/>
      <c r="N47" s="78">
        <f t="shared" si="6"/>
        <v>0</v>
      </c>
      <c r="O47" s="78"/>
      <c r="P47" s="78">
        <f t="shared" si="7"/>
        <v>0</v>
      </c>
      <c r="Q47" s="76"/>
    </row>
    <row r="48" spans="1:31" ht="23.1" customHeight="1" x14ac:dyDescent="0.15">
      <c r="D48" s="76"/>
      <c r="E48" s="76"/>
      <c r="F48" s="10"/>
      <c r="G48" s="77"/>
      <c r="H48" s="78"/>
      <c r="I48" s="78">
        <f t="shared" si="4"/>
        <v>0</v>
      </c>
      <c r="J48" s="78"/>
      <c r="K48" s="78"/>
      <c r="L48" s="78">
        <f t="shared" si="5"/>
        <v>0</v>
      </c>
      <c r="M48" s="78"/>
      <c r="N48" s="78">
        <f t="shared" si="6"/>
        <v>0</v>
      </c>
      <c r="O48" s="78"/>
      <c r="P48" s="78">
        <f t="shared" si="7"/>
        <v>0</v>
      </c>
      <c r="Q48" s="76"/>
    </row>
    <row r="49" spans="1:29" ht="23.1" customHeight="1" x14ac:dyDescent="0.15">
      <c r="D49" s="76"/>
      <c r="E49" s="76"/>
      <c r="F49" s="10"/>
      <c r="G49" s="77"/>
      <c r="H49" s="78"/>
      <c r="I49" s="78">
        <f t="shared" si="4"/>
        <v>0</v>
      </c>
      <c r="J49" s="78"/>
      <c r="K49" s="78"/>
      <c r="L49" s="78">
        <f t="shared" si="5"/>
        <v>0</v>
      </c>
      <c r="M49" s="78"/>
      <c r="N49" s="78">
        <f t="shared" si="6"/>
        <v>0</v>
      </c>
      <c r="O49" s="78"/>
      <c r="P49" s="78">
        <f t="shared" si="7"/>
        <v>0</v>
      </c>
      <c r="Q49" s="76"/>
    </row>
    <row r="50" spans="1:29" ht="23.1" customHeight="1" x14ac:dyDescent="0.15">
      <c r="D50" s="76"/>
      <c r="E50" s="76"/>
      <c r="F50" s="10"/>
      <c r="G50" s="77"/>
      <c r="H50" s="78"/>
      <c r="I50" s="78">
        <f t="shared" si="4"/>
        <v>0</v>
      </c>
      <c r="J50" s="78"/>
      <c r="K50" s="78"/>
      <c r="L50" s="78">
        <f t="shared" si="5"/>
        <v>0</v>
      </c>
      <c r="M50" s="78"/>
      <c r="N50" s="78">
        <f t="shared" si="6"/>
        <v>0</v>
      </c>
      <c r="O50" s="78"/>
      <c r="P50" s="78">
        <f t="shared" si="7"/>
        <v>0</v>
      </c>
      <c r="Q50" s="76"/>
    </row>
    <row r="51" spans="1:29" ht="23.1" customHeight="1" x14ac:dyDescent="0.15">
      <c r="D51" s="76"/>
      <c r="E51" s="76"/>
      <c r="F51" s="10"/>
      <c r="G51" s="77"/>
      <c r="H51" s="78"/>
      <c r="I51" s="78">
        <f t="shared" si="4"/>
        <v>0</v>
      </c>
      <c r="J51" s="78"/>
      <c r="K51" s="78"/>
      <c r="L51" s="78">
        <f t="shared" si="5"/>
        <v>0</v>
      </c>
      <c r="M51" s="78"/>
      <c r="N51" s="78">
        <f t="shared" si="6"/>
        <v>0</v>
      </c>
      <c r="O51" s="78"/>
      <c r="P51" s="78">
        <f t="shared" si="7"/>
        <v>0</v>
      </c>
      <c r="Q51" s="76"/>
    </row>
    <row r="52" spans="1:29" ht="23.1" customHeight="1" x14ac:dyDescent="0.15">
      <c r="D52" s="76"/>
      <c r="E52" s="76"/>
      <c r="F52" s="10"/>
      <c r="G52" s="77"/>
      <c r="H52" s="78"/>
      <c r="I52" s="78">
        <f t="shared" si="4"/>
        <v>0</v>
      </c>
      <c r="J52" s="78"/>
      <c r="K52" s="78"/>
      <c r="L52" s="78">
        <f t="shared" si="5"/>
        <v>0</v>
      </c>
      <c r="M52" s="78"/>
      <c r="N52" s="78">
        <f t="shared" si="6"/>
        <v>0</v>
      </c>
      <c r="O52" s="78"/>
      <c r="P52" s="78">
        <f t="shared" si="7"/>
        <v>0</v>
      </c>
      <c r="Q52" s="76"/>
    </row>
    <row r="53" spans="1:29" ht="23.1" customHeight="1" x14ac:dyDescent="0.15">
      <c r="D53" s="76"/>
      <c r="E53" s="76"/>
      <c r="F53" s="10"/>
      <c r="G53" s="77"/>
      <c r="H53" s="78"/>
      <c r="I53" s="78">
        <f t="shared" si="4"/>
        <v>0</v>
      </c>
      <c r="J53" s="78"/>
      <c r="K53" s="78"/>
      <c r="L53" s="78">
        <f t="shared" si="5"/>
        <v>0</v>
      </c>
      <c r="M53" s="78"/>
      <c r="N53" s="78">
        <f t="shared" si="6"/>
        <v>0</v>
      </c>
      <c r="O53" s="78"/>
      <c r="P53" s="78">
        <f t="shared" si="7"/>
        <v>0</v>
      </c>
      <c r="Q53" s="76"/>
    </row>
    <row r="54" spans="1:29" ht="23.1" customHeight="1" x14ac:dyDescent="0.15">
      <c r="D54" s="76"/>
      <c r="E54" s="76"/>
      <c r="F54" s="10"/>
      <c r="G54" s="77"/>
      <c r="H54" s="78"/>
      <c r="I54" s="78">
        <f t="shared" si="4"/>
        <v>0</v>
      </c>
      <c r="J54" s="78"/>
      <c r="K54" s="78"/>
      <c r="L54" s="78">
        <f t="shared" si="5"/>
        <v>0</v>
      </c>
      <c r="M54" s="78"/>
      <c r="N54" s="78">
        <f t="shared" si="6"/>
        <v>0</v>
      </c>
      <c r="O54" s="78"/>
      <c r="P54" s="78">
        <f t="shared" si="7"/>
        <v>0</v>
      </c>
      <c r="Q54" s="76"/>
    </row>
    <row r="55" spans="1:29" ht="23.1" customHeight="1" x14ac:dyDescent="0.15">
      <c r="B55" s="11" t="s">
        <v>675</v>
      </c>
      <c r="D55" s="76" t="s">
        <v>676</v>
      </c>
      <c r="E55" s="76"/>
      <c r="F55" s="10"/>
      <c r="G55" s="77"/>
      <c r="H55" s="78"/>
      <c r="I55" s="78">
        <f>TRUNC(SUM(I30:I54))</f>
        <v>0</v>
      </c>
      <c r="J55" s="78"/>
      <c r="K55" s="78"/>
      <c r="L55" s="78">
        <f>TRUNC(SUM(L30:L54))</f>
        <v>0</v>
      </c>
      <c r="M55" s="78"/>
      <c r="N55" s="78">
        <f>TRUNC(SUM(N30:N54))</f>
        <v>0</v>
      </c>
      <c r="O55" s="78"/>
      <c r="P55" s="78">
        <f>TRUNC(SUM(P30:P54))</f>
        <v>0</v>
      </c>
      <c r="Q55" s="76"/>
    </row>
    <row r="56" spans="1:29" ht="23.1" customHeight="1" x14ac:dyDescent="0.15">
      <c r="B56" s="11" t="s">
        <v>132</v>
      </c>
      <c r="D56" s="150" t="s">
        <v>258</v>
      </c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2"/>
    </row>
    <row r="57" spans="1:29" ht="23.1" customHeight="1" x14ac:dyDescent="0.15">
      <c r="A57" s="11" t="s">
        <v>537</v>
      </c>
      <c r="B57" s="11" t="s">
        <v>680</v>
      </c>
      <c r="C57" s="11" t="s">
        <v>538</v>
      </c>
      <c r="D57" s="76" t="s">
        <v>275</v>
      </c>
      <c r="E57" s="76" t="s">
        <v>276</v>
      </c>
      <c r="F57" s="10" t="s">
        <v>511</v>
      </c>
      <c r="G57" s="77"/>
      <c r="H57" s="78"/>
      <c r="I57" s="78"/>
      <c r="J57" s="78"/>
      <c r="K57" s="78"/>
      <c r="L57" s="78"/>
      <c r="M57" s="78"/>
      <c r="N57" s="78"/>
      <c r="O57" s="78"/>
      <c r="P57" s="78"/>
      <c r="Q57" s="76" t="s">
        <v>539</v>
      </c>
      <c r="AA57" s="79">
        <f>G57*H57</f>
        <v>0</v>
      </c>
      <c r="AC57" s="79">
        <f>G57*H57</f>
        <v>0</v>
      </c>
    </row>
    <row r="58" spans="1:29" ht="23.1" customHeight="1" x14ac:dyDescent="0.15">
      <c r="A58" s="11" t="s">
        <v>543</v>
      </c>
      <c r="B58" s="11" t="s">
        <v>680</v>
      </c>
      <c r="C58" s="11" t="s">
        <v>544</v>
      </c>
      <c r="D58" s="76" t="s">
        <v>275</v>
      </c>
      <c r="E58" s="76" t="s">
        <v>281</v>
      </c>
      <c r="F58" s="10" t="s">
        <v>511</v>
      </c>
      <c r="G58" s="77"/>
      <c r="H58" s="78"/>
      <c r="I58" s="78"/>
      <c r="J58" s="78"/>
      <c r="K58" s="78"/>
      <c r="L58" s="78"/>
      <c r="M58" s="78"/>
      <c r="N58" s="78"/>
      <c r="O58" s="78"/>
      <c r="P58" s="78"/>
      <c r="Q58" s="76" t="s">
        <v>545</v>
      </c>
      <c r="AA58" s="79">
        <f>G58*H58</f>
        <v>0</v>
      </c>
      <c r="AC58" s="79">
        <f>G58*H58</f>
        <v>0</v>
      </c>
    </row>
    <row r="59" spans="1:29" ht="23.1" customHeight="1" x14ac:dyDescent="0.15">
      <c r="A59" s="11" t="s">
        <v>561</v>
      </c>
      <c r="B59" s="11" t="s">
        <v>680</v>
      </c>
      <c r="C59" s="11" t="s">
        <v>562</v>
      </c>
      <c r="D59" s="76" t="s">
        <v>293</v>
      </c>
      <c r="E59" s="76" t="s">
        <v>294</v>
      </c>
      <c r="F59" s="10" t="s">
        <v>148</v>
      </c>
      <c r="G59" s="77"/>
      <c r="H59" s="78"/>
      <c r="I59" s="78"/>
      <c r="J59" s="78"/>
      <c r="K59" s="78"/>
      <c r="L59" s="78"/>
      <c r="M59" s="78"/>
      <c r="N59" s="78"/>
      <c r="O59" s="78"/>
      <c r="P59" s="78"/>
      <c r="Q59" s="76" t="s">
        <v>563</v>
      </c>
    </row>
    <row r="60" spans="1:29" ht="23.1" customHeight="1" x14ac:dyDescent="0.15">
      <c r="A60" s="11" t="s">
        <v>564</v>
      </c>
      <c r="B60" s="11" t="s">
        <v>680</v>
      </c>
      <c r="C60" s="11" t="s">
        <v>565</v>
      </c>
      <c r="D60" s="76" t="s">
        <v>250</v>
      </c>
      <c r="E60" s="76" t="s">
        <v>263</v>
      </c>
      <c r="F60" s="10" t="s">
        <v>148</v>
      </c>
      <c r="G60" s="77"/>
      <c r="H60" s="78"/>
      <c r="I60" s="78"/>
      <c r="J60" s="78"/>
      <c r="K60" s="78"/>
      <c r="L60" s="78"/>
      <c r="M60" s="78"/>
      <c r="N60" s="78"/>
      <c r="O60" s="78"/>
      <c r="P60" s="78"/>
      <c r="Q60" s="76" t="s">
        <v>566</v>
      </c>
    </row>
    <row r="61" spans="1:29" ht="23.1" customHeight="1" x14ac:dyDescent="0.15">
      <c r="A61" s="11" t="s">
        <v>567</v>
      </c>
      <c r="B61" s="11" t="s">
        <v>680</v>
      </c>
      <c r="C61" s="11" t="s">
        <v>568</v>
      </c>
      <c r="D61" s="76" t="s">
        <v>250</v>
      </c>
      <c r="E61" s="76" t="s">
        <v>267</v>
      </c>
      <c r="F61" s="10" t="s">
        <v>148</v>
      </c>
      <c r="G61" s="77"/>
      <c r="H61" s="78"/>
      <c r="I61" s="78"/>
      <c r="J61" s="78"/>
      <c r="K61" s="78"/>
      <c r="L61" s="78"/>
      <c r="M61" s="78"/>
      <c r="N61" s="78"/>
      <c r="O61" s="78"/>
      <c r="P61" s="78"/>
      <c r="Q61" s="76" t="s">
        <v>569</v>
      </c>
    </row>
    <row r="62" spans="1:29" ht="23.1" customHeight="1" x14ac:dyDescent="0.15">
      <c r="A62" s="11" t="s">
        <v>588</v>
      </c>
      <c r="B62" s="11" t="s">
        <v>680</v>
      </c>
      <c r="C62" s="11" t="s">
        <v>589</v>
      </c>
      <c r="D62" s="76" t="s">
        <v>234</v>
      </c>
      <c r="E62" s="76" t="s">
        <v>310</v>
      </c>
      <c r="F62" s="10" t="s">
        <v>511</v>
      </c>
      <c r="G62" s="77"/>
      <c r="H62" s="78"/>
      <c r="I62" s="78"/>
      <c r="J62" s="78"/>
      <c r="K62" s="78"/>
      <c r="L62" s="78"/>
      <c r="M62" s="78"/>
      <c r="N62" s="78"/>
      <c r="O62" s="78"/>
      <c r="P62" s="78"/>
      <c r="Q62" s="76" t="s">
        <v>590</v>
      </c>
      <c r="AC62" s="79">
        <f>G62*H62</f>
        <v>0</v>
      </c>
    </row>
    <row r="63" spans="1:29" ht="23.1" customHeight="1" x14ac:dyDescent="0.15">
      <c r="A63" s="11" t="s">
        <v>594</v>
      </c>
      <c r="B63" s="11" t="s">
        <v>680</v>
      </c>
      <c r="C63" s="11" t="s">
        <v>595</v>
      </c>
      <c r="D63" s="76" t="s">
        <v>229</v>
      </c>
      <c r="E63" s="76" t="s">
        <v>230</v>
      </c>
      <c r="F63" s="10" t="s">
        <v>511</v>
      </c>
      <c r="G63" s="77"/>
      <c r="H63" s="78"/>
      <c r="I63" s="78"/>
      <c r="J63" s="78"/>
      <c r="K63" s="78"/>
      <c r="L63" s="78"/>
      <c r="M63" s="78"/>
      <c r="N63" s="78"/>
      <c r="O63" s="78"/>
      <c r="P63" s="78"/>
      <c r="Q63" s="76" t="s">
        <v>596</v>
      </c>
      <c r="AC63" s="79">
        <f>G63*H63</f>
        <v>0</v>
      </c>
    </row>
    <row r="64" spans="1:29" ht="23.1" customHeight="1" x14ac:dyDescent="0.15">
      <c r="A64" s="11" t="s">
        <v>603</v>
      </c>
      <c r="B64" s="11" t="s">
        <v>680</v>
      </c>
      <c r="C64" s="11" t="s">
        <v>604</v>
      </c>
      <c r="D64" s="76" t="s">
        <v>297</v>
      </c>
      <c r="E64" s="76" t="s">
        <v>303</v>
      </c>
      <c r="F64" s="10" t="s">
        <v>148</v>
      </c>
      <c r="G64" s="77"/>
      <c r="H64" s="78"/>
      <c r="I64" s="78"/>
      <c r="J64" s="78"/>
      <c r="K64" s="78"/>
      <c r="L64" s="78"/>
      <c r="M64" s="78"/>
      <c r="N64" s="78"/>
      <c r="O64" s="78"/>
      <c r="P64" s="78"/>
      <c r="Q64" s="76" t="s">
        <v>605</v>
      </c>
    </row>
    <row r="65" spans="1:31" ht="23.1" customHeight="1" x14ac:dyDescent="0.15">
      <c r="A65" s="11" t="s">
        <v>606</v>
      </c>
      <c r="B65" s="11" t="s">
        <v>680</v>
      </c>
      <c r="C65" s="11" t="s">
        <v>607</v>
      </c>
      <c r="D65" s="76" t="s">
        <v>297</v>
      </c>
      <c r="E65" s="76" t="s">
        <v>322</v>
      </c>
      <c r="F65" s="10" t="s">
        <v>148</v>
      </c>
      <c r="G65" s="77"/>
      <c r="H65" s="78"/>
      <c r="I65" s="78"/>
      <c r="J65" s="78"/>
      <c r="K65" s="78"/>
      <c r="L65" s="78"/>
      <c r="M65" s="78"/>
      <c r="N65" s="78"/>
      <c r="O65" s="78"/>
      <c r="P65" s="78"/>
      <c r="Q65" s="76" t="s">
        <v>608</v>
      </c>
    </row>
    <row r="66" spans="1:31" ht="23.1" customHeight="1" x14ac:dyDescent="0.15">
      <c r="A66" s="11" t="s">
        <v>609</v>
      </c>
      <c r="B66" s="11" t="s">
        <v>680</v>
      </c>
      <c r="C66" s="11" t="s">
        <v>610</v>
      </c>
      <c r="D66" s="76" t="s">
        <v>297</v>
      </c>
      <c r="E66" s="76" t="s">
        <v>298</v>
      </c>
      <c r="F66" s="10" t="s">
        <v>148</v>
      </c>
      <c r="G66" s="77"/>
      <c r="H66" s="78"/>
      <c r="I66" s="78"/>
      <c r="J66" s="78"/>
      <c r="K66" s="78"/>
      <c r="L66" s="78"/>
      <c r="M66" s="78"/>
      <c r="N66" s="78"/>
      <c r="O66" s="78"/>
      <c r="P66" s="78"/>
      <c r="Q66" s="76" t="s">
        <v>611</v>
      </c>
    </row>
    <row r="67" spans="1:31" ht="23.1" customHeight="1" x14ac:dyDescent="0.15">
      <c r="A67" s="11" t="s">
        <v>639</v>
      </c>
      <c r="B67" s="11" t="s">
        <v>680</v>
      </c>
      <c r="C67" s="11" t="s">
        <v>640</v>
      </c>
      <c r="D67" s="76" t="s">
        <v>316</v>
      </c>
      <c r="E67" s="76" t="s">
        <v>317</v>
      </c>
      <c r="F67" s="10" t="s">
        <v>148</v>
      </c>
      <c r="G67" s="77"/>
      <c r="H67" s="78"/>
      <c r="I67" s="78"/>
      <c r="J67" s="78"/>
      <c r="K67" s="78"/>
      <c r="L67" s="78"/>
      <c r="M67" s="78"/>
      <c r="N67" s="78"/>
      <c r="O67" s="78"/>
      <c r="P67" s="78"/>
      <c r="Q67" s="76" t="s">
        <v>641</v>
      </c>
    </row>
    <row r="68" spans="1:31" ht="23.1" customHeight="1" x14ac:dyDescent="0.15">
      <c r="A68" s="11" t="s">
        <v>660</v>
      </c>
      <c r="B68" s="11" t="s">
        <v>680</v>
      </c>
      <c r="C68" s="11" t="s">
        <v>661</v>
      </c>
      <c r="D68" s="76" t="s">
        <v>271</v>
      </c>
      <c r="E68" s="76" t="s">
        <v>230</v>
      </c>
      <c r="F68" s="10" t="s">
        <v>511</v>
      </c>
      <c r="G68" s="77"/>
      <c r="H68" s="78"/>
      <c r="I68" s="78"/>
      <c r="J68" s="78"/>
      <c r="K68" s="78"/>
      <c r="L68" s="78"/>
      <c r="M68" s="78"/>
      <c r="N68" s="78"/>
      <c r="O68" s="78"/>
      <c r="P68" s="78"/>
      <c r="Q68" s="76" t="s">
        <v>662</v>
      </c>
      <c r="AC68" s="79">
        <f>G68*H68</f>
        <v>0</v>
      </c>
    </row>
    <row r="69" spans="1:31" ht="23.1" customHeight="1" x14ac:dyDescent="0.15">
      <c r="D69" s="76"/>
      <c r="E69" s="76"/>
      <c r="F69" s="10"/>
      <c r="G69" s="77"/>
      <c r="H69" s="78"/>
      <c r="I69" s="78">
        <f t="shared" ref="I57:I80" si="8">TRUNC(G69*H69)</f>
        <v>0</v>
      </c>
      <c r="J69" s="78"/>
      <c r="K69" s="78"/>
      <c r="L69" s="78">
        <f t="shared" ref="L57:L80" si="9">TRUNC(G69*K69)</f>
        <v>0</v>
      </c>
      <c r="M69" s="78"/>
      <c r="N69" s="78">
        <f t="shared" ref="N57:N80" si="10">TRUNC(G69*M69)</f>
        <v>0</v>
      </c>
      <c r="O69" s="78"/>
      <c r="P69" s="78">
        <f t="shared" ref="P57:P80" si="11">SUM(I69,L69,N69)</f>
        <v>0</v>
      </c>
      <c r="Q69" s="76"/>
      <c r="AE69" s="79">
        <f>TRUNC(SUM(AE56:AE68))</f>
        <v>0</v>
      </c>
    </row>
    <row r="70" spans="1:31" ht="23.1" customHeight="1" x14ac:dyDescent="0.15">
      <c r="D70" s="76"/>
      <c r="E70" s="76"/>
      <c r="F70" s="10"/>
      <c r="G70" s="77"/>
      <c r="H70" s="78"/>
      <c r="I70" s="78">
        <f t="shared" si="8"/>
        <v>0</v>
      </c>
      <c r="J70" s="78"/>
      <c r="K70" s="78"/>
      <c r="L70" s="78">
        <f t="shared" si="9"/>
        <v>0</v>
      </c>
      <c r="M70" s="78"/>
      <c r="N70" s="78">
        <f t="shared" si="10"/>
        <v>0</v>
      </c>
      <c r="O70" s="78"/>
      <c r="P70" s="78">
        <f t="shared" si="11"/>
        <v>0</v>
      </c>
      <c r="Q70" s="76"/>
    </row>
    <row r="71" spans="1:31" ht="23.1" customHeight="1" x14ac:dyDescent="0.15">
      <c r="D71" s="76"/>
      <c r="E71" s="76"/>
      <c r="F71" s="10"/>
      <c r="G71" s="77"/>
      <c r="H71" s="78"/>
      <c r="I71" s="78">
        <f t="shared" si="8"/>
        <v>0</v>
      </c>
      <c r="J71" s="78"/>
      <c r="K71" s="78"/>
      <c r="L71" s="78">
        <f t="shared" si="9"/>
        <v>0</v>
      </c>
      <c r="M71" s="78"/>
      <c r="N71" s="78">
        <f t="shared" si="10"/>
        <v>0</v>
      </c>
      <c r="O71" s="78"/>
      <c r="P71" s="78">
        <f t="shared" si="11"/>
        <v>0</v>
      </c>
      <c r="Q71" s="76"/>
    </row>
    <row r="72" spans="1:31" ht="23.1" customHeight="1" x14ac:dyDescent="0.15">
      <c r="D72" s="76"/>
      <c r="E72" s="76"/>
      <c r="F72" s="10"/>
      <c r="G72" s="77"/>
      <c r="H72" s="78"/>
      <c r="I72" s="78">
        <f t="shared" si="8"/>
        <v>0</v>
      </c>
      <c r="J72" s="78"/>
      <c r="K72" s="78"/>
      <c r="L72" s="78">
        <f t="shared" si="9"/>
        <v>0</v>
      </c>
      <c r="M72" s="78"/>
      <c r="N72" s="78">
        <f t="shared" si="10"/>
        <v>0</v>
      </c>
      <c r="O72" s="78"/>
      <c r="P72" s="78">
        <f t="shared" si="11"/>
        <v>0</v>
      </c>
      <c r="Q72" s="76"/>
    </row>
    <row r="73" spans="1:31" ht="23.1" customHeight="1" x14ac:dyDescent="0.15">
      <c r="D73" s="76"/>
      <c r="E73" s="76"/>
      <c r="F73" s="10"/>
      <c r="G73" s="77"/>
      <c r="H73" s="78"/>
      <c r="I73" s="78">
        <f t="shared" si="8"/>
        <v>0</v>
      </c>
      <c r="J73" s="78"/>
      <c r="K73" s="78"/>
      <c r="L73" s="78">
        <f t="shared" si="9"/>
        <v>0</v>
      </c>
      <c r="M73" s="78"/>
      <c r="N73" s="78">
        <f t="shared" si="10"/>
        <v>0</v>
      </c>
      <c r="O73" s="78"/>
      <c r="P73" s="78">
        <f t="shared" si="11"/>
        <v>0</v>
      </c>
      <c r="Q73" s="76"/>
    </row>
    <row r="74" spans="1:31" ht="23.1" customHeight="1" x14ac:dyDescent="0.15">
      <c r="D74" s="76"/>
      <c r="E74" s="76"/>
      <c r="F74" s="10"/>
      <c r="G74" s="77"/>
      <c r="H74" s="78"/>
      <c r="I74" s="78">
        <f t="shared" si="8"/>
        <v>0</v>
      </c>
      <c r="J74" s="78"/>
      <c r="K74" s="78"/>
      <c r="L74" s="78">
        <f t="shared" si="9"/>
        <v>0</v>
      </c>
      <c r="M74" s="78"/>
      <c r="N74" s="78">
        <f t="shared" si="10"/>
        <v>0</v>
      </c>
      <c r="O74" s="78"/>
      <c r="P74" s="78">
        <f t="shared" si="11"/>
        <v>0</v>
      </c>
      <c r="Q74" s="76"/>
    </row>
    <row r="75" spans="1:31" ht="23.1" customHeight="1" x14ac:dyDescent="0.15">
      <c r="D75" s="76"/>
      <c r="E75" s="76"/>
      <c r="F75" s="10"/>
      <c r="G75" s="77"/>
      <c r="H75" s="78"/>
      <c r="I75" s="78">
        <f t="shared" si="8"/>
        <v>0</v>
      </c>
      <c r="J75" s="78"/>
      <c r="K75" s="78"/>
      <c r="L75" s="78">
        <f t="shared" si="9"/>
        <v>0</v>
      </c>
      <c r="M75" s="78"/>
      <c r="N75" s="78">
        <f t="shared" si="10"/>
        <v>0</v>
      </c>
      <c r="O75" s="78"/>
      <c r="P75" s="78">
        <f t="shared" si="11"/>
        <v>0</v>
      </c>
      <c r="Q75" s="76"/>
    </row>
    <row r="76" spans="1:31" ht="23.1" customHeight="1" x14ac:dyDescent="0.15">
      <c r="D76" s="76"/>
      <c r="E76" s="76"/>
      <c r="F76" s="10"/>
      <c r="G76" s="77"/>
      <c r="H76" s="78"/>
      <c r="I76" s="78">
        <f t="shared" si="8"/>
        <v>0</v>
      </c>
      <c r="J76" s="78"/>
      <c r="K76" s="78"/>
      <c r="L76" s="78">
        <f t="shared" si="9"/>
        <v>0</v>
      </c>
      <c r="M76" s="78"/>
      <c r="N76" s="78">
        <f t="shared" si="10"/>
        <v>0</v>
      </c>
      <c r="O76" s="78"/>
      <c r="P76" s="78">
        <f t="shared" si="11"/>
        <v>0</v>
      </c>
      <c r="Q76" s="76"/>
    </row>
    <row r="77" spans="1:31" ht="23.1" customHeight="1" x14ac:dyDescent="0.15">
      <c r="D77" s="76"/>
      <c r="E77" s="76"/>
      <c r="F77" s="10"/>
      <c r="G77" s="77"/>
      <c r="H77" s="78"/>
      <c r="I77" s="78">
        <f t="shared" si="8"/>
        <v>0</v>
      </c>
      <c r="J77" s="78"/>
      <c r="K77" s="78"/>
      <c r="L77" s="78">
        <f t="shared" si="9"/>
        <v>0</v>
      </c>
      <c r="M77" s="78"/>
      <c r="N77" s="78">
        <f t="shared" si="10"/>
        <v>0</v>
      </c>
      <c r="O77" s="78"/>
      <c r="P77" s="78">
        <f t="shared" si="11"/>
        <v>0</v>
      </c>
      <c r="Q77" s="76"/>
    </row>
    <row r="78" spans="1:31" ht="23.1" customHeight="1" x14ac:dyDescent="0.15">
      <c r="D78" s="76"/>
      <c r="E78" s="76"/>
      <c r="F78" s="10"/>
      <c r="G78" s="77"/>
      <c r="H78" s="78"/>
      <c r="I78" s="78">
        <f t="shared" si="8"/>
        <v>0</v>
      </c>
      <c r="J78" s="78"/>
      <c r="K78" s="78"/>
      <c r="L78" s="78">
        <f t="shared" si="9"/>
        <v>0</v>
      </c>
      <c r="M78" s="78"/>
      <c r="N78" s="78">
        <f t="shared" si="10"/>
        <v>0</v>
      </c>
      <c r="O78" s="78"/>
      <c r="P78" s="78">
        <f t="shared" si="11"/>
        <v>0</v>
      </c>
      <c r="Q78" s="76"/>
    </row>
    <row r="79" spans="1:31" ht="23.1" customHeight="1" x14ac:dyDescent="0.15">
      <c r="D79" s="76"/>
      <c r="E79" s="76"/>
      <c r="F79" s="10"/>
      <c r="G79" s="77"/>
      <c r="H79" s="78"/>
      <c r="I79" s="78">
        <f t="shared" si="8"/>
        <v>0</v>
      </c>
      <c r="J79" s="78"/>
      <c r="K79" s="78"/>
      <c r="L79" s="78">
        <f t="shared" si="9"/>
        <v>0</v>
      </c>
      <c r="M79" s="78"/>
      <c r="N79" s="78">
        <f t="shared" si="10"/>
        <v>0</v>
      </c>
      <c r="O79" s="78"/>
      <c r="P79" s="78">
        <f t="shared" si="11"/>
        <v>0</v>
      </c>
      <c r="Q79" s="76"/>
    </row>
    <row r="80" spans="1:31" ht="23.1" customHeight="1" x14ac:dyDescent="0.15">
      <c r="D80" s="76"/>
      <c r="E80" s="76"/>
      <c r="F80" s="10"/>
      <c r="G80" s="77"/>
      <c r="H80" s="78"/>
      <c r="I80" s="78">
        <f t="shared" si="8"/>
        <v>0</v>
      </c>
      <c r="J80" s="78"/>
      <c r="K80" s="78"/>
      <c r="L80" s="78">
        <f t="shared" si="9"/>
        <v>0</v>
      </c>
      <c r="M80" s="78"/>
      <c r="N80" s="78">
        <f t="shared" si="10"/>
        <v>0</v>
      </c>
      <c r="O80" s="78"/>
      <c r="P80" s="78">
        <f t="shared" si="11"/>
        <v>0</v>
      </c>
      <c r="Q80" s="76"/>
    </row>
    <row r="81" spans="1:31" ht="23.1" customHeight="1" x14ac:dyDescent="0.15">
      <c r="B81" s="11" t="s">
        <v>675</v>
      </c>
      <c r="D81" s="76" t="s">
        <v>676</v>
      </c>
      <c r="E81" s="76"/>
      <c r="F81" s="10"/>
      <c r="G81" s="77"/>
      <c r="H81" s="78"/>
      <c r="I81" s="78">
        <f>TRUNC(SUM(I56:I80))</f>
        <v>0</v>
      </c>
      <c r="J81" s="78"/>
      <c r="K81" s="78"/>
      <c r="L81" s="78">
        <f>TRUNC(SUM(L56:L80))</f>
        <v>0</v>
      </c>
      <c r="M81" s="78"/>
      <c r="N81" s="78">
        <f>TRUNC(SUM(N56:N80))</f>
        <v>0</v>
      </c>
      <c r="O81" s="78"/>
      <c r="P81" s="78">
        <f>TRUNC(SUM(P56:P80))</f>
        <v>0</v>
      </c>
      <c r="Q81" s="76"/>
    </row>
    <row r="82" spans="1:31" ht="23.1" customHeight="1" x14ac:dyDescent="0.15">
      <c r="B82" s="11" t="s">
        <v>132</v>
      </c>
      <c r="D82" s="150" t="s">
        <v>323</v>
      </c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  <c r="Q82" s="152"/>
    </row>
    <row r="83" spans="1:31" ht="23.1" customHeight="1" x14ac:dyDescent="0.15">
      <c r="A83" s="11" t="s">
        <v>537</v>
      </c>
      <c r="B83" s="11" t="s">
        <v>681</v>
      </c>
      <c r="C83" s="11" t="s">
        <v>538</v>
      </c>
      <c r="D83" s="76" t="s">
        <v>275</v>
      </c>
      <c r="E83" s="76" t="s">
        <v>276</v>
      </c>
      <c r="F83" s="10" t="s">
        <v>511</v>
      </c>
      <c r="G83" s="77"/>
      <c r="H83" s="78"/>
      <c r="I83" s="78"/>
      <c r="J83" s="78"/>
      <c r="K83" s="78"/>
      <c r="L83" s="78"/>
      <c r="M83" s="78"/>
      <c r="N83" s="78"/>
      <c r="O83" s="78"/>
      <c r="P83" s="78"/>
      <c r="Q83" s="76" t="s">
        <v>539</v>
      </c>
      <c r="AA83" s="79">
        <f>G83*H83</f>
        <v>0</v>
      </c>
      <c r="AC83" s="79">
        <f>G83*H83</f>
        <v>0</v>
      </c>
    </row>
    <row r="84" spans="1:31" ht="23.1" customHeight="1" x14ac:dyDescent="0.15">
      <c r="A84" s="11" t="s">
        <v>543</v>
      </c>
      <c r="B84" s="11" t="s">
        <v>681</v>
      </c>
      <c r="C84" s="11" t="s">
        <v>544</v>
      </c>
      <c r="D84" s="76" t="s">
        <v>275</v>
      </c>
      <c r="E84" s="76" t="s">
        <v>281</v>
      </c>
      <c r="F84" s="10" t="s">
        <v>511</v>
      </c>
      <c r="G84" s="77"/>
      <c r="H84" s="78"/>
      <c r="I84" s="78"/>
      <c r="J84" s="78"/>
      <c r="K84" s="78"/>
      <c r="L84" s="78"/>
      <c r="M84" s="78"/>
      <c r="N84" s="78"/>
      <c r="O84" s="78"/>
      <c r="P84" s="78"/>
      <c r="Q84" s="76" t="s">
        <v>545</v>
      </c>
      <c r="AA84" s="79">
        <f>G84*H84</f>
        <v>0</v>
      </c>
      <c r="AC84" s="79">
        <f>G84*H84</f>
        <v>0</v>
      </c>
    </row>
    <row r="85" spans="1:31" ht="23.1" customHeight="1" x14ac:dyDescent="0.15">
      <c r="A85" s="11" t="s">
        <v>561</v>
      </c>
      <c r="B85" s="11" t="s">
        <v>681</v>
      </c>
      <c r="C85" s="11" t="s">
        <v>562</v>
      </c>
      <c r="D85" s="76" t="s">
        <v>293</v>
      </c>
      <c r="E85" s="76" t="s">
        <v>294</v>
      </c>
      <c r="F85" s="10" t="s">
        <v>148</v>
      </c>
      <c r="G85" s="77"/>
      <c r="H85" s="78"/>
      <c r="I85" s="78"/>
      <c r="J85" s="78"/>
      <c r="K85" s="78"/>
      <c r="L85" s="78"/>
      <c r="M85" s="78"/>
      <c r="N85" s="78"/>
      <c r="O85" s="78"/>
      <c r="P85" s="78"/>
      <c r="Q85" s="76" t="s">
        <v>563</v>
      </c>
    </row>
    <row r="86" spans="1:31" ht="23.1" customHeight="1" x14ac:dyDescent="0.15">
      <c r="A86" s="11" t="s">
        <v>588</v>
      </c>
      <c r="B86" s="11" t="s">
        <v>681</v>
      </c>
      <c r="C86" s="11" t="s">
        <v>589</v>
      </c>
      <c r="D86" s="76" t="s">
        <v>234</v>
      </c>
      <c r="E86" s="76" t="s">
        <v>310</v>
      </c>
      <c r="F86" s="10" t="s">
        <v>511</v>
      </c>
      <c r="G86" s="77"/>
      <c r="H86" s="78"/>
      <c r="I86" s="78"/>
      <c r="J86" s="78"/>
      <c r="K86" s="78"/>
      <c r="L86" s="78"/>
      <c r="M86" s="78"/>
      <c r="N86" s="78"/>
      <c r="O86" s="78"/>
      <c r="P86" s="78"/>
      <c r="Q86" s="76" t="s">
        <v>590</v>
      </c>
      <c r="AC86" s="79">
        <f>G86*H86</f>
        <v>0</v>
      </c>
    </row>
    <row r="87" spans="1:31" ht="23.1" customHeight="1" x14ac:dyDescent="0.15">
      <c r="A87" s="11" t="s">
        <v>594</v>
      </c>
      <c r="B87" s="11" t="s">
        <v>681</v>
      </c>
      <c r="C87" s="11" t="s">
        <v>595</v>
      </c>
      <c r="D87" s="76" t="s">
        <v>229</v>
      </c>
      <c r="E87" s="76" t="s">
        <v>230</v>
      </c>
      <c r="F87" s="10" t="s">
        <v>511</v>
      </c>
      <c r="G87" s="77"/>
      <c r="H87" s="78"/>
      <c r="I87" s="78"/>
      <c r="J87" s="78"/>
      <c r="K87" s="78"/>
      <c r="L87" s="78"/>
      <c r="M87" s="78"/>
      <c r="N87" s="78"/>
      <c r="O87" s="78"/>
      <c r="P87" s="78"/>
      <c r="Q87" s="76" t="s">
        <v>596</v>
      </c>
      <c r="AC87" s="79">
        <f>G87*H87</f>
        <v>0</v>
      </c>
    </row>
    <row r="88" spans="1:31" ht="23.1" customHeight="1" x14ac:dyDescent="0.15">
      <c r="A88" s="11" t="s">
        <v>603</v>
      </c>
      <c r="B88" s="11" t="s">
        <v>681</v>
      </c>
      <c r="C88" s="11" t="s">
        <v>604</v>
      </c>
      <c r="D88" s="76" t="s">
        <v>297</v>
      </c>
      <c r="E88" s="76" t="s">
        <v>303</v>
      </c>
      <c r="F88" s="10" t="s">
        <v>148</v>
      </c>
      <c r="G88" s="77"/>
      <c r="H88" s="78"/>
      <c r="I88" s="78"/>
      <c r="J88" s="78"/>
      <c r="K88" s="78"/>
      <c r="L88" s="78"/>
      <c r="M88" s="78"/>
      <c r="N88" s="78"/>
      <c r="O88" s="78"/>
      <c r="P88" s="78"/>
      <c r="Q88" s="76" t="s">
        <v>605</v>
      </c>
    </row>
    <row r="89" spans="1:31" ht="23.1" customHeight="1" x14ac:dyDescent="0.15">
      <c r="A89" s="11" t="s">
        <v>618</v>
      </c>
      <c r="B89" s="11" t="s">
        <v>681</v>
      </c>
      <c r="C89" s="11" t="s">
        <v>619</v>
      </c>
      <c r="D89" s="76" t="s">
        <v>338</v>
      </c>
      <c r="E89" s="76" t="s">
        <v>339</v>
      </c>
      <c r="F89" s="10" t="s">
        <v>148</v>
      </c>
      <c r="G89" s="77"/>
      <c r="H89" s="78"/>
      <c r="I89" s="78"/>
      <c r="J89" s="78"/>
      <c r="K89" s="78"/>
      <c r="L89" s="78"/>
      <c r="M89" s="78"/>
      <c r="N89" s="78"/>
      <c r="O89" s="78"/>
      <c r="P89" s="78"/>
      <c r="Q89" s="76" t="s">
        <v>620</v>
      </c>
    </row>
    <row r="90" spans="1:31" ht="23.1" customHeight="1" x14ac:dyDescent="0.15">
      <c r="A90" s="11" t="s">
        <v>621</v>
      </c>
      <c r="B90" s="11" t="s">
        <v>681</v>
      </c>
      <c r="C90" s="11" t="s">
        <v>622</v>
      </c>
      <c r="D90" s="76" t="s">
        <v>331</v>
      </c>
      <c r="E90" s="76" t="s">
        <v>332</v>
      </c>
      <c r="F90" s="10" t="s">
        <v>148</v>
      </c>
      <c r="G90" s="77"/>
      <c r="H90" s="78"/>
      <c r="I90" s="78"/>
      <c r="J90" s="78"/>
      <c r="K90" s="78"/>
      <c r="L90" s="78"/>
      <c r="M90" s="78"/>
      <c r="N90" s="78"/>
      <c r="O90" s="78"/>
      <c r="P90" s="78"/>
      <c r="Q90" s="76" t="s">
        <v>623</v>
      </c>
    </row>
    <row r="91" spans="1:31" ht="23.1" customHeight="1" x14ac:dyDescent="0.15">
      <c r="A91" s="11" t="s">
        <v>639</v>
      </c>
      <c r="B91" s="11" t="s">
        <v>681</v>
      </c>
      <c r="C91" s="11" t="s">
        <v>640</v>
      </c>
      <c r="D91" s="76" t="s">
        <v>316</v>
      </c>
      <c r="E91" s="76" t="s">
        <v>317</v>
      </c>
      <c r="F91" s="10" t="s">
        <v>148</v>
      </c>
      <c r="G91" s="77"/>
      <c r="H91" s="78"/>
      <c r="I91" s="78"/>
      <c r="J91" s="78"/>
      <c r="K91" s="78"/>
      <c r="L91" s="78"/>
      <c r="M91" s="78"/>
      <c r="N91" s="78"/>
      <c r="O91" s="78"/>
      <c r="P91" s="78"/>
      <c r="Q91" s="76" t="s">
        <v>641</v>
      </c>
    </row>
    <row r="92" spans="1:31" ht="23.1" customHeight="1" x14ac:dyDescent="0.15">
      <c r="A92" s="11" t="s">
        <v>642</v>
      </c>
      <c r="B92" s="11" t="s">
        <v>681</v>
      </c>
      <c r="C92" s="11" t="s">
        <v>643</v>
      </c>
      <c r="D92" s="76" t="s">
        <v>201</v>
      </c>
      <c r="E92" s="76" t="s">
        <v>335</v>
      </c>
      <c r="F92" s="10" t="s">
        <v>148</v>
      </c>
      <c r="G92" s="77"/>
      <c r="H92" s="78"/>
      <c r="I92" s="78"/>
      <c r="J92" s="78"/>
      <c r="K92" s="78"/>
      <c r="L92" s="78"/>
      <c r="M92" s="78"/>
      <c r="N92" s="78"/>
      <c r="O92" s="78"/>
      <c r="P92" s="78"/>
      <c r="Q92" s="76" t="s">
        <v>644</v>
      </c>
    </row>
    <row r="93" spans="1:31" ht="23.1" customHeight="1" x14ac:dyDescent="0.15">
      <c r="A93" s="11" t="s">
        <v>654</v>
      </c>
      <c r="B93" s="11" t="s">
        <v>681</v>
      </c>
      <c r="C93" s="11" t="s">
        <v>655</v>
      </c>
      <c r="D93" s="76" t="s">
        <v>196</v>
      </c>
      <c r="E93" s="76" t="s">
        <v>328</v>
      </c>
      <c r="F93" s="10" t="s">
        <v>198</v>
      </c>
      <c r="G93" s="77"/>
      <c r="H93" s="78"/>
      <c r="I93" s="78"/>
      <c r="J93" s="78"/>
      <c r="K93" s="78"/>
      <c r="L93" s="78"/>
      <c r="M93" s="78"/>
      <c r="N93" s="78"/>
      <c r="O93" s="78"/>
      <c r="P93" s="78"/>
      <c r="Q93" s="76" t="s">
        <v>656</v>
      </c>
    </row>
    <row r="94" spans="1:31" ht="23.1" customHeight="1" x14ac:dyDescent="0.15">
      <c r="A94" s="11" t="s">
        <v>660</v>
      </c>
      <c r="B94" s="11" t="s">
        <v>681</v>
      </c>
      <c r="C94" s="11" t="s">
        <v>661</v>
      </c>
      <c r="D94" s="76" t="s">
        <v>271</v>
      </c>
      <c r="E94" s="76" t="s">
        <v>230</v>
      </c>
      <c r="F94" s="10" t="s">
        <v>511</v>
      </c>
      <c r="G94" s="77"/>
      <c r="H94" s="78"/>
      <c r="I94" s="78"/>
      <c r="J94" s="78"/>
      <c r="K94" s="78"/>
      <c r="L94" s="78"/>
      <c r="M94" s="78"/>
      <c r="N94" s="78"/>
      <c r="O94" s="78"/>
      <c r="P94" s="78"/>
      <c r="Q94" s="76" t="s">
        <v>662</v>
      </c>
      <c r="AC94" s="79">
        <f>G94*H94</f>
        <v>0</v>
      </c>
    </row>
    <row r="95" spans="1:31" ht="23.1" customHeight="1" x14ac:dyDescent="0.15">
      <c r="A95" s="11" t="s">
        <v>672</v>
      </c>
      <c r="B95" s="11" t="s">
        <v>681</v>
      </c>
      <c r="C95" s="11" t="s">
        <v>673</v>
      </c>
      <c r="D95" s="76" t="s">
        <v>342</v>
      </c>
      <c r="E95" s="76" t="s">
        <v>343</v>
      </c>
      <c r="F95" s="10" t="s">
        <v>344</v>
      </c>
      <c r="G95" s="77"/>
      <c r="H95" s="78"/>
      <c r="I95" s="78"/>
      <c r="J95" s="78"/>
      <c r="K95" s="78"/>
      <c r="L95" s="78"/>
      <c r="M95" s="78"/>
      <c r="N95" s="78"/>
      <c r="O95" s="78"/>
      <c r="P95" s="78"/>
      <c r="Q95" s="76" t="s">
        <v>674</v>
      </c>
    </row>
    <row r="96" spans="1:31" ht="23.1" customHeight="1" x14ac:dyDescent="0.15">
      <c r="D96" s="76"/>
      <c r="E96" s="76"/>
      <c r="F96" s="10"/>
      <c r="G96" s="77"/>
      <c r="H96" s="78"/>
      <c r="I96" s="78">
        <f t="shared" ref="I83:I106" si="12">TRUNC(G96*H96)</f>
        <v>0</v>
      </c>
      <c r="J96" s="78"/>
      <c r="K96" s="78"/>
      <c r="L96" s="78">
        <f t="shared" ref="L83:L106" si="13">TRUNC(G96*K96)</f>
        <v>0</v>
      </c>
      <c r="M96" s="78"/>
      <c r="N96" s="78">
        <f t="shared" ref="N83:N106" si="14">TRUNC(G96*M96)</f>
        <v>0</v>
      </c>
      <c r="O96" s="78"/>
      <c r="P96" s="78">
        <f t="shared" ref="P83:P106" si="15">SUM(I96,L96,N96)</f>
        <v>0</v>
      </c>
      <c r="Q96" s="76"/>
      <c r="AE96" s="79">
        <f>TRUNC(SUM(AE82:AE95))</f>
        <v>0</v>
      </c>
    </row>
    <row r="97" spans="1:29" ht="23.1" customHeight="1" x14ac:dyDescent="0.15">
      <c r="D97" s="76"/>
      <c r="E97" s="76"/>
      <c r="F97" s="10"/>
      <c r="G97" s="77"/>
      <c r="H97" s="78"/>
      <c r="I97" s="78">
        <f t="shared" si="12"/>
        <v>0</v>
      </c>
      <c r="J97" s="78"/>
      <c r="K97" s="78"/>
      <c r="L97" s="78">
        <f t="shared" si="13"/>
        <v>0</v>
      </c>
      <c r="M97" s="78"/>
      <c r="N97" s="78">
        <f t="shared" si="14"/>
        <v>0</v>
      </c>
      <c r="O97" s="78"/>
      <c r="P97" s="78">
        <f t="shared" si="15"/>
        <v>0</v>
      </c>
      <c r="Q97" s="76"/>
    </row>
    <row r="98" spans="1:29" ht="23.1" customHeight="1" x14ac:dyDescent="0.15">
      <c r="D98" s="76"/>
      <c r="E98" s="76"/>
      <c r="F98" s="10"/>
      <c r="G98" s="77"/>
      <c r="H98" s="78"/>
      <c r="I98" s="78">
        <f t="shared" si="12"/>
        <v>0</v>
      </c>
      <c r="J98" s="78"/>
      <c r="K98" s="78"/>
      <c r="L98" s="78">
        <f t="shared" si="13"/>
        <v>0</v>
      </c>
      <c r="M98" s="78"/>
      <c r="N98" s="78">
        <f t="shared" si="14"/>
        <v>0</v>
      </c>
      <c r="O98" s="78"/>
      <c r="P98" s="78">
        <f t="shared" si="15"/>
        <v>0</v>
      </c>
      <c r="Q98" s="76"/>
    </row>
    <row r="99" spans="1:29" ht="23.1" customHeight="1" x14ac:dyDescent="0.15">
      <c r="D99" s="76"/>
      <c r="E99" s="76"/>
      <c r="F99" s="10"/>
      <c r="G99" s="77"/>
      <c r="H99" s="78"/>
      <c r="I99" s="78">
        <f t="shared" si="12"/>
        <v>0</v>
      </c>
      <c r="J99" s="78"/>
      <c r="K99" s="78"/>
      <c r="L99" s="78">
        <f t="shared" si="13"/>
        <v>0</v>
      </c>
      <c r="M99" s="78"/>
      <c r="N99" s="78">
        <f t="shared" si="14"/>
        <v>0</v>
      </c>
      <c r="O99" s="78"/>
      <c r="P99" s="78">
        <f t="shared" si="15"/>
        <v>0</v>
      </c>
      <c r="Q99" s="76"/>
    </row>
    <row r="100" spans="1:29" ht="23.1" customHeight="1" x14ac:dyDescent="0.15">
      <c r="D100" s="76"/>
      <c r="E100" s="76"/>
      <c r="F100" s="10"/>
      <c r="G100" s="77"/>
      <c r="H100" s="78"/>
      <c r="I100" s="78">
        <f t="shared" si="12"/>
        <v>0</v>
      </c>
      <c r="J100" s="78"/>
      <c r="K100" s="78"/>
      <c r="L100" s="78">
        <f t="shared" si="13"/>
        <v>0</v>
      </c>
      <c r="M100" s="78"/>
      <c r="N100" s="78">
        <f t="shared" si="14"/>
        <v>0</v>
      </c>
      <c r="O100" s="78"/>
      <c r="P100" s="78">
        <f t="shared" si="15"/>
        <v>0</v>
      </c>
      <c r="Q100" s="76"/>
    </row>
    <row r="101" spans="1:29" ht="23.1" customHeight="1" x14ac:dyDescent="0.15">
      <c r="D101" s="76"/>
      <c r="E101" s="76"/>
      <c r="F101" s="10"/>
      <c r="G101" s="77"/>
      <c r="H101" s="78"/>
      <c r="I101" s="78">
        <f t="shared" si="12"/>
        <v>0</v>
      </c>
      <c r="J101" s="78"/>
      <c r="K101" s="78"/>
      <c r="L101" s="78">
        <f t="shared" si="13"/>
        <v>0</v>
      </c>
      <c r="M101" s="78"/>
      <c r="N101" s="78">
        <f t="shared" si="14"/>
        <v>0</v>
      </c>
      <c r="O101" s="78"/>
      <c r="P101" s="78">
        <f t="shared" si="15"/>
        <v>0</v>
      </c>
      <c r="Q101" s="76"/>
    </row>
    <row r="102" spans="1:29" ht="23.1" customHeight="1" x14ac:dyDescent="0.15">
      <c r="D102" s="76"/>
      <c r="E102" s="76"/>
      <c r="F102" s="10"/>
      <c r="G102" s="77"/>
      <c r="H102" s="78"/>
      <c r="I102" s="78">
        <f t="shared" si="12"/>
        <v>0</v>
      </c>
      <c r="J102" s="78"/>
      <c r="K102" s="78"/>
      <c r="L102" s="78">
        <f t="shared" si="13"/>
        <v>0</v>
      </c>
      <c r="M102" s="78"/>
      <c r="N102" s="78">
        <f t="shared" si="14"/>
        <v>0</v>
      </c>
      <c r="O102" s="78"/>
      <c r="P102" s="78">
        <f t="shared" si="15"/>
        <v>0</v>
      </c>
      <c r="Q102" s="76"/>
    </row>
    <row r="103" spans="1:29" ht="23.1" customHeight="1" x14ac:dyDescent="0.15">
      <c r="D103" s="76"/>
      <c r="E103" s="76"/>
      <c r="F103" s="10"/>
      <c r="G103" s="77"/>
      <c r="H103" s="78"/>
      <c r="I103" s="78">
        <f t="shared" si="12"/>
        <v>0</v>
      </c>
      <c r="J103" s="78"/>
      <c r="K103" s="78"/>
      <c r="L103" s="78">
        <f t="shared" si="13"/>
        <v>0</v>
      </c>
      <c r="M103" s="78"/>
      <c r="N103" s="78">
        <f t="shared" si="14"/>
        <v>0</v>
      </c>
      <c r="O103" s="78"/>
      <c r="P103" s="78">
        <f t="shared" si="15"/>
        <v>0</v>
      </c>
      <c r="Q103" s="76"/>
    </row>
    <row r="104" spans="1:29" ht="23.1" customHeight="1" x14ac:dyDescent="0.15">
      <c r="D104" s="76"/>
      <c r="E104" s="76"/>
      <c r="F104" s="10"/>
      <c r="G104" s="77"/>
      <c r="H104" s="78"/>
      <c r="I104" s="78">
        <f t="shared" si="12"/>
        <v>0</v>
      </c>
      <c r="J104" s="78"/>
      <c r="K104" s="78"/>
      <c r="L104" s="78">
        <f t="shared" si="13"/>
        <v>0</v>
      </c>
      <c r="M104" s="78"/>
      <c r="N104" s="78">
        <f t="shared" si="14"/>
        <v>0</v>
      </c>
      <c r="O104" s="78"/>
      <c r="P104" s="78">
        <f t="shared" si="15"/>
        <v>0</v>
      </c>
      <c r="Q104" s="76"/>
    </row>
    <row r="105" spans="1:29" ht="23.1" customHeight="1" x14ac:dyDescent="0.15">
      <c r="D105" s="76"/>
      <c r="E105" s="76"/>
      <c r="F105" s="10"/>
      <c r="G105" s="77"/>
      <c r="H105" s="78"/>
      <c r="I105" s="78">
        <f t="shared" si="12"/>
        <v>0</v>
      </c>
      <c r="J105" s="78"/>
      <c r="K105" s="78"/>
      <c r="L105" s="78">
        <f t="shared" si="13"/>
        <v>0</v>
      </c>
      <c r="M105" s="78"/>
      <c r="N105" s="78">
        <f t="shared" si="14"/>
        <v>0</v>
      </c>
      <c r="O105" s="78"/>
      <c r="P105" s="78">
        <f t="shared" si="15"/>
        <v>0</v>
      </c>
      <c r="Q105" s="76"/>
    </row>
    <row r="106" spans="1:29" ht="23.1" customHeight="1" x14ac:dyDescent="0.15">
      <c r="D106" s="76"/>
      <c r="E106" s="76"/>
      <c r="F106" s="10"/>
      <c r="G106" s="77"/>
      <c r="H106" s="78"/>
      <c r="I106" s="78">
        <f t="shared" si="12"/>
        <v>0</v>
      </c>
      <c r="J106" s="78"/>
      <c r="K106" s="78"/>
      <c r="L106" s="78">
        <f t="shared" si="13"/>
        <v>0</v>
      </c>
      <c r="M106" s="78"/>
      <c r="N106" s="78">
        <f t="shared" si="14"/>
        <v>0</v>
      </c>
      <c r="O106" s="78"/>
      <c r="P106" s="78">
        <f t="shared" si="15"/>
        <v>0</v>
      </c>
      <c r="Q106" s="76"/>
    </row>
    <row r="107" spans="1:29" ht="23.1" customHeight="1" x14ac:dyDescent="0.15">
      <c r="B107" s="11" t="s">
        <v>675</v>
      </c>
      <c r="D107" s="76" t="s">
        <v>676</v>
      </c>
      <c r="E107" s="76"/>
      <c r="F107" s="10"/>
      <c r="G107" s="77"/>
      <c r="H107" s="78"/>
      <c r="I107" s="78">
        <f>TRUNC(SUM(I82:I106))</f>
        <v>0</v>
      </c>
      <c r="J107" s="78"/>
      <c r="K107" s="78"/>
      <c r="L107" s="78">
        <f>TRUNC(SUM(L82:L106))</f>
        <v>0</v>
      </c>
      <c r="M107" s="78"/>
      <c r="N107" s="78">
        <f>TRUNC(SUM(N82:N106))</f>
        <v>0</v>
      </c>
      <c r="O107" s="78"/>
      <c r="P107" s="78">
        <f>TRUNC(SUM(P82:P106))</f>
        <v>0</v>
      </c>
      <c r="Q107" s="76"/>
    </row>
    <row r="108" spans="1:29" ht="23.1" customHeight="1" x14ac:dyDescent="0.15">
      <c r="B108" s="11" t="s">
        <v>132</v>
      </c>
      <c r="D108" s="150" t="s">
        <v>349</v>
      </c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2"/>
    </row>
    <row r="109" spans="1:29" ht="23.1" customHeight="1" x14ac:dyDescent="0.15">
      <c r="A109" s="11" t="s">
        <v>549</v>
      </c>
      <c r="B109" s="11" t="s">
        <v>682</v>
      </c>
      <c r="C109" s="11" t="s">
        <v>550</v>
      </c>
      <c r="D109" s="76" t="s">
        <v>380</v>
      </c>
      <c r="E109" s="76" t="s">
        <v>381</v>
      </c>
      <c r="F109" s="10" t="s">
        <v>511</v>
      </c>
      <c r="G109" s="77"/>
      <c r="H109" s="78"/>
      <c r="I109" s="78"/>
      <c r="J109" s="78"/>
      <c r="K109" s="78"/>
      <c r="L109" s="78"/>
      <c r="M109" s="78"/>
      <c r="N109" s="78"/>
      <c r="O109" s="78"/>
      <c r="P109" s="78"/>
      <c r="Q109" s="76" t="s">
        <v>551</v>
      </c>
      <c r="AB109" s="79">
        <f>G109*H109</f>
        <v>0</v>
      </c>
      <c r="AC109" s="79">
        <f>G109*H109</f>
        <v>0</v>
      </c>
    </row>
    <row r="110" spans="1:29" ht="23.1" customHeight="1" x14ac:dyDescent="0.15">
      <c r="A110" s="11" t="s">
        <v>555</v>
      </c>
      <c r="B110" s="11" t="s">
        <v>682</v>
      </c>
      <c r="C110" s="11" t="s">
        <v>556</v>
      </c>
      <c r="D110" s="76" t="s">
        <v>240</v>
      </c>
      <c r="E110" s="76" t="s">
        <v>241</v>
      </c>
      <c r="F110" s="10" t="s">
        <v>511</v>
      </c>
      <c r="G110" s="77"/>
      <c r="H110" s="78"/>
      <c r="I110" s="78"/>
      <c r="J110" s="78"/>
      <c r="K110" s="78"/>
      <c r="L110" s="78"/>
      <c r="M110" s="78"/>
      <c r="N110" s="78"/>
      <c r="O110" s="78"/>
      <c r="P110" s="78"/>
      <c r="Q110" s="76" t="s">
        <v>557</v>
      </c>
      <c r="AC110" s="79">
        <f>G110*H110</f>
        <v>0</v>
      </c>
    </row>
    <row r="111" spans="1:29" ht="23.1" customHeight="1" x14ac:dyDescent="0.15">
      <c r="A111" s="11" t="s">
        <v>558</v>
      </c>
      <c r="B111" s="11" t="s">
        <v>682</v>
      </c>
      <c r="C111" s="11" t="s">
        <v>559</v>
      </c>
      <c r="D111" s="76" t="s">
        <v>359</v>
      </c>
      <c r="E111" s="76" t="s">
        <v>360</v>
      </c>
      <c r="F111" s="10" t="s">
        <v>148</v>
      </c>
      <c r="G111" s="77"/>
      <c r="H111" s="78"/>
      <c r="I111" s="78"/>
      <c r="J111" s="78"/>
      <c r="K111" s="78"/>
      <c r="L111" s="78"/>
      <c r="M111" s="78"/>
      <c r="N111" s="78"/>
      <c r="O111" s="78"/>
      <c r="P111" s="78"/>
      <c r="Q111" s="76" t="s">
        <v>560</v>
      </c>
    </row>
    <row r="112" spans="1:29" ht="23.1" customHeight="1" x14ac:dyDescent="0.15">
      <c r="A112" s="11" t="s">
        <v>362</v>
      </c>
      <c r="B112" s="11" t="s">
        <v>682</v>
      </c>
      <c r="C112" s="11" t="s">
        <v>513</v>
      </c>
      <c r="D112" s="76" t="s">
        <v>363</v>
      </c>
      <c r="E112" s="76" t="s">
        <v>364</v>
      </c>
      <c r="F112" s="10" t="s">
        <v>148</v>
      </c>
      <c r="G112" s="77"/>
      <c r="H112" s="78"/>
      <c r="I112" s="78"/>
      <c r="J112" s="78"/>
      <c r="K112" s="78"/>
      <c r="L112" s="78"/>
      <c r="M112" s="78"/>
      <c r="N112" s="78"/>
      <c r="O112" s="78"/>
      <c r="P112" s="78"/>
      <c r="Q112" s="76"/>
    </row>
    <row r="113" spans="1:31" ht="23.1" customHeight="1" x14ac:dyDescent="0.15">
      <c r="A113" s="11" t="s">
        <v>585</v>
      </c>
      <c r="B113" s="11" t="s">
        <v>682</v>
      </c>
      <c r="C113" s="11" t="s">
        <v>586</v>
      </c>
      <c r="D113" s="76" t="s">
        <v>393</v>
      </c>
      <c r="E113" s="76" t="s">
        <v>394</v>
      </c>
      <c r="F113" s="10" t="s">
        <v>511</v>
      </c>
      <c r="G113" s="77"/>
      <c r="H113" s="78"/>
      <c r="I113" s="78"/>
      <c r="J113" s="78"/>
      <c r="K113" s="78"/>
      <c r="L113" s="78"/>
      <c r="M113" s="78"/>
      <c r="N113" s="78"/>
      <c r="O113" s="78"/>
      <c r="P113" s="78"/>
      <c r="Q113" s="76" t="s">
        <v>587</v>
      </c>
      <c r="AC113" s="79">
        <f>G113*H113</f>
        <v>0</v>
      </c>
    </row>
    <row r="114" spans="1:31" ht="23.1" customHeight="1" x14ac:dyDescent="0.15">
      <c r="A114" s="11" t="s">
        <v>627</v>
      </c>
      <c r="B114" s="11" t="s">
        <v>682</v>
      </c>
      <c r="C114" s="11" t="s">
        <v>628</v>
      </c>
      <c r="D114" s="76" t="s">
        <v>355</v>
      </c>
      <c r="E114" s="76" t="s">
        <v>356</v>
      </c>
      <c r="F114" s="10" t="s">
        <v>148</v>
      </c>
      <c r="G114" s="77"/>
      <c r="H114" s="78"/>
      <c r="I114" s="78"/>
      <c r="J114" s="78"/>
      <c r="K114" s="78"/>
      <c r="L114" s="78"/>
      <c r="M114" s="78"/>
      <c r="N114" s="78"/>
      <c r="O114" s="78"/>
      <c r="P114" s="78"/>
      <c r="Q114" s="76" t="s">
        <v>629</v>
      </c>
    </row>
    <row r="115" spans="1:31" ht="23.1" customHeight="1" x14ac:dyDescent="0.15">
      <c r="A115" s="11" t="s">
        <v>630</v>
      </c>
      <c r="B115" s="11" t="s">
        <v>682</v>
      </c>
      <c r="C115" s="11" t="s">
        <v>631</v>
      </c>
      <c r="D115" s="76" t="s">
        <v>368</v>
      </c>
      <c r="E115" s="76" t="s">
        <v>369</v>
      </c>
      <c r="F115" s="10" t="s">
        <v>148</v>
      </c>
      <c r="G115" s="77"/>
      <c r="H115" s="78"/>
      <c r="I115" s="78"/>
      <c r="J115" s="78"/>
      <c r="K115" s="78"/>
      <c r="L115" s="78"/>
      <c r="M115" s="78"/>
      <c r="N115" s="78"/>
      <c r="O115" s="78"/>
      <c r="P115" s="78"/>
      <c r="Q115" s="76" t="s">
        <v>632</v>
      </c>
    </row>
    <row r="116" spans="1:31" ht="23.1" customHeight="1" x14ac:dyDescent="0.15">
      <c r="A116" s="11" t="s">
        <v>633</v>
      </c>
      <c r="B116" s="11" t="s">
        <v>682</v>
      </c>
      <c r="C116" s="11" t="s">
        <v>634</v>
      </c>
      <c r="D116" s="76" t="s">
        <v>387</v>
      </c>
      <c r="E116" s="76" t="s">
        <v>388</v>
      </c>
      <c r="F116" s="10" t="s">
        <v>148</v>
      </c>
      <c r="G116" s="77"/>
      <c r="H116" s="78"/>
      <c r="I116" s="78"/>
      <c r="J116" s="78"/>
      <c r="K116" s="78"/>
      <c r="L116" s="78"/>
      <c r="M116" s="78"/>
      <c r="N116" s="78"/>
      <c r="O116" s="78"/>
      <c r="P116" s="78"/>
      <c r="Q116" s="76" t="s">
        <v>635</v>
      </c>
    </row>
    <row r="117" spans="1:31" ht="23.1" customHeight="1" x14ac:dyDescent="0.15">
      <c r="A117" s="11" t="s">
        <v>210</v>
      </c>
      <c r="B117" s="11" t="s">
        <v>682</v>
      </c>
      <c r="C117" s="11" t="s">
        <v>516</v>
      </c>
      <c r="D117" s="76" t="s">
        <v>211</v>
      </c>
      <c r="E117" s="76" t="s">
        <v>212</v>
      </c>
      <c r="F117" s="10" t="s">
        <v>213</v>
      </c>
      <c r="G117" s="77"/>
      <c r="H117" s="78"/>
      <c r="I117" s="78"/>
      <c r="J117" s="78"/>
      <c r="K117" s="78"/>
      <c r="L117" s="78"/>
      <c r="M117" s="78"/>
      <c r="N117" s="78"/>
      <c r="O117" s="78"/>
      <c r="P117" s="78"/>
      <c r="Q117" s="76" t="s">
        <v>516</v>
      </c>
    </row>
    <row r="118" spans="1:31" ht="23.1" customHeight="1" x14ac:dyDescent="0.15">
      <c r="A118" s="11" t="s">
        <v>216</v>
      </c>
      <c r="B118" s="11" t="s">
        <v>682</v>
      </c>
      <c r="C118" s="11" t="s">
        <v>517</v>
      </c>
      <c r="D118" s="76" t="s">
        <v>217</v>
      </c>
      <c r="E118" s="76" t="s">
        <v>212</v>
      </c>
      <c r="F118" s="10" t="s">
        <v>213</v>
      </c>
      <c r="G118" s="77"/>
      <c r="H118" s="78"/>
      <c r="I118" s="78"/>
      <c r="J118" s="78"/>
      <c r="K118" s="78"/>
      <c r="L118" s="78"/>
      <c r="M118" s="78"/>
      <c r="N118" s="78"/>
      <c r="O118" s="78"/>
      <c r="P118" s="78"/>
      <c r="Q118" s="76" t="s">
        <v>517</v>
      </c>
    </row>
    <row r="119" spans="1:31" ht="23.1" customHeight="1" x14ac:dyDescent="0.15">
      <c r="A119" s="11" t="s">
        <v>371</v>
      </c>
      <c r="B119" s="11" t="s">
        <v>682</v>
      </c>
      <c r="C119" s="11" t="s">
        <v>524</v>
      </c>
      <c r="D119" s="76" t="s">
        <v>372</v>
      </c>
      <c r="E119" s="76" t="s">
        <v>373</v>
      </c>
      <c r="F119" s="10" t="s">
        <v>148</v>
      </c>
      <c r="G119" s="77"/>
      <c r="H119" s="78"/>
      <c r="I119" s="78"/>
      <c r="J119" s="78"/>
      <c r="K119" s="78"/>
      <c r="L119" s="78"/>
      <c r="M119" s="78"/>
      <c r="N119" s="78"/>
      <c r="O119" s="78"/>
      <c r="P119" s="78"/>
      <c r="Q119" s="76" t="s">
        <v>525</v>
      </c>
    </row>
    <row r="120" spans="1:31" ht="23.1" customHeight="1" x14ac:dyDescent="0.15">
      <c r="A120" s="11" t="s">
        <v>396</v>
      </c>
      <c r="B120" s="11" t="s">
        <v>682</v>
      </c>
      <c r="C120" s="11" t="s">
        <v>514</v>
      </c>
      <c r="D120" s="76" t="s">
        <v>397</v>
      </c>
      <c r="E120" s="76" t="s">
        <v>398</v>
      </c>
      <c r="F120" s="10" t="s">
        <v>170</v>
      </c>
      <c r="G120" s="77"/>
      <c r="H120" s="78"/>
      <c r="I120" s="78"/>
      <c r="J120" s="78"/>
      <c r="K120" s="78"/>
      <c r="L120" s="78"/>
      <c r="M120" s="78"/>
      <c r="N120" s="78"/>
      <c r="O120" s="78"/>
      <c r="P120" s="78"/>
      <c r="Q120" s="76" t="s">
        <v>683</v>
      </c>
    </row>
    <row r="121" spans="1:31" ht="23.1" customHeight="1" x14ac:dyDescent="0.15">
      <c r="D121" s="76"/>
      <c r="E121" s="76"/>
      <c r="F121" s="10"/>
      <c r="G121" s="77"/>
      <c r="H121" s="78"/>
      <c r="I121" s="78">
        <f t="shared" ref="I109:I132" si="16">TRUNC(G121*H121)</f>
        <v>0</v>
      </c>
      <c r="J121" s="78"/>
      <c r="K121" s="78"/>
      <c r="L121" s="78">
        <f t="shared" ref="L109:L132" si="17">TRUNC(G121*K121)</f>
        <v>0</v>
      </c>
      <c r="M121" s="78"/>
      <c r="N121" s="78">
        <f t="shared" ref="N109:N132" si="18">TRUNC(G121*M121)</f>
        <v>0</v>
      </c>
      <c r="O121" s="78"/>
      <c r="P121" s="78">
        <f t="shared" ref="P109:P132" si="19">SUM(I121,L121,N121)</f>
        <v>0</v>
      </c>
      <c r="Q121" s="76"/>
      <c r="AE121" s="79">
        <f>TRUNC(SUM(AE108:AE120))</f>
        <v>0</v>
      </c>
    </row>
    <row r="122" spans="1:31" ht="23.1" customHeight="1" x14ac:dyDescent="0.15">
      <c r="D122" s="76"/>
      <c r="E122" s="76"/>
      <c r="F122" s="10"/>
      <c r="G122" s="77"/>
      <c r="H122" s="78"/>
      <c r="I122" s="78">
        <f t="shared" si="16"/>
        <v>0</v>
      </c>
      <c r="J122" s="78"/>
      <c r="K122" s="78"/>
      <c r="L122" s="78">
        <f t="shared" si="17"/>
        <v>0</v>
      </c>
      <c r="M122" s="78"/>
      <c r="N122" s="78">
        <f t="shared" si="18"/>
        <v>0</v>
      </c>
      <c r="O122" s="78"/>
      <c r="P122" s="78">
        <f t="shared" si="19"/>
        <v>0</v>
      </c>
      <c r="Q122" s="76"/>
    </row>
    <row r="123" spans="1:31" ht="23.1" customHeight="1" x14ac:dyDescent="0.15">
      <c r="D123" s="76"/>
      <c r="E123" s="76"/>
      <c r="F123" s="10"/>
      <c r="G123" s="77"/>
      <c r="H123" s="78"/>
      <c r="I123" s="78">
        <f t="shared" si="16"/>
        <v>0</v>
      </c>
      <c r="J123" s="78"/>
      <c r="K123" s="78"/>
      <c r="L123" s="78">
        <f t="shared" si="17"/>
        <v>0</v>
      </c>
      <c r="M123" s="78"/>
      <c r="N123" s="78">
        <f t="shared" si="18"/>
        <v>0</v>
      </c>
      <c r="O123" s="78"/>
      <c r="P123" s="78">
        <f t="shared" si="19"/>
        <v>0</v>
      </c>
      <c r="Q123" s="76"/>
    </row>
    <row r="124" spans="1:31" ht="23.1" customHeight="1" x14ac:dyDescent="0.15">
      <c r="D124" s="76"/>
      <c r="E124" s="76"/>
      <c r="F124" s="10"/>
      <c r="G124" s="77"/>
      <c r="H124" s="78"/>
      <c r="I124" s="78">
        <f t="shared" si="16"/>
        <v>0</v>
      </c>
      <c r="J124" s="78"/>
      <c r="K124" s="78"/>
      <c r="L124" s="78">
        <f t="shared" si="17"/>
        <v>0</v>
      </c>
      <c r="M124" s="78"/>
      <c r="N124" s="78">
        <f t="shared" si="18"/>
        <v>0</v>
      </c>
      <c r="O124" s="78"/>
      <c r="P124" s="78">
        <f t="shared" si="19"/>
        <v>0</v>
      </c>
      <c r="Q124" s="76"/>
    </row>
    <row r="125" spans="1:31" ht="23.1" customHeight="1" x14ac:dyDescent="0.15">
      <c r="D125" s="76"/>
      <c r="E125" s="76"/>
      <c r="F125" s="10"/>
      <c r="G125" s="77"/>
      <c r="H125" s="78"/>
      <c r="I125" s="78">
        <f t="shared" si="16"/>
        <v>0</v>
      </c>
      <c r="J125" s="78"/>
      <c r="K125" s="78"/>
      <c r="L125" s="78">
        <f t="shared" si="17"/>
        <v>0</v>
      </c>
      <c r="M125" s="78"/>
      <c r="N125" s="78">
        <f t="shared" si="18"/>
        <v>0</v>
      </c>
      <c r="O125" s="78"/>
      <c r="P125" s="78">
        <f t="shared" si="19"/>
        <v>0</v>
      </c>
      <c r="Q125" s="76"/>
    </row>
    <row r="126" spans="1:31" ht="23.1" customHeight="1" x14ac:dyDescent="0.15">
      <c r="D126" s="76"/>
      <c r="E126" s="76"/>
      <c r="F126" s="10"/>
      <c r="G126" s="77"/>
      <c r="H126" s="78"/>
      <c r="I126" s="78">
        <f t="shared" si="16"/>
        <v>0</v>
      </c>
      <c r="J126" s="78"/>
      <c r="K126" s="78"/>
      <c r="L126" s="78">
        <f t="shared" si="17"/>
        <v>0</v>
      </c>
      <c r="M126" s="78"/>
      <c r="N126" s="78">
        <f t="shared" si="18"/>
        <v>0</v>
      </c>
      <c r="O126" s="78"/>
      <c r="P126" s="78">
        <f t="shared" si="19"/>
        <v>0</v>
      </c>
      <c r="Q126" s="76"/>
    </row>
    <row r="127" spans="1:31" ht="23.1" customHeight="1" x14ac:dyDescent="0.15">
      <c r="D127" s="76"/>
      <c r="E127" s="76"/>
      <c r="F127" s="10"/>
      <c r="G127" s="77"/>
      <c r="H127" s="78"/>
      <c r="I127" s="78">
        <f t="shared" si="16"/>
        <v>0</v>
      </c>
      <c r="J127" s="78"/>
      <c r="K127" s="78"/>
      <c r="L127" s="78">
        <f t="shared" si="17"/>
        <v>0</v>
      </c>
      <c r="M127" s="78"/>
      <c r="N127" s="78">
        <f t="shared" si="18"/>
        <v>0</v>
      </c>
      <c r="O127" s="78"/>
      <c r="P127" s="78">
        <f t="shared" si="19"/>
        <v>0</v>
      </c>
      <c r="Q127" s="76"/>
    </row>
    <row r="128" spans="1:31" ht="23.1" customHeight="1" x14ac:dyDescent="0.15">
      <c r="D128" s="76"/>
      <c r="E128" s="76"/>
      <c r="F128" s="10"/>
      <c r="G128" s="77"/>
      <c r="H128" s="78"/>
      <c r="I128" s="78">
        <f t="shared" si="16"/>
        <v>0</v>
      </c>
      <c r="J128" s="78"/>
      <c r="K128" s="78"/>
      <c r="L128" s="78">
        <f t="shared" si="17"/>
        <v>0</v>
      </c>
      <c r="M128" s="78"/>
      <c r="N128" s="78">
        <f t="shared" si="18"/>
        <v>0</v>
      </c>
      <c r="O128" s="78"/>
      <c r="P128" s="78">
        <f t="shared" si="19"/>
        <v>0</v>
      </c>
      <c r="Q128" s="76"/>
    </row>
    <row r="129" spans="1:31" ht="23.1" customHeight="1" x14ac:dyDescent="0.15">
      <c r="D129" s="76"/>
      <c r="E129" s="76"/>
      <c r="F129" s="10"/>
      <c r="G129" s="77"/>
      <c r="H129" s="78"/>
      <c r="I129" s="78">
        <f t="shared" si="16"/>
        <v>0</v>
      </c>
      <c r="J129" s="78"/>
      <c r="K129" s="78"/>
      <c r="L129" s="78">
        <f t="shared" si="17"/>
        <v>0</v>
      </c>
      <c r="M129" s="78"/>
      <c r="N129" s="78">
        <f t="shared" si="18"/>
        <v>0</v>
      </c>
      <c r="O129" s="78"/>
      <c r="P129" s="78">
        <f t="shared" si="19"/>
        <v>0</v>
      </c>
      <c r="Q129" s="76"/>
    </row>
    <row r="130" spans="1:31" ht="23.1" customHeight="1" x14ac:dyDescent="0.15">
      <c r="D130" s="76"/>
      <c r="E130" s="76"/>
      <c r="F130" s="10"/>
      <c r="G130" s="77"/>
      <c r="H130" s="78"/>
      <c r="I130" s="78">
        <f t="shared" si="16"/>
        <v>0</v>
      </c>
      <c r="J130" s="78"/>
      <c r="K130" s="78"/>
      <c r="L130" s="78">
        <f t="shared" si="17"/>
        <v>0</v>
      </c>
      <c r="M130" s="78"/>
      <c r="N130" s="78">
        <f t="shared" si="18"/>
        <v>0</v>
      </c>
      <c r="O130" s="78"/>
      <c r="P130" s="78">
        <f t="shared" si="19"/>
        <v>0</v>
      </c>
      <c r="Q130" s="76"/>
    </row>
    <row r="131" spans="1:31" ht="23.1" customHeight="1" x14ac:dyDescent="0.15">
      <c r="D131" s="76"/>
      <c r="E131" s="76"/>
      <c r="F131" s="10"/>
      <c r="G131" s="77"/>
      <c r="H131" s="78"/>
      <c r="I131" s="78">
        <f t="shared" si="16"/>
        <v>0</v>
      </c>
      <c r="J131" s="78"/>
      <c r="K131" s="78"/>
      <c r="L131" s="78">
        <f t="shared" si="17"/>
        <v>0</v>
      </c>
      <c r="M131" s="78"/>
      <c r="N131" s="78">
        <f t="shared" si="18"/>
        <v>0</v>
      </c>
      <c r="O131" s="78"/>
      <c r="P131" s="78">
        <f t="shared" si="19"/>
        <v>0</v>
      </c>
      <c r="Q131" s="76"/>
    </row>
    <row r="132" spans="1:31" ht="23.1" customHeight="1" x14ac:dyDescent="0.15">
      <c r="D132" s="76"/>
      <c r="E132" s="76"/>
      <c r="F132" s="10"/>
      <c r="G132" s="77"/>
      <c r="H132" s="78"/>
      <c r="I132" s="78">
        <f t="shared" si="16"/>
        <v>0</v>
      </c>
      <c r="J132" s="78"/>
      <c r="K132" s="78"/>
      <c r="L132" s="78">
        <f t="shared" si="17"/>
        <v>0</v>
      </c>
      <c r="M132" s="78"/>
      <c r="N132" s="78">
        <f t="shared" si="18"/>
        <v>0</v>
      </c>
      <c r="O132" s="78"/>
      <c r="P132" s="78">
        <f t="shared" si="19"/>
        <v>0</v>
      </c>
      <c r="Q132" s="76"/>
    </row>
    <row r="133" spans="1:31" ht="23.1" customHeight="1" x14ac:dyDescent="0.15">
      <c r="B133" s="11" t="s">
        <v>675</v>
      </c>
      <c r="D133" s="76" t="s">
        <v>676</v>
      </c>
      <c r="E133" s="76"/>
      <c r="F133" s="10"/>
      <c r="G133" s="77"/>
      <c r="H133" s="78"/>
      <c r="I133" s="78">
        <f>TRUNC(SUM(I108:I132))</f>
        <v>0</v>
      </c>
      <c r="J133" s="78"/>
      <c r="K133" s="78"/>
      <c r="L133" s="78">
        <f>TRUNC(SUM(L108:L132))</f>
        <v>0</v>
      </c>
      <c r="M133" s="78"/>
      <c r="N133" s="78">
        <f>TRUNC(SUM(N108:N132))</f>
        <v>0</v>
      </c>
      <c r="O133" s="78"/>
      <c r="P133" s="78">
        <f>TRUNC(SUM(P108:P132))</f>
        <v>0</v>
      </c>
      <c r="Q133" s="76"/>
    </row>
    <row r="134" spans="1:31" ht="23.1" customHeight="1" x14ac:dyDescent="0.15">
      <c r="B134" s="11" t="s">
        <v>132</v>
      </c>
      <c r="D134" s="150" t="s">
        <v>399</v>
      </c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  <c r="Q134" s="152"/>
    </row>
    <row r="135" spans="1:31" ht="23.1" customHeight="1" x14ac:dyDescent="0.15">
      <c r="A135" s="11" t="s">
        <v>543</v>
      </c>
      <c r="B135" s="11" t="s">
        <v>684</v>
      </c>
      <c r="C135" s="11" t="s">
        <v>544</v>
      </c>
      <c r="D135" s="76" t="s">
        <v>275</v>
      </c>
      <c r="E135" s="76" t="s">
        <v>281</v>
      </c>
      <c r="F135" s="10" t="s">
        <v>511</v>
      </c>
      <c r="G135" s="77"/>
      <c r="H135" s="78"/>
      <c r="I135" s="78"/>
      <c r="J135" s="78"/>
      <c r="K135" s="78"/>
      <c r="L135" s="78"/>
      <c r="M135" s="78"/>
      <c r="N135" s="78"/>
      <c r="O135" s="78"/>
      <c r="P135" s="78"/>
      <c r="Q135" s="76" t="s">
        <v>545</v>
      </c>
      <c r="AA135" s="79">
        <f>G135*H135</f>
        <v>0</v>
      </c>
      <c r="AC135" s="79">
        <f>G135*H135</f>
        <v>0</v>
      </c>
    </row>
    <row r="136" spans="1:31" ht="23.1" customHeight="1" x14ac:dyDescent="0.15">
      <c r="A136" s="11" t="s">
        <v>552</v>
      </c>
      <c r="B136" s="11" t="s">
        <v>684</v>
      </c>
      <c r="C136" s="11" t="s">
        <v>553</v>
      </c>
      <c r="D136" s="76" t="s">
        <v>240</v>
      </c>
      <c r="E136" s="76" t="s">
        <v>415</v>
      </c>
      <c r="F136" s="10" t="s">
        <v>511</v>
      </c>
      <c r="G136" s="77"/>
      <c r="H136" s="78"/>
      <c r="I136" s="78"/>
      <c r="J136" s="78"/>
      <c r="K136" s="78"/>
      <c r="L136" s="78"/>
      <c r="M136" s="78"/>
      <c r="N136" s="78"/>
      <c r="O136" s="78"/>
      <c r="P136" s="78"/>
      <c r="Q136" s="76" t="s">
        <v>554</v>
      </c>
      <c r="AC136" s="79">
        <f>G136*H136</f>
        <v>0</v>
      </c>
    </row>
    <row r="137" spans="1:31" ht="23.1" customHeight="1" x14ac:dyDescent="0.15">
      <c r="A137" s="11" t="s">
        <v>417</v>
      </c>
      <c r="B137" s="11" t="s">
        <v>684</v>
      </c>
      <c r="C137" s="11" t="s">
        <v>512</v>
      </c>
      <c r="D137" s="76" t="s">
        <v>240</v>
      </c>
      <c r="E137" s="76" t="s">
        <v>418</v>
      </c>
      <c r="F137" s="10" t="s">
        <v>148</v>
      </c>
      <c r="G137" s="77"/>
      <c r="H137" s="78"/>
      <c r="I137" s="78"/>
      <c r="J137" s="78"/>
      <c r="K137" s="78"/>
      <c r="L137" s="78"/>
      <c r="M137" s="78"/>
      <c r="N137" s="78"/>
      <c r="O137" s="78"/>
      <c r="P137" s="78"/>
      <c r="Q137" s="76"/>
    </row>
    <row r="138" spans="1:31" ht="23.1" customHeight="1" x14ac:dyDescent="0.15">
      <c r="A138" s="11" t="s">
        <v>558</v>
      </c>
      <c r="B138" s="11" t="s">
        <v>684</v>
      </c>
      <c r="C138" s="11" t="s">
        <v>559</v>
      </c>
      <c r="D138" s="76" t="s">
        <v>359</v>
      </c>
      <c r="E138" s="76" t="s">
        <v>360</v>
      </c>
      <c r="F138" s="10" t="s">
        <v>148</v>
      </c>
      <c r="G138" s="77"/>
      <c r="H138" s="78"/>
      <c r="I138" s="78"/>
      <c r="J138" s="78"/>
      <c r="K138" s="78"/>
      <c r="L138" s="78"/>
      <c r="M138" s="78"/>
      <c r="N138" s="78"/>
      <c r="O138" s="78"/>
      <c r="P138" s="78"/>
      <c r="Q138" s="76" t="s">
        <v>560</v>
      </c>
    </row>
    <row r="139" spans="1:31" ht="23.1" customHeight="1" x14ac:dyDescent="0.15">
      <c r="A139" s="11" t="s">
        <v>362</v>
      </c>
      <c r="B139" s="11" t="s">
        <v>684</v>
      </c>
      <c r="C139" s="11" t="s">
        <v>513</v>
      </c>
      <c r="D139" s="76" t="s">
        <v>363</v>
      </c>
      <c r="E139" s="76" t="s">
        <v>364</v>
      </c>
      <c r="F139" s="10" t="s">
        <v>148</v>
      </c>
      <c r="G139" s="77"/>
      <c r="H139" s="78"/>
      <c r="I139" s="78"/>
      <c r="J139" s="78"/>
      <c r="K139" s="78"/>
      <c r="L139" s="78"/>
      <c r="M139" s="78"/>
      <c r="N139" s="78"/>
      <c r="O139" s="78"/>
      <c r="P139" s="78"/>
      <c r="Q139" s="76"/>
    </row>
    <row r="140" spans="1:31" ht="23.1" customHeight="1" x14ac:dyDescent="0.15">
      <c r="A140" s="11" t="s">
        <v>573</v>
      </c>
      <c r="B140" s="11" t="s">
        <v>684</v>
      </c>
      <c r="C140" s="11" t="s">
        <v>574</v>
      </c>
      <c r="D140" s="76" t="s">
        <v>405</v>
      </c>
      <c r="E140" s="76" t="s">
        <v>406</v>
      </c>
      <c r="F140" s="10" t="s">
        <v>511</v>
      </c>
      <c r="G140" s="77"/>
      <c r="H140" s="78"/>
      <c r="I140" s="78"/>
      <c r="J140" s="78"/>
      <c r="K140" s="78"/>
      <c r="L140" s="78"/>
      <c r="M140" s="78"/>
      <c r="N140" s="78"/>
      <c r="O140" s="78"/>
      <c r="P140" s="78"/>
      <c r="Q140" s="76" t="s">
        <v>575</v>
      </c>
      <c r="AC140" s="79">
        <f>G140*H140</f>
        <v>0</v>
      </c>
    </row>
    <row r="141" spans="1:31" ht="23.1" customHeight="1" x14ac:dyDescent="0.15">
      <c r="A141" s="11" t="s">
        <v>627</v>
      </c>
      <c r="B141" s="11" t="s">
        <v>684</v>
      </c>
      <c r="C141" s="11" t="s">
        <v>628</v>
      </c>
      <c r="D141" s="76" t="s">
        <v>355</v>
      </c>
      <c r="E141" s="76" t="s">
        <v>356</v>
      </c>
      <c r="F141" s="10" t="s">
        <v>148</v>
      </c>
      <c r="G141" s="77"/>
      <c r="H141" s="78"/>
      <c r="I141" s="78"/>
      <c r="J141" s="78"/>
      <c r="K141" s="78"/>
      <c r="L141" s="78"/>
      <c r="M141" s="78"/>
      <c r="N141" s="78"/>
      <c r="O141" s="78"/>
      <c r="P141" s="78"/>
      <c r="Q141" s="76" t="s">
        <v>629</v>
      </c>
    </row>
    <row r="142" spans="1:31" ht="23.1" customHeight="1" x14ac:dyDescent="0.15">
      <c r="D142" s="76"/>
      <c r="E142" s="76"/>
      <c r="F142" s="10"/>
      <c r="G142" s="77"/>
      <c r="H142" s="78"/>
      <c r="I142" s="78">
        <f t="shared" ref="I135:I158" si="20">TRUNC(G142*H142)</f>
        <v>0</v>
      </c>
      <c r="J142" s="78"/>
      <c r="K142" s="78"/>
      <c r="L142" s="78">
        <f t="shared" ref="L135:L158" si="21">TRUNC(G142*K142)</f>
        <v>0</v>
      </c>
      <c r="M142" s="78"/>
      <c r="N142" s="78">
        <f t="shared" ref="N135:N158" si="22">TRUNC(G142*M142)</f>
        <v>0</v>
      </c>
      <c r="O142" s="78"/>
      <c r="P142" s="78">
        <f t="shared" ref="P135:P158" si="23">SUM(I142,L142,N142)</f>
        <v>0</v>
      </c>
      <c r="Q142" s="76"/>
      <c r="AE142" s="79">
        <f>TRUNC(SUM(AE134:AE141))</f>
        <v>0</v>
      </c>
    </row>
    <row r="143" spans="1:31" ht="23.1" customHeight="1" x14ac:dyDescent="0.15">
      <c r="D143" s="76"/>
      <c r="E143" s="76"/>
      <c r="F143" s="10"/>
      <c r="G143" s="77"/>
      <c r="H143" s="78"/>
      <c r="I143" s="78">
        <f t="shared" si="20"/>
        <v>0</v>
      </c>
      <c r="J143" s="78"/>
      <c r="K143" s="78"/>
      <c r="L143" s="78">
        <f t="shared" si="21"/>
        <v>0</v>
      </c>
      <c r="M143" s="78"/>
      <c r="N143" s="78">
        <f t="shared" si="22"/>
        <v>0</v>
      </c>
      <c r="O143" s="78"/>
      <c r="P143" s="78">
        <f t="shared" si="23"/>
        <v>0</v>
      </c>
      <c r="Q143" s="76"/>
    </row>
    <row r="144" spans="1:31" ht="23.1" customHeight="1" x14ac:dyDescent="0.15">
      <c r="D144" s="76"/>
      <c r="E144" s="76"/>
      <c r="F144" s="10"/>
      <c r="G144" s="77"/>
      <c r="H144" s="78"/>
      <c r="I144" s="78">
        <f t="shared" si="20"/>
        <v>0</v>
      </c>
      <c r="J144" s="78"/>
      <c r="K144" s="78"/>
      <c r="L144" s="78">
        <f t="shared" si="21"/>
        <v>0</v>
      </c>
      <c r="M144" s="78"/>
      <c r="N144" s="78">
        <f t="shared" si="22"/>
        <v>0</v>
      </c>
      <c r="O144" s="78"/>
      <c r="P144" s="78">
        <f t="shared" si="23"/>
        <v>0</v>
      </c>
      <c r="Q144" s="76"/>
    </row>
    <row r="145" spans="2:17" ht="23.1" customHeight="1" x14ac:dyDescent="0.15">
      <c r="D145" s="76"/>
      <c r="E145" s="76"/>
      <c r="F145" s="10"/>
      <c r="G145" s="77"/>
      <c r="H145" s="78"/>
      <c r="I145" s="78">
        <f t="shared" si="20"/>
        <v>0</v>
      </c>
      <c r="J145" s="78"/>
      <c r="K145" s="78"/>
      <c r="L145" s="78">
        <f t="shared" si="21"/>
        <v>0</v>
      </c>
      <c r="M145" s="78"/>
      <c r="N145" s="78">
        <f t="shared" si="22"/>
        <v>0</v>
      </c>
      <c r="O145" s="78"/>
      <c r="P145" s="78">
        <f t="shared" si="23"/>
        <v>0</v>
      </c>
      <c r="Q145" s="76"/>
    </row>
    <row r="146" spans="2:17" ht="23.1" customHeight="1" x14ac:dyDescent="0.15">
      <c r="D146" s="76"/>
      <c r="E146" s="76"/>
      <c r="F146" s="10"/>
      <c r="G146" s="77"/>
      <c r="H146" s="78"/>
      <c r="I146" s="78">
        <f t="shared" si="20"/>
        <v>0</v>
      </c>
      <c r="J146" s="78"/>
      <c r="K146" s="78"/>
      <c r="L146" s="78">
        <f t="shared" si="21"/>
        <v>0</v>
      </c>
      <c r="M146" s="78"/>
      <c r="N146" s="78">
        <f t="shared" si="22"/>
        <v>0</v>
      </c>
      <c r="O146" s="78"/>
      <c r="P146" s="78">
        <f t="shared" si="23"/>
        <v>0</v>
      </c>
      <c r="Q146" s="76"/>
    </row>
    <row r="147" spans="2:17" ht="23.1" customHeight="1" x14ac:dyDescent="0.15">
      <c r="D147" s="76"/>
      <c r="E147" s="76"/>
      <c r="F147" s="10"/>
      <c r="G147" s="77"/>
      <c r="H147" s="78"/>
      <c r="I147" s="78">
        <f t="shared" si="20"/>
        <v>0</v>
      </c>
      <c r="J147" s="78"/>
      <c r="K147" s="78"/>
      <c r="L147" s="78">
        <f t="shared" si="21"/>
        <v>0</v>
      </c>
      <c r="M147" s="78"/>
      <c r="N147" s="78">
        <f t="shared" si="22"/>
        <v>0</v>
      </c>
      <c r="O147" s="78"/>
      <c r="P147" s="78">
        <f t="shared" si="23"/>
        <v>0</v>
      </c>
      <c r="Q147" s="76"/>
    </row>
    <row r="148" spans="2:17" ht="23.1" customHeight="1" x14ac:dyDescent="0.15">
      <c r="D148" s="76"/>
      <c r="E148" s="76"/>
      <c r="F148" s="10"/>
      <c r="G148" s="77"/>
      <c r="H148" s="78"/>
      <c r="I148" s="78">
        <f t="shared" si="20"/>
        <v>0</v>
      </c>
      <c r="J148" s="78"/>
      <c r="K148" s="78"/>
      <c r="L148" s="78">
        <f t="shared" si="21"/>
        <v>0</v>
      </c>
      <c r="M148" s="78"/>
      <c r="N148" s="78">
        <f t="shared" si="22"/>
        <v>0</v>
      </c>
      <c r="O148" s="78"/>
      <c r="P148" s="78">
        <f t="shared" si="23"/>
        <v>0</v>
      </c>
      <c r="Q148" s="76"/>
    </row>
    <row r="149" spans="2:17" ht="23.1" customHeight="1" x14ac:dyDescent="0.15">
      <c r="D149" s="76"/>
      <c r="E149" s="76"/>
      <c r="F149" s="10"/>
      <c r="G149" s="77"/>
      <c r="H149" s="78"/>
      <c r="I149" s="78">
        <f t="shared" si="20"/>
        <v>0</v>
      </c>
      <c r="J149" s="78"/>
      <c r="K149" s="78"/>
      <c r="L149" s="78">
        <f t="shared" si="21"/>
        <v>0</v>
      </c>
      <c r="M149" s="78"/>
      <c r="N149" s="78">
        <f t="shared" si="22"/>
        <v>0</v>
      </c>
      <c r="O149" s="78"/>
      <c r="P149" s="78">
        <f t="shared" si="23"/>
        <v>0</v>
      </c>
      <c r="Q149" s="76"/>
    </row>
    <row r="150" spans="2:17" ht="23.1" customHeight="1" x14ac:dyDescent="0.15">
      <c r="D150" s="76"/>
      <c r="E150" s="76"/>
      <c r="F150" s="10"/>
      <c r="G150" s="77"/>
      <c r="H150" s="78"/>
      <c r="I150" s="78">
        <f t="shared" si="20"/>
        <v>0</v>
      </c>
      <c r="J150" s="78"/>
      <c r="K150" s="78"/>
      <c r="L150" s="78">
        <f t="shared" si="21"/>
        <v>0</v>
      </c>
      <c r="M150" s="78"/>
      <c r="N150" s="78">
        <f t="shared" si="22"/>
        <v>0</v>
      </c>
      <c r="O150" s="78"/>
      <c r="P150" s="78">
        <f t="shared" si="23"/>
        <v>0</v>
      </c>
      <c r="Q150" s="76"/>
    </row>
    <row r="151" spans="2:17" ht="23.1" customHeight="1" x14ac:dyDescent="0.15">
      <c r="D151" s="76"/>
      <c r="E151" s="76"/>
      <c r="F151" s="10"/>
      <c r="G151" s="77"/>
      <c r="H151" s="78"/>
      <c r="I151" s="78">
        <f t="shared" si="20"/>
        <v>0</v>
      </c>
      <c r="J151" s="78"/>
      <c r="K151" s="78"/>
      <c r="L151" s="78">
        <f t="shared" si="21"/>
        <v>0</v>
      </c>
      <c r="M151" s="78"/>
      <c r="N151" s="78">
        <f t="shared" si="22"/>
        <v>0</v>
      </c>
      <c r="O151" s="78"/>
      <c r="P151" s="78">
        <f t="shared" si="23"/>
        <v>0</v>
      </c>
      <c r="Q151" s="76"/>
    </row>
    <row r="152" spans="2:17" ht="23.1" customHeight="1" x14ac:dyDescent="0.15">
      <c r="D152" s="76"/>
      <c r="E152" s="76"/>
      <c r="F152" s="10"/>
      <c r="G152" s="77"/>
      <c r="H152" s="78"/>
      <c r="I152" s="78">
        <f t="shared" si="20"/>
        <v>0</v>
      </c>
      <c r="J152" s="78"/>
      <c r="K152" s="78"/>
      <c r="L152" s="78">
        <f t="shared" si="21"/>
        <v>0</v>
      </c>
      <c r="M152" s="78"/>
      <c r="N152" s="78">
        <f t="shared" si="22"/>
        <v>0</v>
      </c>
      <c r="O152" s="78"/>
      <c r="P152" s="78">
        <f t="shared" si="23"/>
        <v>0</v>
      </c>
      <c r="Q152" s="76"/>
    </row>
    <row r="153" spans="2:17" ht="23.1" customHeight="1" x14ac:dyDescent="0.15">
      <c r="D153" s="76"/>
      <c r="E153" s="76"/>
      <c r="F153" s="10"/>
      <c r="G153" s="77"/>
      <c r="H153" s="78"/>
      <c r="I153" s="78">
        <f t="shared" si="20"/>
        <v>0</v>
      </c>
      <c r="J153" s="78"/>
      <c r="K153" s="78"/>
      <c r="L153" s="78">
        <f t="shared" si="21"/>
        <v>0</v>
      </c>
      <c r="M153" s="78"/>
      <c r="N153" s="78">
        <f t="shared" si="22"/>
        <v>0</v>
      </c>
      <c r="O153" s="78"/>
      <c r="P153" s="78">
        <f t="shared" si="23"/>
        <v>0</v>
      </c>
      <c r="Q153" s="76"/>
    </row>
    <row r="154" spans="2:17" ht="23.1" customHeight="1" x14ac:dyDescent="0.15">
      <c r="D154" s="76"/>
      <c r="E154" s="76"/>
      <c r="F154" s="10"/>
      <c r="G154" s="77"/>
      <c r="H154" s="78"/>
      <c r="I154" s="78">
        <f t="shared" si="20"/>
        <v>0</v>
      </c>
      <c r="J154" s="78"/>
      <c r="K154" s="78"/>
      <c r="L154" s="78">
        <f t="shared" si="21"/>
        <v>0</v>
      </c>
      <c r="M154" s="78"/>
      <c r="N154" s="78">
        <f t="shared" si="22"/>
        <v>0</v>
      </c>
      <c r="O154" s="78"/>
      <c r="P154" s="78">
        <f t="shared" si="23"/>
        <v>0</v>
      </c>
      <c r="Q154" s="76"/>
    </row>
    <row r="155" spans="2:17" ht="23.1" customHeight="1" x14ac:dyDescent="0.15">
      <c r="D155" s="76"/>
      <c r="E155" s="76"/>
      <c r="F155" s="10"/>
      <c r="G155" s="77"/>
      <c r="H155" s="78"/>
      <c r="I155" s="78">
        <f t="shared" si="20"/>
        <v>0</v>
      </c>
      <c r="J155" s="78"/>
      <c r="K155" s="78"/>
      <c r="L155" s="78">
        <f t="shared" si="21"/>
        <v>0</v>
      </c>
      <c r="M155" s="78"/>
      <c r="N155" s="78">
        <f t="shared" si="22"/>
        <v>0</v>
      </c>
      <c r="O155" s="78"/>
      <c r="P155" s="78">
        <f t="shared" si="23"/>
        <v>0</v>
      </c>
      <c r="Q155" s="76"/>
    </row>
    <row r="156" spans="2:17" ht="23.1" customHeight="1" x14ac:dyDescent="0.15">
      <c r="D156" s="76"/>
      <c r="E156" s="76"/>
      <c r="F156" s="10"/>
      <c r="G156" s="77"/>
      <c r="H156" s="78"/>
      <c r="I156" s="78">
        <f t="shared" si="20"/>
        <v>0</v>
      </c>
      <c r="J156" s="78"/>
      <c r="K156" s="78"/>
      <c r="L156" s="78">
        <f t="shared" si="21"/>
        <v>0</v>
      </c>
      <c r="M156" s="78"/>
      <c r="N156" s="78">
        <f t="shared" si="22"/>
        <v>0</v>
      </c>
      <c r="O156" s="78"/>
      <c r="P156" s="78">
        <f t="shared" si="23"/>
        <v>0</v>
      </c>
      <c r="Q156" s="76"/>
    </row>
    <row r="157" spans="2:17" ht="23.1" customHeight="1" x14ac:dyDescent="0.15">
      <c r="D157" s="76"/>
      <c r="E157" s="76"/>
      <c r="F157" s="10"/>
      <c r="G157" s="77"/>
      <c r="H157" s="78"/>
      <c r="I157" s="78">
        <f t="shared" si="20"/>
        <v>0</v>
      </c>
      <c r="J157" s="78"/>
      <c r="K157" s="78"/>
      <c r="L157" s="78">
        <f t="shared" si="21"/>
        <v>0</v>
      </c>
      <c r="M157" s="78"/>
      <c r="N157" s="78">
        <f t="shared" si="22"/>
        <v>0</v>
      </c>
      <c r="O157" s="78"/>
      <c r="P157" s="78">
        <f t="shared" si="23"/>
        <v>0</v>
      </c>
      <c r="Q157" s="76"/>
    </row>
    <row r="158" spans="2:17" ht="23.1" customHeight="1" x14ac:dyDescent="0.15">
      <c r="D158" s="76"/>
      <c r="E158" s="76"/>
      <c r="F158" s="10"/>
      <c r="G158" s="77"/>
      <c r="H158" s="78"/>
      <c r="I158" s="78">
        <f t="shared" si="20"/>
        <v>0</v>
      </c>
      <c r="J158" s="78"/>
      <c r="K158" s="78"/>
      <c r="L158" s="78">
        <f t="shared" si="21"/>
        <v>0</v>
      </c>
      <c r="M158" s="78"/>
      <c r="N158" s="78">
        <f t="shared" si="22"/>
        <v>0</v>
      </c>
      <c r="O158" s="78"/>
      <c r="P158" s="78">
        <f t="shared" si="23"/>
        <v>0</v>
      </c>
      <c r="Q158" s="76"/>
    </row>
    <row r="159" spans="2:17" ht="23.1" customHeight="1" x14ac:dyDescent="0.15">
      <c r="B159" s="11" t="s">
        <v>675</v>
      </c>
      <c r="D159" s="76" t="s">
        <v>676</v>
      </c>
      <c r="E159" s="76"/>
      <c r="F159" s="10"/>
      <c r="G159" s="77"/>
      <c r="H159" s="78"/>
      <c r="I159" s="78">
        <f>TRUNC(SUM(I134:I158))</f>
        <v>0</v>
      </c>
      <c r="J159" s="78"/>
      <c r="K159" s="78"/>
      <c r="L159" s="78">
        <f>TRUNC(SUM(L134:L158))</f>
        <v>0</v>
      </c>
      <c r="M159" s="78"/>
      <c r="N159" s="78">
        <f>TRUNC(SUM(N134:N158))</f>
        <v>0</v>
      </c>
      <c r="O159" s="78"/>
      <c r="P159" s="78">
        <f>TRUNC(SUM(P134:P158))</f>
        <v>0</v>
      </c>
      <c r="Q159" s="76"/>
    </row>
    <row r="160" spans="2:17" ht="23.1" customHeight="1" x14ac:dyDescent="0.15">
      <c r="B160" s="11" t="s">
        <v>132</v>
      </c>
      <c r="D160" s="150" t="s">
        <v>419</v>
      </c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2"/>
    </row>
    <row r="161" spans="1:31" ht="23.1" customHeight="1" x14ac:dyDescent="0.15">
      <c r="A161" s="11" t="s">
        <v>543</v>
      </c>
      <c r="B161" s="11" t="s">
        <v>685</v>
      </c>
      <c r="C161" s="11" t="s">
        <v>544</v>
      </c>
      <c r="D161" s="76" t="s">
        <v>275</v>
      </c>
      <c r="E161" s="76" t="s">
        <v>281</v>
      </c>
      <c r="F161" s="10" t="s">
        <v>511</v>
      </c>
      <c r="G161" s="77"/>
      <c r="H161" s="78"/>
      <c r="I161" s="78"/>
      <c r="J161" s="78"/>
      <c r="K161" s="78"/>
      <c r="L161" s="78"/>
      <c r="M161" s="78"/>
      <c r="N161" s="78"/>
      <c r="O161" s="78"/>
      <c r="P161" s="78"/>
      <c r="Q161" s="76" t="s">
        <v>545</v>
      </c>
      <c r="AA161" s="79">
        <f>G161*H161</f>
        <v>0</v>
      </c>
      <c r="AC161" s="79">
        <f>G161*H161</f>
        <v>0</v>
      </c>
    </row>
    <row r="162" spans="1:31" ht="23.1" customHeight="1" x14ac:dyDescent="0.15">
      <c r="A162" s="11" t="s">
        <v>552</v>
      </c>
      <c r="B162" s="11" t="s">
        <v>685</v>
      </c>
      <c r="C162" s="11" t="s">
        <v>553</v>
      </c>
      <c r="D162" s="76" t="s">
        <v>240</v>
      </c>
      <c r="E162" s="76" t="s">
        <v>415</v>
      </c>
      <c r="F162" s="10" t="s">
        <v>511</v>
      </c>
      <c r="G162" s="77"/>
      <c r="H162" s="78"/>
      <c r="I162" s="78"/>
      <c r="J162" s="78"/>
      <c r="K162" s="78"/>
      <c r="L162" s="78"/>
      <c r="M162" s="78"/>
      <c r="N162" s="78"/>
      <c r="O162" s="78"/>
      <c r="P162" s="78"/>
      <c r="Q162" s="76" t="s">
        <v>554</v>
      </c>
      <c r="AC162" s="79">
        <f>G162*H162</f>
        <v>0</v>
      </c>
    </row>
    <row r="163" spans="1:31" ht="23.1" customHeight="1" x14ac:dyDescent="0.15">
      <c r="A163" s="11" t="s">
        <v>417</v>
      </c>
      <c r="B163" s="11" t="s">
        <v>685</v>
      </c>
      <c r="C163" s="11" t="s">
        <v>512</v>
      </c>
      <c r="D163" s="76" t="s">
        <v>240</v>
      </c>
      <c r="E163" s="76" t="s">
        <v>418</v>
      </c>
      <c r="F163" s="10" t="s">
        <v>148</v>
      </c>
      <c r="G163" s="77"/>
      <c r="H163" s="78"/>
      <c r="I163" s="78"/>
      <c r="J163" s="78"/>
      <c r="K163" s="78"/>
      <c r="L163" s="78"/>
      <c r="M163" s="78"/>
      <c r="N163" s="78"/>
      <c r="O163" s="78"/>
      <c r="P163" s="78"/>
      <c r="Q163" s="76"/>
    </row>
    <row r="164" spans="1:31" ht="23.1" customHeight="1" x14ac:dyDescent="0.15">
      <c r="A164" s="11" t="s">
        <v>558</v>
      </c>
      <c r="B164" s="11" t="s">
        <v>685</v>
      </c>
      <c r="C164" s="11" t="s">
        <v>559</v>
      </c>
      <c r="D164" s="76" t="s">
        <v>359</v>
      </c>
      <c r="E164" s="76" t="s">
        <v>360</v>
      </c>
      <c r="F164" s="10" t="s">
        <v>148</v>
      </c>
      <c r="G164" s="77"/>
      <c r="H164" s="78"/>
      <c r="I164" s="78"/>
      <c r="J164" s="78"/>
      <c r="K164" s="78"/>
      <c r="L164" s="78"/>
      <c r="M164" s="78"/>
      <c r="N164" s="78"/>
      <c r="O164" s="78"/>
      <c r="P164" s="78"/>
      <c r="Q164" s="76" t="s">
        <v>560</v>
      </c>
    </row>
    <row r="165" spans="1:31" ht="23.1" customHeight="1" x14ac:dyDescent="0.15">
      <c r="A165" s="11" t="s">
        <v>362</v>
      </c>
      <c r="B165" s="11" t="s">
        <v>685</v>
      </c>
      <c r="C165" s="11" t="s">
        <v>513</v>
      </c>
      <c r="D165" s="76" t="s">
        <v>363</v>
      </c>
      <c r="E165" s="76" t="s">
        <v>364</v>
      </c>
      <c r="F165" s="10" t="s">
        <v>148</v>
      </c>
      <c r="G165" s="77"/>
      <c r="H165" s="78"/>
      <c r="I165" s="78"/>
      <c r="J165" s="78"/>
      <c r="K165" s="78"/>
      <c r="L165" s="78"/>
      <c r="M165" s="78"/>
      <c r="N165" s="78"/>
      <c r="O165" s="78"/>
      <c r="P165" s="78"/>
      <c r="Q165" s="76"/>
    </row>
    <row r="166" spans="1:31" ht="23.1" customHeight="1" x14ac:dyDescent="0.15">
      <c r="A166" s="11" t="s">
        <v>573</v>
      </c>
      <c r="B166" s="11" t="s">
        <v>685</v>
      </c>
      <c r="C166" s="11" t="s">
        <v>574</v>
      </c>
      <c r="D166" s="76" t="s">
        <v>405</v>
      </c>
      <c r="E166" s="76" t="s">
        <v>406</v>
      </c>
      <c r="F166" s="10" t="s">
        <v>511</v>
      </c>
      <c r="G166" s="77"/>
      <c r="H166" s="78"/>
      <c r="I166" s="78"/>
      <c r="J166" s="78"/>
      <c r="K166" s="78"/>
      <c r="L166" s="78"/>
      <c r="M166" s="78"/>
      <c r="N166" s="78"/>
      <c r="O166" s="78"/>
      <c r="P166" s="78"/>
      <c r="Q166" s="76" t="s">
        <v>575</v>
      </c>
      <c r="AC166" s="79">
        <f>G166*H166</f>
        <v>0</v>
      </c>
    </row>
    <row r="167" spans="1:31" ht="23.1" customHeight="1" x14ac:dyDescent="0.15">
      <c r="A167" s="11" t="s">
        <v>627</v>
      </c>
      <c r="B167" s="11" t="s">
        <v>685</v>
      </c>
      <c r="C167" s="11" t="s">
        <v>628</v>
      </c>
      <c r="D167" s="76" t="s">
        <v>355</v>
      </c>
      <c r="E167" s="76" t="s">
        <v>356</v>
      </c>
      <c r="F167" s="10" t="s">
        <v>148</v>
      </c>
      <c r="G167" s="77"/>
      <c r="H167" s="78"/>
      <c r="I167" s="78"/>
      <c r="J167" s="78"/>
      <c r="K167" s="78"/>
      <c r="L167" s="78"/>
      <c r="M167" s="78"/>
      <c r="N167" s="78"/>
      <c r="O167" s="78"/>
      <c r="P167" s="78"/>
      <c r="Q167" s="76" t="s">
        <v>629</v>
      </c>
    </row>
    <row r="168" spans="1:31" ht="23.1" customHeight="1" x14ac:dyDescent="0.15">
      <c r="D168" s="76"/>
      <c r="E168" s="76"/>
      <c r="F168" s="10"/>
      <c r="G168" s="77"/>
      <c r="H168" s="78"/>
      <c r="I168" s="78">
        <f t="shared" ref="I161:I184" si="24">TRUNC(G168*H168)</f>
        <v>0</v>
      </c>
      <c r="J168" s="78"/>
      <c r="K168" s="78"/>
      <c r="L168" s="78">
        <f t="shared" ref="L161:L184" si="25">TRUNC(G168*K168)</f>
        <v>0</v>
      </c>
      <c r="M168" s="78"/>
      <c r="N168" s="78">
        <f t="shared" ref="N161:N184" si="26">TRUNC(G168*M168)</f>
        <v>0</v>
      </c>
      <c r="O168" s="78"/>
      <c r="P168" s="78">
        <f t="shared" ref="P161:P184" si="27">SUM(I168,L168,N168)</f>
        <v>0</v>
      </c>
      <c r="Q168" s="76"/>
      <c r="AE168" s="79">
        <f>TRUNC(SUM(AE160:AE167))</f>
        <v>0</v>
      </c>
    </row>
    <row r="169" spans="1:31" ht="23.1" customHeight="1" x14ac:dyDescent="0.15">
      <c r="D169" s="76"/>
      <c r="E169" s="76"/>
      <c r="F169" s="10"/>
      <c r="G169" s="77"/>
      <c r="H169" s="78"/>
      <c r="I169" s="78">
        <f t="shared" si="24"/>
        <v>0</v>
      </c>
      <c r="J169" s="78"/>
      <c r="K169" s="78"/>
      <c r="L169" s="78">
        <f t="shared" si="25"/>
        <v>0</v>
      </c>
      <c r="M169" s="78"/>
      <c r="N169" s="78">
        <f t="shared" si="26"/>
        <v>0</v>
      </c>
      <c r="O169" s="78"/>
      <c r="P169" s="78">
        <f t="shared" si="27"/>
        <v>0</v>
      </c>
      <c r="Q169" s="76"/>
    </row>
    <row r="170" spans="1:31" ht="23.1" customHeight="1" x14ac:dyDescent="0.15">
      <c r="D170" s="76"/>
      <c r="E170" s="76"/>
      <c r="F170" s="10"/>
      <c r="G170" s="77"/>
      <c r="H170" s="78"/>
      <c r="I170" s="78">
        <f t="shared" si="24"/>
        <v>0</v>
      </c>
      <c r="J170" s="78"/>
      <c r="K170" s="78"/>
      <c r="L170" s="78">
        <f t="shared" si="25"/>
        <v>0</v>
      </c>
      <c r="M170" s="78"/>
      <c r="N170" s="78">
        <f t="shared" si="26"/>
        <v>0</v>
      </c>
      <c r="O170" s="78"/>
      <c r="P170" s="78">
        <f t="shared" si="27"/>
        <v>0</v>
      </c>
      <c r="Q170" s="76"/>
    </row>
    <row r="171" spans="1:31" ht="23.1" customHeight="1" x14ac:dyDescent="0.15">
      <c r="D171" s="76"/>
      <c r="E171" s="76"/>
      <c r="F171" s="10"/>
      <c r="G171" s="77"/>
      <c r="H171" s="78"/>
      <c r="I171" s="78">
        <f t="shared" si="24"/>
        <v>0</v>
      </c>
      <c r="J171" s="78"/>
      <c r="K171" s="78"/>
      <c r="L171" s="78">
        <f t="shared" si="25"/>
        <v>0</v>
      </c>
      <c r="M171" s="78"/>
      <c r="N171" s="78">
        <f t="shared" si="26"/>
        <v>0</v>
      </c>
      <c r="O171" s="78"/>
      <c r="P171" s="78">
        <f t="shared" si="27"/>
        <v>0</v>
      </c>
      <c r="Q171" s="76"/>
    </row>
    <row r="172" spans="1:31" ht="23.1" customHeight="1" x14ac:dyDescent="0.15">
      <c r="D172" s="76"/>
      <c r="E172" s="76"/>
      <c r="F172" s="10"/>
      <c r="G172" s="77"/>
      <c r="H172" s="78"/>
      <c r="I172" s="78">
        <f t="shared" si="24"/>
        <v>0</v>
      </c>
      <c r="J172" s="78"/>
      <c r="K172" s="78"/>
      <c r="L172" s="78">
        <f t="shared" si="25"/>
        <v>0</v>
      </c>
      <c r="M172" s="78"/>
      <c r="N172" s="78">
        <f t="shared" si="26"/>
        <v>0</v>
      </c>
      <c r="O172" s="78"/>
      <c r="P172" s="78">
        <f t="shared" si="27"/>
        <v>0</v>
      </c>
      <c r="Q172" s="76"/>
    </row>
    <row r="173" spans="1:31" ht="23.1" customHeight="1" x14ac:dyDescent="0.15">
      <c r="D173" s="76"/>
      <c r="E173" s="76"/>
      <c r="F173" s="10"/>
      <c r="G173" s="77"/>
      <c r="H173" s="78"/>
      <c r="I173" s="78">
        <f t="shared" si="24"/>
        <v>0</v>
      </c>
      <c r="J173" s="78"/>
      <c r="K173" s="78"/>
      <c r="L173" s="78">
        <f t="shared" si="25"/>
        <v>0</v>
      </c>
      <c r="M173" s="78"/>
      <c r="N173" s="78">
        <f t="shared" si="26"/>
        <v>0</v>
      </c>
      <c r="O173" s="78"/>
      <c r="P173" s="78">
        <f t="shared" si="27"/>
        <v>0</v>
      </c>
      <c r="Q173" s="76"/>
    </row>
    <row r="174" spans="1:31" ht="23.1" customHeight="1" x14ac:dyDescent="0.15">
      <c r="D174" s="76"/>
      <c r="E174" s="76"/>
      <c r="F174" s="10"/>
      <c r="G174" s="77"/>
      <c r="H174" s="78"/>
      <c r="I174" s="78">
        <f t="shared" si="24"/>
        <v>0</v>
      </c>
      <c r="J174" s="78"/>
      <c r="K174" s="78"/>
      <c r="L174" s="78">
        <f t="shared" si="25"/>
        <v>0</v>
      </c>
      <c r="M174" s="78"/>
      <c r="N174" s="78">
        <f t="shared" si="26"/>
        <v>0</v>
      </c>
      <c r="O174" s="78"/>
      <c r="P174" s="78">
        <f t="shared" si="27"/>
        <v>0</v>
      </c>
      <c r="Q174" s="76"/>
    </row>
    <row r="175" spans="1:31" ht="23.1" customHeight="1" x14ac:dyDescent="0.15">
      <c r="D175" s="76"/>
      <c r="E175" s="76"/>
      <c r="F175" s="10"/>
      <c r="G175" s="77"/>
      <c r="H175" s="78"/>
      <c r="I175" s="78">
        <f t="shared" si="24"/>
        <v>0</v>
      </c>
      <c r="J175" s="78"/>
      <c r="K175" s="78"/>
      <c r="L175" s="78">
        <f t="shared" si="25"/>
        <v>0</v>
      </c>
      <c r="M175" s="78"/>
      <c r="N175" s="78">
        <f t="shared" si="26"/>
        <v>0</v>
      </c>
      <c r="O175" s="78"/>
      <c r="P175" s="78">
        <f t="shared" si="27"/>
        <v>0</v>
      </c>
      <c r="Q175" s="76"/>
    </row>
    <row r="176" spans="1:31" ht="23.1" customHeight="1" x14ac:dyDescent="0.15">
      <c r="D176" s="76"/>
      <c r="E176" s="76"/>
      <c r="F176" s="10"/>
      <c r="G176" s="77"/>
      <c r="H176" s="78"/>
      <c r="I176" s="78">
        <f t="shared" si="24"/>
        <v>0</v>
      </c>
      <c r="J176" s="78"/>
      <c r="K176" s="78"/>
      <c r="L176" s="78">
        <f t="shared" si="25"/>
        <v>0</v>
      </c>
      <c r="M176" s="78"/>
      <c r="N176" s="78">
        <f t="shared" si="26"/>
        <v>0</v>
      </c>
      <c r="O176" s="78"/>
      <c r="P176" s="78">
        <f t="shared" si="27"/>
        <v>0</v>
      </c>
      <c r="Q176" s="76"/>
    </row>
    <row r="177" spans="1:29" ht="23.1" customHeight="1" x14ac:dyDescent="0.15">
      <c r="D177" s="76"/>
      <c r="E177" s="76"/>
      <c r="F177" s="10"/>
      <c r="G177" s="77"/>
      <c r="H177" s="78"/>
      <c r="I177" s="78">
        <f t="shared" si="24"/>
        <v>0</v>
      </c>
      <c r="J177" s="78"/>
      <c r="K177" s="78"/>
      <c r="L177" s="78">
        <f t="shared" si="25"/>
        <v>0</v>
      </c>
      <c r="M177" s="78"/>
      <c r="N177" s="78">
        <f t="shared" si="26"/>
        <v>0</v>
      </c>
      <c r="O177" s="78"/>
      <c r="P177" s="78">
        <f t="shared" si="27"/>
        <v>0</v>
      </c>
      <c r="Q177" s="76"/>
    </row>
    <row r="178" spans="1:29" ht="23.1" customHeight="1" x14ac:dyDescent="0.15">
      <c r="D178" s="76"/>
      <c r="E178" s="76"/>
      <c r="F178" s="10"/>
      <c r="G178" s="77"/>
      <c r="H178" s="78"/>
      <c r="I178" s="78">
        <f t="shared" si="24"/>
        <v>0</v>
      </c>
      <c r="J178" s="78"/>
      <c r="K178" s="78"/>
      <c r="L178" s="78">
        <f t="shared" si="25"/>
        <v>0</v>
      </c>
      <c r="M178" s="78"/>
      <c r="N178" s="78">
        <f t="shared" si="26"/>
        <v>0</v>
      </c>
      <c r="O178" s="78"/>
      <c r="P178" s="78">
        <f t="shared" si="27"/>
        <v>0</v>
      </c>
      <c r="Q178" s="76"/>
    </row>
    <row r="179" spans="1:29" ht="23.1" customHeight="1" x14ac:dyDescent="0.15">
      <c r="D179" s="76"/>
      <c r="E179" s="76"/>
      <c r="F179" s="10"/>
      <c r="G179" s="77"/>
      <c r="H179" s="78"/>
      <c r="I179" s="78">
        <f t="shared" si="24"/>
        <v>0</v>
      </c>
      <c r="J179" s="78"/>
      <c r="K179" s="78"/>
      <c r="L179" s="78">
        <f t="shared" si="25"/>
        <v>0</v>
      </c>
      <c r="M179" s="78"/>
      <c r="N179" s="78">
        <f t="shared" si="26"/>
        <v>0</v>
      </c>
      <c r="O179" s="78"/>
      <c r="P179" s="78">
        <f t="shared" si="27"/>
        <v>0</v>
      </c>
      <c r="Q179" s="76"/>
    </row>
    <row r="180" spans="1:29" ht="23.1" customHeight="1" x14ac:dyDescent="0.15">
      <c r="D180" s="76"/>
      <c r="E180" s="76"/>
      <c r="F180" s="10"/>
      <c r="G180" s="77"/>
      <c r="H180" s="78"/>
      <c r="I180" s="78">
        <f t="shared" si="24"/>
        <v>0</v>
      </c>
      <c r="J180" s="78"/>
      <c r="K180" s="78"/>
      <c r="L180" s="78">
        <f t="shared" si="25"/>
        <v>0</v>
      </c>
      <c r="M180" s="78"/>
      <c r="N180" s="78">
        <f t="shared" si="26"/>
        <v>0</v>
      </c>
      <c r="O180" s="78"/>
      <c r="P180" s="78">
        <f t="shared" si="27"/>
        <v>0</v>
      </c>
      <c r="Q180" s="76"/>
    </row>
    <row r="181" spans="1:29" ht="23.1" customHeight="1" x14ac:dyDescent="0.15">
      <c r="D181" s="76"/>
      <c r="E181" s="76"/>
      <c r="F181" s="10"/>
      <c r="G181" s="77"/>
      <c r="H181" s="78"/>
      <c r="I181" s="78">
        <f t="shared" si="24"/>
        <v>0</v>
      </c>
      <c r="J181" s="78"/>
      <c r="K181" s="78"/>
      <c r="L181" s="78">
        <f t="shared" si="25"/>
        <v>0</v>
      </c>
      <c r="M181" s="78"/>
      <c r="N181" s="78">
        <f t="shared" si="26"/>
        <v>0</v>
      </c>
      <c r="O181" s="78"/>
      <c r="P181" s="78">
        <f t="shared" si="27"/>
        <v>0</v>
      </c>
      <c r="Q181" s="76"/>
    </row>
    <row r="182" spans="1:29" ht="23.1" customHeight="1" x14ac:dyDescent="0.15">
      <c r="D182" s="76"/>
      <c r="E182" s="76"/>
      <c r="F182" s="10"/>
      <c r="G182" s="77"/>
      <c r="H182" s="78"/>
      <c r="I182" s="78">
        <f t="shared" si="24"/>
        <v>0</v>
      </c>
      <c r="J182" s="78"/>
      <c r="K182" s="78"/>
      <c r="L182" s="78">
        <f t="shared" si="25"/>
        <v>0</v>
      </c>
      <c r="M182" s="78"/>
      <c r="N182" s="78">
        <f t="shared" si="26"/>
        <v>0</v>
      </c>
      <c r="O182" s="78"/>
      <c r="P182" s="78">
        <f t="shared" si="27"/>
        <v>0</v>
      </c>
      <c r="Q182" s="76"/>
    </row>
    <row r="183" spans="1:29" ht="23.1" customHeight="1" x14ac:dyDescent="0.15">
      <c r="D183" s="76"/>
      <c r="E183" s="76"/>
      <c r="F183" s="10"/>
      <c r="G183" s="77"/>
      <c r="H183" s="78"/>
      <c r="I183" s="78">
        <f t="shared" si="24"/>
        <v>0</v>
      </c>
      <c r="J183" s="78"/>
      <c r="K183" s="78"/>
      <c r="L183" s="78">
        <f t="shared" si="25"/>
        <v>0</v>
      </c>
      <c r="M183" s="78"/>
      <c r="N183" s="78">
        <f t="shared" si="26"/>
        <v>0</v>
      </c>
      <c r="O183" s="78"/>
      <c r="P183" s="78">
        <f t="shared" si="27"/>
        <v>0</v>
      </c>
      <c r="Q183" s="76"/>
    </row>
    <row r="184" spans="1:29" ht="23.1" customHeight="1" x14ac:dyDescent="0.15">
      <c r="D184" s="76"/>
      <c r="E184" s="76"/>
      <c r="F184" s="10"/>
      <c r="G184" s="77"/>
      <c r="H184" s="78"/>
      <c r="I184" s="78">
        <f t="shared" si="24"/>
        <v>0</v>
      </c>
      <c r="J184" s="78"/>
      <c r="K184" s="78"/>
      <c r="L184" s="78">
        <f t="shared" si="25"/>
        <v>0</v>
      </c>
      <c r="M184" s="78"/>
      <c r="N184" s="78">
        <f t="shared" si="26"/>
        <v>0</v>
      </c>
      <c r="O184" s="78"/>
      <c r="P184" s="78">
        <f t="shared" si="27"/>
        <v>0</v>
      </c>
      <c r="Q184" s="76"/>
    </row>
    <row r="185" spans="1:29" ht="23.1" customHeight="1" x14ac:dyDescent="0.15">
      <c r="B185" s="11" t="s">
        <v>675</v>
      </c>
      <c r="D185" s="76" t="s">
        <v>676</v>
      </c>
      <c r="E185" s="76"/>
      <c r="F185" s="10"/>
      <c r="G185" s="77"/>
      <c r="H185" s="78"/>
      <c r="I185" s="78">
        <f>TRUNC(SUM(I160:I184))</f>
        <v>0</v>
      </c>
      <c r="J185" s="78"/>
      <c r="K185" s="78"/>
      <c r="L185" s="78">
        <f>TRUNC(SUM(L160:L184))</f>
        <v>0</v>
      </c>
      <c r="M185" s="78"/>
      <c r="N185" s="78">
        <f>TRUNC(SUM(N160:N184))</f>
        <v>0</v>
      </c>
      <c r="O185" s="78"/>
      <c r="P185" s="78">
        <f>TRUNC(SUM(P160:P184))</f>
        <v>0</v>
      </c>
      <c r="Q185" s="76"/>
    </row>
    <row r="186" spans="1:29" ht="23.1" customHeight="1" x14ac:dyDescent="0.15">
      <c r="B186" s="11" t="s">
        <v>132</v>
      </c>
      <c r="D186" s="150" t="s">
        <v>424</v>
      </c>
      <c r="E186" s="151"/>
      <c r="F186" s="151"/>
      <c r="G186" s="151"/>
      <c r="H186" s="151"/>
      <c r="I186" s="151"/>
      <c r="J186" s="151"/>
      <c r="K186" s="151"/>
      <c r="L186" s="151"/>
      <c r="M186" s="151"/>
      <c r="N186" s="151"/>
      <c r="O186" s="151"/>
      <c r="P186" s="151"/>
      <c r="Q186" s="152"/>
    </row>
    <row r="187" spans="1:29" ht="23.1" customHeight="1" x14ac:dyDescent="0.15">
      <c r="A187" s="11" t="s">
        <v>537</v>
      </c>
      <c r="B187" s="11" t="s">
        <v>686</v>
      </c>
      <c r="C187" s="11" t="s">
        <v>538</v>
      </c>
      <c r="D187" s="76" t="s">
        <v>275</v>
      </c>
      <c r="E187" s="76" t="s">
        <v>276</v>
      </c>
      <c r="F187" s="10" t="s">
        <v>511</v>
      </c>
      <c r="G187" s="77"/>
      <c r="H187" s="78"/>
      <c r="I187" s="78"/>
      <c r="J187" s="78"/>
      <c r="K187" s="78"/>
      <c r="L187" s="78"/>
      <c r="M187" s="78"/>
      <c r="N187" s="78"/>
      <c r="O187" s="78"/>
      <c r="P187" s="78"/>
      <c r="Q187" s="76" t="s">
        <v>539</v>
      </c>
      <c r="AA187" s="79">
        <f>G187*H187</f>
        <v>0</v>
      </c>
      <c r="AC187" s="79">
        <f>G187*H187</f>
        <v>0</v>
      </c>
    </row>
    <row r="188" spans="1:29" ht="23.1" customHeight="1" x14ac:dyDescent="0.15">
      <c r="A188" s="11" t="s">
        <v>540</v>
      </c>
      <c r="B188" s="11" t="s">
        <v>686</v>
      </c>
      <c r="C188" s="11" t="s">
        <v>541</v>
      </c>
      <c r="D188" s="76" t="s">
        <v>275</v>
      </c>
      <c r="E188" s="76" t="s">
        <v>451</v>
      </c>
      <c r="F188" s="10" t="s">
        <v>511</v>
      </c>
      <c r="G188" s="77"/>
      <c r="H188" s="78"/>
      <c r="I188" s="78"/>
      <c r="J188" s="78"/>
      <c r="K188" s="78"/>
      <c r="L188" s="78"/>
      <c r="M188" s="78"/>
      <c r="N188" s="78"/>
      <c r="O188" s="78"/>
      <c r="P188" s="78"/>
      <c r="Q188" s="76" t="s">
        <v>542</v>
      </c>
      <c r="AA188" s="79">
        <f>G188*H188</f>
        <v>0</v>
      </c>
      <c r="AC188" s="79">
        <f>G188*H188</f>
        <v>0</v>
      </c>
    </row>
    <row r="189" spans="1:29" ht="23.1" customHeight="1" x14ac:dyDescent="0.15">
      <c r="A189" s="11" t="s">
        <v>543</v>
      </c>
      <c r="B189" s="11" t="s">
        <v>686</v>
      </c>
      <c r="C189" s="11" t="s">
        <v>544</v>
      </c>
      <c r="D189" s="76" t="s">
        <v>275</v>
      </c>
      <c r="E189" s="76" t="s">
        <v>281</v>
      </c>
      <c r="F189" s="10" t="s">
        <v>511</v>
      </c>
      <c r="G189" s="77"/>
      <c r="H189" s="78"/>
      <c r="I189" s="78"/>
      <c r="J189" s="78"/>
      <c r="K189" s="78"/>
      <c r="L189" s="78"/>
      <c r="M189" s="78"/>
      <c r="N189" s="78"/>
      <c r="O189" s="78"/>
      <c r="P189" s="78"/>
      <c r="Q189" s="76" t="s">
        <v>545</v>
      </c>
      <c r="AA189" s="79">
        <f>G189*H189</f>
        <v>0</v>
      </c>
      <c r="AC189" s="79">
        <f>G189*H189</f>
        <v>0</v>
      </c>
    </row>
    <row r="190" spans="1:29" ht="23.1" customHeight="1" x14ac:dyDescent="0.15">
      <c r="A190" s="11" t="s">
        <v>546</v>
      </c>
      <c r="B190" s="11" t="s">
        <v>686</v>
      </c>
      <c r="C190" s="11" t="s">
        <v>547</v>
      </c>
      <c r="D190" s="76" t="s">
        <v>275</v>
      </c>
      <c r="E190" s="76" t="s">
        <v>430</v>
      </c>
      <c r="F190" s="10" t="s">
        <v>511</v>
      </c>
      <c r="G190" s="77"/>
      <c r="H190" s="78"/>
      <c r="I190" s="78"/>
      <c r="J190" s="78"/>
      <c r="K190" s="78"/>
      <c r="L190" s="78"/>
      <c r="M190" s="78"/>
      <c r="N190" s="78"/>
      <c r="O190" s="78"/>
      <c r="P190" s="78"/>
      <c r="Q190" s="76" t="s">
        <v>548</v>
      </c>
      <c r="AA190" s="79">
        <f>G190*H190</f>
        <v>0</v>
      </c>
      <c r="AC190" s="79">
        <f>G190*H190</f>
        <v>0</v>
      </c>
    </row>
    <row r="191" spans="1:29" ht="23.1" customHeight="1" x14ac:dyDescent="0.15">
      <c r="A191" s="11" t="s">
        <v>558</v>
      </c>
      <c r="B191" s="11" t="s">
        <v>686</v>
      </c>
      <c r="C191" s="11" t="s">
        <v>559</v>
      </c>
      <c r="D191" s="76" t="s">
        <v>359</v>
      </c>
      <c r="E191" s="76" t="s">
        <v>360</v>
      </c>
      <c r="F191" s="10" t="s">
        <v>148</v>
      </c>
      <c r="G191" s="77"/>
      <c r="H191" s="78"/>
      <c r="I191" s="78"/>
      <c r="J191" s="78"/>
      <c r="K191" s="78"/>
      <c r="L191" s="78"/>
      <c r="M191" s="78"/>
      <c r="N191" s="78"/>
      <c r="O191" s="78"/>
      <c r="P191" s="78"/>
      <c r="Q191" s="76" t="s">
        <v>560</v>
      </c>
    </row>
    <row r="192" spans="1:29" ht="23.1" customHeight="1" x14ac:dyDescent="0.15">
      <c r="A192" s="11" t="s">
        <v>567</v>
      </c>
      <c r="B192" s="11" t="s">
        <v>686</v>
      </c>
      <c r="C192" s="11" t="s">
        <v>568</v>
      </c>
      <c r="D192" s="76" t="s">
        <v>250</v>
      </c>
      <c r="E192" s="76" t="s">
        <v>267</v>
      </c>
      <c r="F192" s="10" t="s">
        <v>148</v>
      </c>
      <c r="G192" s="77"/>
      <c r="H192" s="78"/>
      <c r="I192" s="78"/>
      <c r="J192" s="78"/>
      <c r="K192" s="78"/>
      <c r="L192" s="78"/>
      <c r="M192" s="78"/>
      <c r="N192" s="78"/>
      <c r="O192" s="78"/>
      <c r="P192" s="78"/>
      <c r="Q192" s="76" t="s">
        <v>569</v>
      </c>
    </row>
    <row r="193" spans="1:31" ht="23.1" customHeight="1" x14ac:dyDescent="0.15">
      <c r="A193" s="11" t="s">
        <v>582</v>
      </c>
      <c r="B193" s="11" t="s">
        <v>686</v>
      </c>
      <c r="C193" s="11" t="s">
        <v>583</v>
      </c>
      <c r="D193" s="76" t="s">
        <v>393</v>
      </c>
      <c r="E193" s="76" t="s">
        <v>435</v>
      </c>
      <c r="F193" s="10" t="s">
        <v>511</v>
      </c>
      <c r="G193" s="77"/>
      <c r="H193" s="78"/>
      <c r="I193" s="78"/>
      <c r="J193" s="78"/>
      <c r="K193" s="78"/>
      <c r="L193" s="78"/>
      <c r="M193" s="78"/>
      <c r="N193" s="78"/>
      <c r="O193" s="78"/>
      <c r="P193" s="78"/>
      <c r="Q193" s="76" t="s">
        <v>584</v>
      </c>
      <c r="AC193" s="79">
        <f>G193*H193</f>
        <v>0</v>
      </c>
    </row>
    <row r="194" spans="1:31" ht="23.1" customHeight="1" x14ac:dyDescent="0.15">
      <c r="A194" s="11" t="s">
        <v>588</v>
      </c>
      <c r="B194" s="11" t="s">
        <v>686</v>
      </c>
      <c r="C194" s="11" t="s">
        <v>589</v>
      </c>
      <c r="D194" s="76" t="s">
        <v>234</v>
      </c>
      <c r="E194" s="76" t="s">
        <v>310</v>
      </c>
      <c r="F194" s="10" t="s">
        <v>511</v>
      </c>
      <c r="G194" s="77"/>
      <c r="H194" s="78"/>
      <c r="I194" s="78"/>
      <c r="J194" s="78"/>
      <c r="K194" s="78"/>
      <c r="L194" s="78"/>
      <c r="M194" s="78"/>
      <c r="N194" s="78"/>
      <c r="O194" s="78"/>
      <c r="P194" s="78"/>
      <c r="Q194" s="76" t="s">
        <v>590</v>
      </c>
      <c r="AC194" s="79">
        <f>G194*H194</f>
        <v>0</v>
      </c>
    </row>
    <row r="195" spans="1:31" ht="23.1" customHeight="1" x14ac:dyDescent="0.15">
      <c r="A195" s="11" t="s">
        <v>597</v>
      </c>
      <c r="B195" s="11" t="s">
        <v>686</v>
      </c>
      <c r="C195" s="11" t="s">
        <v>598</v>
      </c>
      <c r="D195" s="76" t="s">
        <v>229</v>
      </c>
      <c r="E195" s="76" t="s">
        <v>440</v>
      </c>
      <c r="F195" s="10" t="s">
        <v>511</v>
      </c>
      <c r="G195" s="77"/>
      <c r="H195" s="78"/>
      <c r="I195" s="78"/>
      <c r="J195" s="78"/>
      <c r="K195" s="78"/>
      <c r="L195" s="78"/>
      <c r="M195" s="78"/>
      <c r="N195" s="78"/>
      <c r="O195" s="78"/>
      <c r="P195" s="78"/>
      <c r="Q195" s="76" t="s">
        <v>599</v>
      </c>
      <c r="AC195" s="79">
        <f>G195*H195</f>
        <v>0</v>
      </c>
    </row>
    <row r="196" spans="1:31" ht="23.1" customHeight="1" x14ac:dyDescent="0.15">
      <c r="A196" s="11" t="s">
        <v>666</v>
      </c>
      <c r="B196" s="11" t="s">
        <v>686</v>
      </c>
      <c r="C196" s="11" t="s">
        <v>667</v>
      </c>
      <c r="D196" s="76" t="s">
        <v>445</v>
      </c>
      <c r="E196" s="76" t="s">
        <v>448</v>
      </c>
      <c r="F196" s="10" t="s">
        <v>511</v>
      </c>
      <c r="G196" s="77"/>
      <c r="H196" s="78"/>
      <c r="I196" s="78"/>
      <c r="J196" s="78"/>
      <c r="K196" s="78"/>
      <c r="L196" s="78"/>
      <c r="M196" s="78"/>
      <c r="N196" s="78"/>
      <c r="O196" s="78"/>
      <c r="P196" s="78"/>
      <c r="Q196" s="76" t="s">
        <v>668</v>
      </c>
      <c r="AC196" s="79">
        <f>G196*H196</f>
        <v>0</v>
      </c>
    </row>
    <row r="197" spans="1:31" ht="23.1" customHeight="1" x14ac:dyDescent="0.15">
      <c r="A197" s="11" t="s">
        <v>669</v>
      </c>
      <c r="B197" s="11" t="s">
        <v>686</v>
      </c>
      <c r="C197" s="11" t="s">
        <v>670</v>
      </c>
      <c r="D197" s="76" t="s">
        <v>441</v>
      </c>
      <c r="E197" s="76" t="s">
        <v>444</v>
      </c>
      <c r="F197" s="10" t="s">
        <v>511</v>
      </c>
      <c r="G197" s="77"/>
      <c r="H197" s="78"/>
      <c r="I197" s="78"/>
      <c r="J197" s="78"/>
      <c r="K197" s="78"/>
      <c r="L197" s="78"/>
      <c r="M197" s="78"/>
      <c r="N197" s="78"/>
      <c r="O197" s="78"/>
      <c r="P197" s="78"/>
      <c r="Q197" s="76" t="s">
        <v>671</v>
      </c>
      <c r="AC197" s="79">
        <f>G197*H197</f>
        <v>0</v>
      </c>
    </row>
    <row r="198" spans="1:31" ht="23.1" customHeight="1" x14ac:dyDescent="0.15">
      <c r="D198" s="76"/>
      <c r="E198" s="76"/>
      <c r="F198" s="10"/>
      <c r="G198" s="77"/>
      <c r="H198" s="78"/>
      <c r="I198" s="78">
        <f t="shared" ref="I187:I210" si="28">TRUNC(G198*H198)</f>
        <v>0</v>
      </c>
      <c r="J198" s="78"/>
      <c r="K198" s="78"/>
      <c r="L198" s="78">
        <f t="shared" ref="L187:L210" si="29">TRUNC(G198*K198)</f>
        <v>0</v>
      </c>
      <c r="M198" s="78"/>
      <c r="N198" s="78">
        <f t="shared" ref="N187:N210" si="30">TRUNC(G198*M198)</f>
        <v>0</v>
      </c>
      <c r="O198" s="78"/>
      <c r="P198" s="78">
        <f t="shared" ref="P187:P210" si="31">SUM(I198,L198,N198)</f>
        <v>0</v>
      </c>
      <c r="Q198" s="76"/>
      <c r="AE198" s="79">
        <f>TRUNC(SUM(AE186:AE197))</f>
        <v>0</v>
      </c>
    </row>
    <row r="199" spans="1:31" ht="23.1" customHeight="1" x14ac:dyDescent="0.15">
      <c r="D199" s="76"/>
      <c r="E199" s="76"/>
      <c r="F199" s="10"/>
      <c r="G199" s="77"/>
      <c r="H199" s="78"/>
      <c r="I199" s="78">
        <f t="shared" si="28"/>
        <v>0</v>
      </c>
      <c r="J199" s="78"/>
      <c r="K199" s="78"/>
      <c r="L199" s="78">
        <f t="shared" si="29"/>
        <v>0</v>
      </c>
      <c r="M199" s="78"/>
      <c r="N199" s="78">
        <f t="shared" si="30"/>
        <v>0</v>
      </c>
      <c r="O199" s="78"/>
      <c r="P199" s="78">
        <f t="shared" si="31"/>
        <v>0</v>
      </c>
      <c r="Q199" s="76"/>
    </row>
    <row r="200" spans="1:31" ht="23.1" customHeight="1" x14ac:dyDescent="0.15">
      <c r="D200" s="76"/>
      <c r="E200" s="76"/>
      <c r="F200" s="10"/>
      <c r="G200" s="77"/>
      <c r="H200" s="78"/>
      <c r="I200" s="78">
        <f t="shared" si="28"/>
        <v>0</v>
      </c>
      <c r="J200" s="78"/>
      <c r="K200" s="78"/>
      <c r="L200" s="78">
        <f t="shared" si="29"/>
        <v>0</v>
      </c>
      <c r="M200" s="78"/>
      <c r="N200" s="78">
        <f t="shared" si="30"/>
        <v>0</v>
      </c>
      <c r="O200" s="78"/>
      <c r="P200" s="78">
        <f t="shared" si="31"/>
        <v>0</v>
      </c>
      <c r="Q200" s="76"/>
    </row>
    <row r="201" spans="1:31" ht="23.1" customHeight="1" x14ac:dyDescent="0.15">
      <c r="D201" s="76"/>
      <c r="E201" s="76"/>
      <c r="F201" s="10"/>
      <c r="G201" s="77"/>
      <c r="H201" s="78"/>
      <c r="I201" s="78">
        <f t="shared" si="28"/>
        <v>0</v>
      </c>
      <c r="J201" s="78"/>
      <c r="K201" s="78"/>
      <c r="L201" s="78">
        <f t="shared" si="29"/>
        <v>0</v>
      </c>
      <c r="M201" s="78"/>
      <c r="N201" s="78">
        <f t="shared" si="30"/>
        <v>0</v>
      </c>
      <c r="O201" s="78"/>
      <c r="P201" s="78">
        <f t="shared" si="31"/>
        <v>0</v>
      </c>
      <c r="Q201" s="76"/>
    </row>
    <row r="202" spans="1:31" ht="23.1" customHeight="1" x14ac:dyDescent="0.15">
      <c r="D202" s="76"/>
      <c r="E202" s="76"/>
      <c r="F202" s="10"/>
      <c r="G202" s="77"/>
      <c r="H202" s="78"/>
      <c r="I202" s="78">
        <f t="shared" si="28"/>
        <v>0</v>
      </c>
      <c r="J202" s="78"/>
      <c r="K202" s="78"/>
      <c r="L202" s="78">
        <f t="shared" si="29"/>
        <v>0</v>
      </c>
      <c r="M202" s="78"/>
      <c r="N202" s="78">
        <f t="shared" si="30"/>
        <v>0</v>
      </c>
      <c r="O202" s="78"/>
      <c r="P202" s="78">
        <f t="shared" si="31"/>
        <v>0</v>
      </c>
      <c r="Q202" s="76"/>
    </row>
    <row r="203" spans="1:31" ht="23.1" customHeight="1" x14ac:dyDescent="0.15">
      <c r="D203" s="76"/>
      <c r="E203" s="76"/>
      <c r="F203" s="10"/>
      <c r="G203" s="77"/>
      <c r="H203" s="78"/>
      <c r="I203" s="78">
        <f t="shared" si="28"/>
        <v>0</v>
      </c>
      <c r="J203" s="78"/>
      <c r="K203" s="78"/>
      <c r="L203" s="78">
        <f t="shared" si="29"/>
        <v>0</v>
      </c>
      <c r="M203" s="78"/>
      <c r="N203" s="78">
        <f t="shared" si="30"/>
        <v>0</v>
      </c>
      <c r="O203" s="78"/>
      <c r="P203" s="78">
        <f t="shared" si="31"/>
        <v>0</v>
      </c>
      <c r="Q203" s="76"/>
    </row>
    <row r="204" spans="1:31" ht="23.1" customHeight="1" x14ac:dyDescent="0.15">
      <c r="D204" s="76"/>
      <c r="E204" s="76"/>
      <c r="F204" s="10"/>
      <c r="G204" s="77"/>
      <c r="H204" s="78"/>
      <c r="I204" s="78">
        <f t="shared" si="28"/>
        <v>0</v>
      </c>
      <c r="J204" s="78"/>
      <c r="K204" s="78"/>
      <c r="L204" s="78">
        <f t="shared" si="29"/>
        <v>0</v>
      </c>
      <c r="M204" s="78"/>
      <c r="N204" s="78">
        <f t="shared" si="30"/>
        <v>0</v>
      </c>
      <c r="O204" s="78"/>
      <c r="P204" s="78">
        <f t="shared" si="31"/>
        <v>0</v>
      </c>
      <c r="Q204" s="76"/>
    </row>
    <row r="205" spans="1:31" ht="23.1" customHeight="1" x14ac:dyDescent="0.15">
      <c r="D205" s="76"/>
      <c r="E205" s="76"/>
      <c r="F205" s="10"/>
      <c r="G205" s="77"/>
      <c r="H205" s="78"/>
      <c r="I205" s="78">
        <f t="shared" si="28"/>
        <v>0</v>
      </c>
      <c r="J205" s="78"/>
      <c r="K205" s="78"/>
      <c r="L205" s="78">
        <f t="shared" si="29"/>
        <v>0</v>
      </c>
      <c r="M205" s="78"/>
      <c r="N205" s="78">
        <f t="shared" si="30"/>
        <v>0</v>
      </c>
      <c r="O205" s="78"/>
      <c r="P205" s="78">
        <f t="shared" si="31"/>
        <v>0</v>
      </c>
      <c r="Q205" s="76"/>
    </row>
    <row r="206" spans="1:31" ht="23.1" customHeight="1" x14ac:dyDescent="0.15">
      <c r="D206" s="76"/>
      <c r="E206" s="76"/>
      <c r="F206" s="10"/>
      <c r="G206" s="77"/>
      <c r="H206" s="78"/>
      <c r="I206" s="78">
        <f t="shared" si="28"/>
        <v>0</v>
      </c>
      <c r="J206" s="78"/>
      <c r="K206" s="78"/>
      <c r="L206" s="78">
        <f t="shared" si="29"/>
        <v>0</v>
      </c>
      <c r="M206" s="78"/>
      <c r="N206" s="78">
        <f t="shared" si="30"/>
        <v>0</v>
      </c>
      <c r="O206" s="78"/>
      <c r="P206" s="78">
        <f t="shared" si="31"/>
        <v>0</v>
      </c>
      <c r="Q206" s="76"/>
    </row>
    <row r="207" spans="1:31" ht="23.1" customHeight="1" x14ac:dyDescent="0.15">
      <c r="D207" s="76"/>
      <c r="E207" s="76"/>
      <c r="F207" s="10"/>
      <c r="G207" s="77"/>
      <c r="H207" s="78"/>
      <c r="I207" s="78">
        <f t="shared" si="28"/>
        <v>0</v>
      </c>
      <c r="J207" s="78"/>
      <c r="K207" s="78"/>
      <c r="L207" s="78">
        <f t="shared" si="29"/>
        <v>0</v>
      </c>
      <c r="M207" s="78"/>
      <c r="N207" s="78">
        <f t="shared" si="30"/>
        <v>0</v>
      </c>
      <c r="O207" s="78"/>
      <c r="P207" s="78">
        <f t="shared" si="31"/>
        <v>0</v>
      </c>
      <c r="Q207" s="76"/>
    </row>
    <row r="208" spans="1:31" ht="23.1" customHeight="1" x14ac:dyDescent="0.15">
      <c r="D208" s="76"/>
      <c r="E208" s="76"/>
      <c r="F208" s="10"/>
      <c r="G208" s="77"/>
      <c r="H208" s="78"/>
      <c r="I208" s="78">
        <f t="shared" si="28"/>
        <v>0</v>
      </c>
      <c r="J208" s="78"/>
      <c r="K208" s="78"/>
      <c r="L208" s="78">
        <f t="shared" si="29"/>
        <v>0</v>
      </c>
      <c r="M208" s="78"/>
      <c r="N208" s="78">
        <f t="shared" si="30"/>
        <v>0</v>
      </c>
      <c r="O208" s="78"/>
      <c r="P208" s="78">
        <f t="shared" si="31"/>
        <v>0</v>
      </c>
      <c r="Q208" s="76"/>
    </row>
    <row r="209" spans="1:31" ht="23.1" customHeight="1" x14ac:dyDescent="0.15">
      <c r="D209" s="76"/>
      <c r="E209" s="76"/>
      <c r="F209" s="10"/>
      <c r="G209" s="77"/>
      <c r="H209" s="78"/>
      <c r="I209" s="78">
        <f t="shared" si="28"/>
        <v>0</v>
      </c>
      <c r="J209" s="78"/>
      <c r="K209" s="78"/>
      <c r="L209" s="78">
        <f t="shared" si="29"/>
        <v>0</v>
      </c>
      <c r="M209" s="78"/>
      <c r="N209" s="78">
        <f t="shared" si="30"/>
        <v>0</v>
      </c>
      <c r="O209" s="78"/>
      <c r="P209" s="78">
        <f t="shared" si="31"/>
        <v>0</v>
      </c>
      <c r="Q209" s="76"/>
    </row>
    <row r="210" spans="1:31" ht="23.1" customHeight="1" x14ac:dyDescent="0.15">
      <c r="D210" s="76"/>
      <c r="E210" s="76"/>
      <c r="F210" s="10"/>
      <c r="G210" s="77"/>
      <c r="H210" s="78"/>
      <c r="I210" s="78">
        <f t="shared" si="28"/>
        <v>0</v>
      </c>
      <c r="J210" s="78"/>
      <c r="K210" s="78"/>
      <c r="L210" s="78">
        <f t="shared" si="29"/>
        <v>0</v>
      </c>
      <c r="M210" s="78"/>
      <c r="N210" s="78">
        <f t="shared" si="30"/>
        <v>0</v>
      </c>
      <c r="O210" s="78"/>
      <c r="P210" s="78">
        <f t="shared" si="31"/>
        <v>0</v>
      </c>
      <c r="Q210" s="76"/>
    </row>
    <row r="211" spans="1:31" ht="23.1" customHeight="1" x14ac:dyDescent="0.15">
      <c r="B211" s="11" t="s">
        <v>675</v>
      </c>
      <c r="D211" s="76" t="s">
        <v>676</v>
      </c>
      <c r="E211" s="76"/>
      <c r="F211" s="10"/>
      <c r="G211" s="77"/>
      <c r="H211" s="78"/>
      <c r="I211" s="78">
        <f>TRUNC(SUM(I186:I210))</f>
        <v>0</v>
      </c>
      <c r="J211" s="78"/>
      <c r="K211" s="78"/>
      <c r="L211" s="78">
        <f>TRUNC(SUM(L186:L210))</f>
        <v>0</v>
      </c>
      <c r="M211" s="78"/>
      <c r="N211" s="78">
        <f>TRUNC(SUM(N186:N210))</f>
        <v>0</v>
      </c>
      <c r="O211" s="78"/>
      <c r="P211" s="78">
        <f>TRUNC(SUM(P186:P210))</f>
        <v>0</v>
      </c>
      <c r="Q211" s="76"/>
    </row>
    <row r="212" spans="1:31" ht="23.1" customHeight="1" x14ac:dyDescent="0.15">
      <c r="B212" s="11" t="s">
        <v>132</v>
      </c>
      <c r="D212" s="150" t="s">
        <v>453</v>
      </c>
      <c r="E212" s="151"/>
      <c r="F212" s="151"/>
      <c r="G212" s="151"/>
      <c r="H212" s="151"/>
      <c r="I212" s="151"/>
      <c r="J212" s="151"/>
      <c r="K212" s="151"/>
      <c r="L212" s="151"/>
      <c r="M212" s="151"/>
      <c r="N212" s="151"/>
      <c r="O212" s="151"/>
      <c r="P212" s="151"/>
      <c r="Q212" s="152"/>
    </row>
    <row r="213" spans="1:31" ht="23.1" customHeight="1" x14ac:dyDescent="0.15">
      <c r="A213" s="11" t="s">
        <v>549</v>
      </c>
      <c r="B213" s="11" t="s">
        <v>687</v>
      </c>
      <c r="C213" s="11" t="s">
        <v>550</v>
      </c>
      <c r="D213" s="76" t="s">
        <v>380</v>
      </c>
      <c r="E213" s="76" t="s">
        <v>381</v>
      </c>
      <c r="F213" s="10" t="s">
        <v>511</v>
      </c>
      <c r="G213" s="77"/>
      <c r="H213" s="78"/>
      <c r="I213" s="78"/>
      <c r="J213" s="78"/>
      <c r="K213" s="78"/>
      <c r="L213" s="78"/>
      <c r="M213" s="78"/>
      <c r="N213" s="78"/>
      <c r="O213" s="78"/>
      <c r="P213" s="78"/>
      <c r="Q213" s="76" t="s">
        <v>551</v>
      </c>
      <c r="AB213" s="79">
        <f>G213*H213</f>
        <v>0</v>
      </c>
      <c r="AC213" s="79">
        <f>G213*H213</f>
        <v>0</v>
      </c>
    </row>
    <row r="214" spans="1:31" ht="23.1" customHeight="1" x14ac:dyDescent="0.15">
      <c r="A214" s="11" t="s">
        <v>579</v>
      </c>
      <c r="B214" s="11" t="s">
        <v>687</v>
      </c>
      <c r="C214" s="11" t="s">
        <v>580</v>
      </c>
      <c r="D214" s="76" t="s">
        <v>462</v>
      </c>
      <c r="E214" s="76" t="s">
        <v>463</v>
      </c>
      <c r="F214" s="10" t="s">
        <v>511</v>
      </c>
      <c r="G214" s="77"/>
      <c r="H214" s="78"/>
      <c r="I214" s="78"/>
      <c r="J214" s="78"/>
      <c r="K214" s="78"/>
      <c r="L214" s="78"/>
      <c r="M214" s="78"/>
      <c r="N214" s="78"/>
      <c r="O214" s="78"/>
      <c r="P214" s="78"/>
      <c r="Q214" s="76" t="s">
        <v>581</v>
      </c>
      <c r="AC214" s="79">
        <f>G214*H214</f>
        <v>0</v>
      </c>
    </row>
    <row r="215" spans="1:31" ht="23.1" customHeight="1" x14ac:dyDescent="0.15">
      <c r="A215" s="11" t="s">
        <v>600</v>
      </c>
      <c r="B215" s="11" t="s">
        <v>687</v>
      </c>
      <c r="C215" s="11" t="s">
        <v>601</v>
      </c>
      <c r="D215" s="76" t="s">
        <v>224</v>
      </c>
      <c r="E215" s="76" t="s">
        <v>225</v>
      </c>
      <c r="F215" s="10" t="s">
        <v>511</v>
      </c>
      <c r="G215" s="77"/>
      <c r="H215" s="78"/>
      <c r="I215" s="78"/>
      <c r="J215" s="78"/>
      <c r="K215" s="78"/>
      <c r="L215" s="78"/>
      <c r="M215" s="78"/>
      <c r="N215" s="78"/>
      <c r="O215" s="78"/>
      <c r="P215" s="78"/>
      <c r="Q215" s="76" t="s">
        <v>602</v>
      </c>
      <c r="AC215" s="79">
        <f>G215*H215</f>
        <v>0</v>
      </c>
    </row>
    <row r="216" spans="1:31" ht="23.1" customHeight="1" x14ac:dyDescent="0.15">
      <c r="A216" s="11" t="s">
        <v>210</v>
      </c>
      <c r="B216" s="11" t="s">
        <v>687</v>
      </c>
      <c r="C216" s="11" t="s">
        <v>516</v>
      </c>
      <c r="D216" s="76" t="s">
        <v>211</v>
      </c>
      <c r="E216" s="76" t="s">
        <v>212</v>
      </c>
      <c r="F216" s="10" t="s">
        <v>213</v>
      </c>
      <c r="G216" s="77"/>
      <c r="H216" s="78"/>
      <c r="I216" s="78"/>
      <c r="J216" s="78"/>
      <c r="K216" s="78"/>
      <c r="L216" s="78"/>
      <c r="M216" s="78"/>
      <c r="N216" s="78"/>
      <c r="O216" s="78"/>
      <c r="P216" s="78"/>
      <c r="Q216" s="76" t="s">
        <v>516</v>
      </c>
    </row>
    <row r="217" spans="1:31" ht="23.1" customHeight="1" x14ac:dyDescent="0.15">
      <c r="A217" s="11" t="s">
        <v>216</v>
      </c>
      <c r="B217" s="11" t="s">
        <v>687</v>
      </c>
      <c r="C217" s="11" t="s">
        <v>517</v>
      </c>
      <c r="D217" s="76" t="s">
        <v>217</v>
      </c>
      <c r="E217" s="76" t="s">
        <v>212</v>
      </c>
      <c r="F217" s="10" t="s">
        <v>213</v>
      </c>
      <c r="G217" s="77"/>
      <c r="H217" s="78"/>
      <c r="I217" s="78"/>
      <c r="J217" s="78"/>
      <c r="K217" s="78"/>
      <c r="L217" s="78"/>
      <c r="M217" s="78"/>
      <c r="N217" s="78"/>
      <c r="O217" s="78"/>
      <c r="P217" s="78"/>
      <c r="Q217" s="76" t="s">
        <v>517</v>
      </c>
    </row>
    <row r="218" spans="1:31" ht="23.1" customHeight="1" x14ac:dyDescent="0.15">
      <c r="A218" s="11" t="s">
        <v>467</v>
      </c>
      <c r="B218" s="11" t="s">
        <v>687</v>
      </c>
      <c r="C218" s="11" t="s">
        <v>518</v>
      </c>
      <c r="D218" s="76" t="s">
        <v>163</v>
      </c>
      <c r="E218" s="76" t="s">
        <v>468</v>
      </c>
      <c r="F218" s="10" t="s">
        <v>116</v>
      </c>
      <c r="G218" s="77"/>
      <c r="H218" s="78"/>
      <c r="I218" s="78"/>
      <c r="J218" s="78"/>
      <c r="K218" s="78"/>
      <c r="L218" s="78"/>
      <c r="M218" s="78"/>
      <c r="N218" s="78"/>
      <c r="O218" s="78"/>
      <c r="P218" s="78"/>
      <c r="Q218" s="76" t="s">
        <v>519</v>
      </c>
    </row>
    <row r="219" spans="1:31" ht="23.1" customHeight="1" x14ac:dyDescent="0.15">
      <c r="A219" s="11" t="s">
        <v>244</v>
      </c>
      <c r="B219" s="11" t="s">
        <v>687</v>
      </c>
      <c r="C219" s="11" t="s">
        <v>522</v>
      </c>
      <c r="D219" s="76" t="s">
        <v>245</v>
      </c>
      <c r="E219" s="76" t="s">
        <v>246</v>
      </c>
      <c r="F219" s="10" t="s">
        <v>192</v>
      </c>
      <c r="G219" s="77"/>
      <c r="H219" s="78"/>
      <c r="I219" s="78"/>
      <c r="J219" s="78"/>
      <c r="K219" s="78"/>
      <c r="L219" s="78"/>
      <c r="M219" s="78"/>
      <c r="N219" s="78"/>
      <c r="O219" s="78"/>
      <c r="P219" s="78"/>
      <c r="Q219" s="76" t="s">
        <v>523</v>
      </c>
    </row>
    <row r="220" spans="1:31" ht="23.1" customHeight="1" x14ac:dyDescent="0.15">
      <c r="A220" s="11" t="s">
        <v>663</v>
      </c>
      <c r="B220" s="11" t="s">
        <v>687</v>
      </c>
      <c r="C220" s="11" t="s">
        <v>664</v>
      </c>
      <c r="D220" s="76" t="s">
        <v>458</v>
      </c>
      <c r="E220" s="76" t="s">
        <v>440</v>
      </c>
      <c r="F220" s="10" t="s">
        <v>511</v>
      </c>
      <c r="G220" s="77"/>
      <c r="H220" s="78"/>
      <c r="I220" s="78"/>
      <c r="J220" s="78"/>
      <c r="K220" s="78"/>
      <c r="L220" s="78"/>
      <c r="M220" s="78"/>
      <c r="N220" s="78"/>
      <c r="O220" s="78"/>
      <c r="P220" s="78"/>
      <c r="Q220" s="76" t="s">
        <v>665</v>
      </c>
      <c r="AC220" s="79">
        <f>G220*H220</f>
        <v>0</v>
      </c>
    </row>
    <row r="221" spans="1:31" ht="23.1" customHeight="1" x14ac:dyDescent="0.15">
      <c r="A221" s="11" t="s">
        <v>471</v>
      </c>
      <c r="B221" s="11" t="s">
        <v>687</v>
      </c>
      <c r="C221" s="11" t="s">
        <v>515</v>
      </c>
      <c r="D221" s="76" t="s">
        <v>470</v>
      </c>
      <c r="E221" s="76" t="s">
        <v>472</v>
      </c>
      <c r="F221" s="10" t="s">
        <v>170</v>
      </c>
      <c r="G221" s="77"/>
      <c r="H221" s="78"/>
      <c r="I221" s="78"/>
      <c r="J221" s="78"/>
      <c r="K221" s="78"/>
      <c r="L221" s="78"/>
      <c r="M221" s="78"/>
      <c r="N221" s="78"/>
      <c r="O221" s="78"/>
      <c r="P221" s="78"/>
      <c r="Q221" s="76" t="s">
        <v>683</v>
      </c>
    </row>
    <row r="222" spans="1:31" ht="23.1" customHeight="1" x14ac:dyDescent="0.15">
      <c r="D222" s="76"/>
      <c r="E222" s="76"/>
      <c r="F222" s="10"/>
      <c r="G222" s="77"/>
      <c r="H222" s="78"/>
      <c r="I222" s="78">
        <f t="shared" ref="I213:I236" si="32">TRUNC(G222*H222)</f>
        <v>0</v>
      </c>
      <c r="J222" s="78"/>
      <c r="K222" s="78"/>
      <c r="L222" s="78">
        <f t="shared" ref="L213:L236" si="33">TRUNC(G222*K222)</f>
        <v>0</v>
      </c>
      <c r="M222" s="78"/>
      <c r="N222" s="78">
        <f t="shared" ref="N213:N236" si="34">TRUNC(G222*M222)</f>
        <v>0</v>
      </c>
      <c r="O222" s="78"/>
      <c r="P222" s="78">
        <f t="shared" ref="P213:P236" si="35">SUM(I222,L222,N222)</f>
        <v>0</v>
      </c>
      <c r="Q222" s="76"/>
      <c r="AE222" s="79">
        <f>TRUNC(SUM(AE212:AE221))</f>
        <v>0</v>
      </c>
    </row>
    <row r="223" spans="1:31" ht="23.1" customHeight="1" x14ac:dyDescent="0.15">
      <c r="D223" s="76"/>
      <c r="E223" s="76"/>
      <c r="F223" s="10"/>
      <c r="G223" s="77"/>
      <c r="H223" s="78"/>
      <c r="I223" s="78">
        <f t="shared" si="32"/>
        <v>0</v>
      </c>
      <c r="J223" s="78"/>
      <c r="K223" s="78"/>
      <c r="L223" s="78">
        <f t="shared" si="33"/>
        <v>0</v>
      </c>
      <c r="M223" s="78"/>
      <c r="N223" s="78">
        <f t="shared" si="34"/>
        <v>0</v>
      </c>
      <c r="O223" s="78"/>
      <c r="P223" s="78">
        <f t="shared" si="35"/>
        <v>0</v>
      </c>
      <c r="Q223" s="76"/>
    </row>
    <row r="224" spans="1:31" ht="23.1" customHeight="1" x14ac:dyDescent="0.15">
      <c r="D224" s="76"/>
      <c r="E224" s="76"/>
      <c r="F224" s="10"/>
      <c r="G224" s="77"/>
      <c r="H224" s="78"/>
      <c r="I224" s="78">
        <f t="shared" si="32"/>
        <v>0</v>
      </c>
      <c r="J224" s="78"/>
      <c r="K224" s="78"/>
      <c r="L224" s="78">
        <f t="shared" si="33"/>
        <v>0</v>
      </c>
      <c r="M224" s="78"/>
      <c r="N224" s="78">
        <f t="shared" si="34"/>
        <v>0</v>
      </c>
      <c r="O224" s="78"/>
      <c r="P224" s="78">
        <f t="shared" si="35"/>
        <v>0</v>
      </c>
      <c r="Q224" s="76"/>
    </row>
    <row r="225" spans="1:31" ht="23.1" customHeight="1" x14ac:dyDescent="0.15">
      <c r="D225" s="76"/>
      <c r="E225" s="76"/>
      <c r="F225" s="10"/>
      <c r="G225" s="77"/>
      <c r="H225" s="78"/>
      <c r="I225" s="78">
        <f t="shared" si="32"/>
        <v>0</v>
      </c>
      <c r="J225" s="78"/>
      <c r="K225" s="78"/>
      <c r="L225" s="78">
        <f t="shared" si="33"/>
        <v>0</v>
      </c>
      <c r="M225" s="78"/>
      <c r="N225" s="78">
        <f t="shared" si="34"/>
        <v>0</v>
      </c>
      <c r="O225" s="78"/>
      <c r="P225" s="78">
        <f t="shared" si="35"/>
        <v>0</v>
      </c>
      <c r="Q225" s="76"/>
    </row>
    <row r="226" spans="1:31" ht="23.1" customHeight="1" x14ac:dyDescent="0.15">
      <c r="D226" s="76"/>
      <c r="E226" s="76"/>
      <c r="F226" s="10"/>
      <c r="G226" s="77"/>
      <c r="H226" s="78"/>
      <c r="I226" s="78">
        <f t="shared" si="32"/>
        <v>0</v>
      </c>
      <c r="J226" s="78"/>
      <c r="K226" s="78"/>
      <c r="L226" s="78">
        <f t="shared" si="33"/>
        <v>0</v>
      </c>
      <c r="M226" s="78"/>
      <c r="N226" s="78">
        <f t="shared" si="34"/>
        <v>0</v>
      </c>
      <c r="O226" s="78"/>
      <c r="P226" s="78">
        <f t="shared" si="35"/>
        <v>0</v>
      </c>
      <c r="Q226" s="76"/>
    </row>
    <row r="227" spans="1:31" ht="23.1" customHeight="1" x14ac:dyDescent="0.15">
      <c r="D227" s="76"/>
      <c r="E227" s="76"/>
      <c r="F227" s="10"/>
      <c r="G227" s="77"/>
      <c r="H227" s="78"/>
      <c r="I227" s="78">
        <f t="shared" si="32"/>
        <v>0</v>
      </c>
      <c r="J227" s="78"/>
      <c r="K227" s="78"/>
      <c r="L227" s="78">
        <f t="shared" si="33"/>
        <v>0</v>
      </c>
      <c r="M227" s="78"/>
      <c r="N227" s="78">
        <f t="shared" si="34"/>
        <v>0</v>
      </c>
      <c r="O227" s="78"/>
      <c r="P227" s="78">
        <f t="shared" si="35"/>
        <v>0</v>
      </c>
      <c r="Q227" s="76"/>
    </row>
    <row r="228" spans="1:31" ht="23.1" customHeight="1" x14ac:dyDescent="0.15">
      <c r="D228" s="76"/>
      <c r="E228" s="76"/>
      <c r="F228" s="10"/>
      <c r="G228" s="77"/>
      <c r="H228" s="78"/>
      <c r="I228" s="78">
        <f t="shared" si="32"/>
        <v>0</v>
      </c>
      <c r="J228" s="78"/>
      <c r="K228" s="78"/>
      <c r="L228" s="78">
        <f t="shared" si="33"/>
        <v>0</v>
      </c>
      <c r="M228" s="78"/>
      <c r="N228" s="78">
        <f t="shared" si="34"/>
        <v>0</v>
      </c>
      <c r="O228" s="78"/>
      <c r="P228" s="78">
        <f t="shared" si="35"/>
        <v>0</v>
      </c>
      <c r="Q228" s="76"/>
    </row>
    <row r="229" spans="1:31" ht="23.1" customHeight="1" x14ac:dyDescent="0.15">
      <c r="D229" s="76"/>
      <c r="E229" s="76"/>
      <c r="F229" s="10"/>
      <c r="G229" s="77"/>
      <c r="H229" s="78"/>
      <c r="I229" s="78">
        <f t="shared" si="32"/>
        <v>0</v>
      </c>
      <c r="J229" s="78"/>
      <c r="K229" s="78"/>
      <c r="L229" s="78">
        <f t="shared" si="33"/>
        <v>0</v>
      </c>
      <c r="M229" s="78"/>
      <c r="N229" s="78">
        <f t="shared" si="34"/>
        <v>0</v>
      </c>
      <c r="O229" s="78"/>
      <c r="P229" s="78">
        <f t="shared" si="35"/>
        <v>0</v>
      </c>
      <c r="Q229" s="76"/>
    </row>
    <row r="230" spans="1:31" ht="23.1" customHeight="1" x14ac:dyDescent="0.15">
      <c r="D230" s="76"/>
      <c r="E230" s="76"/>
      <c r="F230" s="10"/>
      <c r="G230" s="77"/>
      <c r="H230" s="78"/>
      <c r="I230" s="78">
        <f t="shared" si="32"/>
        <v>0</v>
      </c>
      <c r="J230" s="78"/>
      <c r="K230" s="78"/>
      <c r="L230" s="78">
        <f t="shared" si="33"/>
        <v>0</v>
      </c>
      <c r="M230" s="78"/>
      <c r="N230" s="78">
        <f t="shared" si="34"/>
        <v>0</v>
      </c>
      <c r="O230" s="78"/>
      <c r="P230" s="78">
        <f t="shared" si="35"/>
        <v>0</v>
      </c>
      <c r="Q230" s="76"/>
    </row>
    <row r="231" spans="1:31" ht="23.1" customHeight="1" x14ac:dyDescent="0.15">
      <c r="D231" s="76"/>
      <c r="E231" s="76"/>
      <c r="F231" s="10"/>
      <c r="G231" s="77"/>
      <c r="H231" s="78"/>
      <c r="I231" s="78">
        <f t="shared" si="32"/>
        <v>0</v>
      </c>
      <c r="J231" s="78"/>
      <c r="K231" s="78"/>
      <c r="L231" s="78">
        <f t="shared" si="33"/>
        <v>0</v>
      </c>
      <c r="M231" s="78"/>
      <c r="N231" s="78">
        <f t="shared" si="34"/>
        <v>0</v>
      </c>
      <c r="O231" s="78"/>
      <c r="P231" s="78">
        <f t="shared" si="35"/>
        <v>0</v>
      </c>
      <c r="Q231" s="76"/>
    </row>
    <row r="232" spans="1:31" ht="23.1" customHeight="1" x14ac:dyDescent="0.15">
      <c r="D232" s="76"/>
      <c r="E232" s="76"/>
      <c r="F232" s="10"/>
      <c r="G232" s="77"/>
      <c r="H232" s="78"/>
      <c r="I232" s="78">
        <f t="shared" si="32"/>
        <v>0</v>
      </c>
      <c r="J232" s="78"/>
      <c r="K232" s="78"/>
      <c r="L232" s="78">
        <f t="shared" si="33"/>
        <v>0</v>
      </c>
      <c r="M232" s="78"/>
      <c r="N232" s="78">
        <f t="shared" si="34"/>
        <v>0</v>
      </c>
      <c r="O232" s="78"/>
      <c r="P232" s="78">
        <f t="shared" si="35"/>
        <v>0</v>
      </c>
      <c r="Q232" s="76"/>
    </row>
    <row r="233" spans="1:31" ht="23.1" customHeight="1" x14ac:dyDescent="0.15">
      <c r="D233" s="76"/>
      <c r="E233" s="76"/>
      <c r="F233" s="10"/>
      <c r="G233" s="77"/>
      <c r="H233" s="78"/>
      <c r="I233" s="78">
        <f t="shared" si="32"/>
        <v>0</v>
      </c>
      <c r="J233" s="78"/>
      <c r="K233" s="78"/>
      <c r="L233" s="78">
        <f t="shared" si="33"/>
        <v>0</v>
      </c>
      <c r="M233" s="78"/>
      <c r="N233" s="78">
        <f t="shared" si="34"/>
        <v>0</v>
      </c>
      <c r="O233" s="78"/>
      <c r="P233" s="78">
        <f t="shared" si="35"/>
        <v>0</v>
      </c>
      <c r="Q233" s="76"/>
    </row>
    <row r="234" spans="1:31" ht="23.1" customHeight="1" x14ac:dyDescent="0.15">
      <c r="D234" s="76"/>
      <c r="E234" s="76"/>
      <c r="F234" s="10"/>
      <c r="G234" s="77"/>
      <c r="H234" s="78"/>
      <c r="I234" s="78">
        <f t="shared" si="32"/>
        <v>0</v>
      </c>
      <c r="J234" s="78"/>
      <c r="K234" s="78"/>
      <c r="L234" s="78">
        <f t="shared" si="33"/>
        <v>0</v>
      </c>
      <c r="M234" s="78"/>
      <c r="N234" s="78">
        <f t="shared" si="34"/>
        <v>0</v>
      </c>
      <c r="O234" s="78"/>
      <c r="P234" s="78">
        <f t="shared" si="35"/>
        <v>0</v>
      </c>
      <c r="Q234" s="76"/>
    </row>
    <row r="235" spans="1:31" ht="23.1" customHeight="1" x14ac:dyDescent="0.15">
      <c r="D235" s="76"/>
      <c r="E235" s="76"/>
      <c r="F235" s="10"/>
      <c r="G235" s="77"/>
      <c r="H235" s="78"/>
      <c r="I235" s="78">
        <f t="shared" si="32"/>
        <v>0</v>
      </c>
      <c r="J235" s="78"/>
      <c r="K235" s="78"/>
      <c r="L235" s="78">
        <f t="shared" si="33"/>
        <v>0</v>
      </c>
      <c r="M235" s="78"/>
      <c r="N235" s="78">
        <f t="shared" si="34"/>
        <v>0</v>
      </c>
      <c r="O235" s="78"/>
      <c r="P235" s="78">
        <f t="shared" si="35"/>
        <v>0</v>
      </c>
      <c r="Q235" s="76"/>
    </row>
    <row r="236" spans="1:31" ht="23.1" customHeight="1" x14ac:dyDescent="0.15">
      <c r="D236" s="76"/>
      <c r="E236" s="76"/>
      <c r="F236" s="10"/>
      <c r="G236" s="77"/>
      <c r="H236" s="78"/>
      <c r="I236" s="78">
        <f t="shared" si="32"/>
        <v>0</v>
      </c>
      <c r="J236" s="78"/>
      <c r="K236" s="78"/>
      <c r="L236" s="78">
        <f t="shared" si="33"/>
        <v>0</v>
      </c>
      <c r="M236" s="78"/>
      <c r="N236" s="78">
        <f t="shared" si="34"/>
        <v>0</v>
      </c>
      <c r="O236" s="78"/>
      <c r="P236" s="78">
        <f t="shared" si="35"/>
        <v>0</v>
      </c>
      <c r="Q236" s="76"/>
    </row>
    <row r="237" spans="1:31" ht="23.1" customHeight="1" x14ac:dyDescent="0.15">
      <c r="B237" s="11" t="s">
        <v>675</v>
      </c>
      <c r="D237" s="76" t="s">
        <v>676</v>
      </c>
      <c r="E237" s="76"/>
      <c r="F237" s="10"/>
      <c r="G237" s="77"/>
      <c r="H237" s="78"/>
      <c r="I237" s="78">
        <f>TRUNC(SUM(I212:I236))</f>
        <v>0</v>
      </c>
      <c r="J237" s="78"/>
      <c r="K237" s="78"/>
      <c r="L237" s="78">
        <f>TRUNC(SUM(L212:L236))</f>
        <v>0</v>
      </c>
      <c r="M237" s="78"/>
      <c r="N237" s="78">
        <f>TRUNC(SUM(N212:N236))</f>
        <v>0</v>
      </c>
      <c r="O237" s="78"/>
      <c r="P237" s="78">
        <f>TRUNC(SUM(P212:P236))</f>
        <v>0</v>
      </c>
      <c r="Q237" s="76"/>
    </row>
    <row r="238" spans="1:31" ht="23.1" customHeight="1" x14ac:dyDescent="0.15">
      <c r="B238" s="11" t="s">
        <v>132</v>
      </c>
      <c r="D238" s="150" t="s">
        <v>688</v>
      </c>
      <c r="E238" s="151"/>
      <c r="F238" s="151"/>
      <c r="G238" s="151"/>
      <c r="H238" s="151"/>
      <c r="I238" s="151"/>
      <c r="J238" s="151"/>
      <c r="K238" s="151"/>
      <c r="L238" s="151"/>
      <c r="M238" s="151"/>
      <c r="N238" s="151"/>
      <c r="O238" s="151"/>
      <c r="P238" s="151"/>
      <c r="Q238" s="152"/>
    </row>
    <row r="239" spans="1:31" ht="23.1" customHeight="1" x14ac:dyDescent="0.15">
      <c r="A239" s="11" t="s">
        <v>396</v>
      </c>
      <c r="B239" s="11" t="s">
        <v>689</v>
      </c>
      <c r="C239" s="11" t="s">
        <v>514</v>
      </c>
      <c r="D239" s="76" t="s">
        <v>397</v>
      </c>
      <c r="E239" s="76" t="s">
        <v>398</v>
      </c>
      <c r="F239" s="10" t="s">
        <v>170</v>
      </c>
      <c r="G239" s="77"/>
      <c r="H239" s="78"/>
      <c r="I239" s="78"/>
      <c r="J239" s="78"/>
      <c r="K239" s="78"/>
      <c r="L239" s="78"/>
      <c r="M239" s="78"/>
      <c r="N239" s="78"/>
      <c r="O239" s="78"/>
      <c r="P239" s="78"/>
      <c r="Q239" s="76" t="s">
        <v>690</v>
      </c>
    </row>
    <row r="240" spans="1:31" ht="23.1" customHeight="1" x14ac:dyDescent="0.15">
      <c r="D240" s="76"/>
      <c r="E240" s="76"/>
      <c r="F240" s="10"/>
      <c r="G240" s="77"/>
      <c r="H240" s="78"/>
      <c r="I240" s="78">
        <f t="shared" ref="I239:I262" si="36">TRUNC(G240*H240)</f>
        <v>0</v>
      </c>
      <c r="J240" s="78"/>
      <c r="K240" s="78"/>
      <c r="L240" s="78">
        <f t="shared" ref="L239:L262" si="37">TRUNC(G240*K240)</f>
        <v>0</v>
      </c>
      <c r="M240" s="78"/>
      <c r="N240" s="78">
        <f t="shared" ref="N239:N262" si="38">TRUNC(G240*M240)</f>
        <v>0</v>
      </c>
      <c r="O240" s="78"/>
      <c r="P240" s="78">
        <f t="shared" ref="P239:P262" si="39">SUM(I240,L240,N240)</f>
        <v>0</v>
      </c>
      <c r="Q240" s="76"/>
      <c r="AE240" s="79">
        <f>TRUNC(SUM(AE238:AE239))</f>
        <v>0</v>
      </c>
    </row>
    <row r="241" spans="4:17" ht="23.1" customHeight="1" x14ac:dyDescent="0.15">
      <c r="D241" s="76"/>
      <c r="E241" s="76"/>
      <c r="F241" s="10"/>
      <c r="G241" s="77"/>
      <c r="H241" s="78"/>
      <c r="I241" s="78">
        <f t="shared" si="36"/>
        <v>0</v>
      </c>
      <c r="J241" s="78"/>
      <c r="K241" s="78"/>
      <c r="L241" s="78">
        <f t="shared" si="37"/>
        <v>0</v>
      </c>
      <c r="M241" s="78"/>
      <c r="N241" s="78">
        <f t="shared" si="38"/>
        <v>0</v>
      </c>
      <c r="O241" s="78"/>
      <c r="P241" s="78">
        <f t="shared" si="39"/>
        <v>0</v>
      </c>
      <c r="Q241" s="76"/>
    </row>
    <row r="242" spans="4:17" ht="23.1" customHeight="1" x14ac:dyDescent="0.15">
      <c r="D242" s="76"/>
      <c r="E242" s="76"/>
      <c r="F242" s="10"/>
      <c r="G242" s="77"/>
      <c r="H242" s="78"/>
      <c r="I242" s="78">
        <f t="shared" si="36"/>
        <v>0</v>
      </c>
      <c r="J242" s="78"/>
      <c r="K242" s="78"/>
      <c r="L242" s="78">
        <f t="shared" si="37"/>
        <v>0</v>
      </c>
      <c r="M242" s="78"/>
      <c r="N242" s="78">
        <f t="shared" si="38"/>
        <v>0</v>
      </c>
      <c r="O242" s="78"/>
      <c r="P242" s="78">
        <f t="shared" si="39"/>
        <v>0</v>
      </c>
      <c r="Q242" s="76"/>
    </row>
    <row r="243" spans="4:17" ht="23.1" customHeight="1" x14ac:dyDescent="0.15">
      <c r="D243" s="76"/>
      <c r="E243" s="76"/>
      <c r="F243" s="10"/>
      <c r="G243" s="77"/>
      <c r="H243" s="78"/>
      <c r="I243" s="78">
        <f t="shared" si="36"/>
        <v>0</v>
      </c>
      <c r="J243" s="78"/>
      <c r="K243" s="78"/>
      <c r="L243" s="78">
        <f t="shared" si="37"/>
        <v>0</v>
      </c>
      <c r="M243" s="78"/>
      <c r="N243" s="78">
        <f t="shared" si="38"/>
        <v>0</v>
      </c>
      <c r="O243" s="78"/>
      <c r="P243" s="78">
        <f t="shared" si="39"/>
        <v>0</v>
      </c>
      <c r="Q243" s="76"/>
    </row>
    <row r="244" spans="4:17" ht="23.1" customHeight="1" x14ac:dyDescent="0.15">
      <c r="D244" s="76"/>
      <c r="E244" s="76"/>
      <c r="F244" s="10"/>
      <c r="G244" s="77"/>
      <c r="H244" s="78"/>
      <c r="I244" s="78">
        <f t="shared" si="36"/>
        <v>0</v>
      </c>
      <c r="J244" s="78"/>
      <c r="K244" s="78"/>
      <c r="L244" s="78">
        <f t="shared" si="37"/>
        <v>0</v>
      </c>
      <c r="M244" s="78"/>
      <c r="N244" s="78">
        <f t="shared" si="38"/>
        <v>0</v>
      </c>
      <c r="O244" s="78"/>
      <c r="P244" s="78">
        <f t="shared" si="39"/>
        <v>0</v>
      </c>
      <c r="Q244" s="76"/>
    </row>
    <row r="245" spans="4:17" ht="23.1" customHeight="1" x14ac:dyDescent="0.15">
      <c r="D245" s="76"/>
      <c r="E245" s="76"/>
      <c r="F245" s="10"/>
      <c r="G245" s="77"/>
      <c r="H245" s="78"/>
      <c r="I245" s="78">
        <f t="shared" si="36"/>
        <v>0</v>
      </c>
      <c r="J245" s="78"/>
      <c r="K245" s="78"/>
      <c r="L245" s="78">
        <f t="shared" si="37"/>
        <v>0</v>
      </c>
      <c r="M245" s="78"/>
      <c r="N245" s="78">
        <f t="shared" si="38"/>
        <v>0</v>
      </c>
      <c r="O245" s="78"/>
      <c r="P245" s="78">
        <f t="shared" si="39"/>
        <v>0</v>
      </c>
      <c r="Q245" s="76"/>
    </row>
    <row r="246" spans="4:17" ht="23.1" customHeight="1" x14ac:dyDescent="0.15">
      <c r="D246" s="76"/>
      <c r="E246" s="76"/>
      <c r="F246" s="10"/>
      <c r="G246" s="77"/>
      <c r="H246" s="78"/>
      <c r="I246" s="78">
        <f t="shared" si="36"/>
        <v>0</v>
      </c>
      <c r="J246" s="78"/>
      <c r="K246" s="78"/>
      <c r="L246" s="78">
        <f t="shared" si="37"/>
        <v>0</v>
      </c>
      <c r="M246" s="78"/>
      <c r="N246" s="78">
        <f t="shared" si="38"/>
        <v>0</v>
      </c>
      <c r="O246" s="78"/>
      <c r="P246" s="78">
        <f t="shared" si="39"/>
        <v>0</v>
      </c>
      <c r="Q246" s="76"/>
    </row>
    <row r="247" spans="4:17" ht="23.1" customHeight="1" x14ac:dyDescent="0.15">
      <c r="D247" s="76"/>
      <c r="E247" s="76"/>
      <c r="F247" s="10"/>
      <c r="G247" s="77"/>
      <c r="H247" s="78"/>
      <c r="I247" s="78">
        <f t="shared" si="36"/>
        <v>0</v>
      </c>
      <c r="J247" s="78"/>
      <c r="K247" s="78"/>
      <c r="L247" s="78">
        <f t="shared" si="37"/>
        <v>0</v>
      </c>
      <c r="M247" s="78"/>
      <c r="N247" s="78">
        <f t="shared" si="38"/>
        <v>0</v>
      </c>
      <c r="O247" s="78"/>
      <c r="P247" s="78">
        <f t="shared" si="39"/>
        <v>0</v>
      </c>
      <c r="Q247" s="76"/>
    </row>
    <row r="248" spans="4:17" ht="23.1" customHeight="1" x14ac:dyDescent="0.15">
      <c r="D248" s="76"/>
      <c r="E248" s="76"/>
      <c r="F248" s="10"/>
      <c r="G248" s="77"/>
      <c r="H248" s="78"/>
      <c r="I248" s="78">
        <f t="shared" si="36"/>
        <v>0</v>
      </c>
      <c r="J248" s="78"/>
      <c r="K248" s="78"/>
      <c r="L248" s="78">
        <f t="shared" si="37"/>
        <v>0</v>
      </c>
      <c r="M248" s="78"/>
      <c r="N248" s="78">
        <f t="shared" si="38"/>
        <v>0</v>
      </c>
      <c r="O248" s="78"/>
      <c r="P248" s="78">
        <f t="shared" si="39"/>
        <v>0</v>
      </c>
      <c r="Q248" s="76"/>
    </row>
    <row r="249" spans="4:17" ht="23.1" customHeight="1" x14ac:dyDescent="0.15">
      <c r="D249" s="76"/>
      <c r="E249" s="76"/>
      <c r="F249" s="10"/>
      <c r="G249" s="77"/>
      <c r="H249" s="78"/>
      <c r="I249" s="78">
        <f t="shared" si="36"/>
        <v>0</v>
      </c>
      <c r="J249" s="78"/>
      <c r="K249" s="78"/>
      <c r="L249" s="78">
        <f t="shared" si="37"/>
        <v>0</v>
      </c>
      <c r="M249" s="78"/>
      <c r="N249" s="78">
        <f t="shared" si="38"/>
        <v>0</v>
      </c>
      <c r="O249" s="78"/>
      <c r="P249" s="78">
        <f t="shared" si="39"/>
        <v>0</v>
      </c>
      <c r="Q249" s="76"/>
    </row>
    <row r="250" spans="4:17" ht="23.1" customHeight="1" x14ac:dyDescent="0.15">
      <c r="D250" s="76"/>
      <c r="E250" s="76"/>
      <c r="F250" s="10"/>
      <c r="G250" s="77"/>
      <c r="H250" s="78"/>
      <c r="I250" s="78">
        <f t="shared" si="36"/>
        <v>0</v>
      </c>
      <c r="J250" s="78"/>
      <c r="K250" s="78"/>
      <c r="L250" s="78">
        <f t="shared" si="37"/>
        <v>0</v>
      </c>
      <c r="M250" s="78"/>
      <c r="N250" s="78">
        <f t="shared" si="38"/>
        <v>0</v>
      </c>
      <c r="O250" s="78"/>
      <c r="P250" s="78">
        <f t="shared" si="39"/>
        <v>0</v>
      </c>
      <c r="Q250" s="76"/>
    </row>
    <row r="251" spans="4:17" ht="23.1" customHeight="1" x14ac:dyDescent="0.15">
      <c r="D251" s="76"/>
      <c r="E251" s="76"/>
      <c r="F251" s="10"/>
      <c r="G251" s="77"/>
      <c r="H251" s="78"/>
      <c r="I251" s="78">
        <f t="shared" si="36"/>
        <v>0</v>
      </c>
      <c r="J251" s="78"/>
      <c r="K251" s="78"/>
      <c r="L251" s="78">
        <f t="shared" si="37"/>
        <v>0</v>
      </c>
      <c r="M251" s="78"/>
      <c r="N251" s="78">
        <f t="shared" si="38"/>
        <v>0</v>
      </c>
      <c r="O251" s="78"/>
      <c r="P251" s="78">
        <f t="shared" si="39"/>
        <v>0</v>
      </c>
      <c r="Q251" s="76"/>
    </row>
    <row r="252" spans="4:17" ht="23.1" customHeight="1" x14ac:dyDescent="0.15">
      <c r="D252" s="76"/>
      <c r="E252" s="76"/>
      <c r="F252" s="10"/>
      <c r="G252" s="77"/>
      <c r="H252" s="78"/>
      <c r="I252" s="78">
        <f t="shared" si="36"/>
        <v>0</v>
      </c>
      <c r="J252" s="78"/>
      <c r="K252" s="78"/>
      <c r="L252" s="78">
        <f t="shared" si="37"/>
        <v>0</v>
      </c>
      <c r="M252" s="78"/>
      <c r="N252" s="78">
        <f t="shared" si="38"/>
        <v>0</v>
      </c>
      <c r="O252" s="78"/>
      <c r="P252" s="78">
        <f t="shared" si="39"/>
        <v>0</v>
      </c>
      <c r="Q252" s="76"/>
    </row>
    <row r="253" spans="4:17" ht="23.1" customHeight="1" x14ac:dyDescent="0.15">
      <c r="D253" s="76"/>
      <c r="E253" s="76"/>
      <c r="F253" s="10"/>
      <c r="G253" s="77"/>
      <c r="H253" s="78"/>
      <c r="I253" s="78">
        <f t="shared" si="36"/>
        <v>0</v>
      </c>
      <c r="J253" s="78"/>
      <c r="K253" s="78"/>
      <c r="L253" s="78">
        <f t="shared" si="37"/>
        <v>0</v>
      </c>
      <c r="M253" s="78"/>
      <c r="N253" s="78">
        <f t="shared" si="38"/>
        <v>0</v>
      </c>
      <c r="O253" s="78"/>
      <c r="P253" s="78">
        <f t="shared" si="39"/>
        <v>0</v>
      </c>
      <c r="Q253" s="76"/>
    </row>
    <row r="254" spans="4:17" ht="23.1" customHeight="1" x14ac:dyDescent="0.15">
      <c r="D254" s="76"/>
      <c r="E254" s="76"/>
      <c r="F254" s="10"/>
      <c r="G254" s="77"/>
      <c r="H254" s="78"/>
      <c r="I254" s="78">
        <f t="shared" si="36"/>
        <v>0</v>
      </c>
      <c r="J254" s="78"/>
      <c r="K254" s="78"/>
      <c r="L254" s="78">
        <f t="shared" si="37"/>
        <v>0</v>
      </c>
      <c r="M254" s="78"/>
      <c r="N254" s="78">
        <f t="shared" si="38"/>
        <v>0</v>
      </c>
      <c r="O254" s="78"/>
      <c r="P254" s="78">
        <f t="shared" si="39"/>
        <v>0</v>
      </c>
      <c r="Q254" s="76"/>
    </row>
    <row r="255" spans="4:17" ht="23.1" customHeight="1" x14ac:dyDescent="0.15">
      <c r="D255" s="76"/>
      <c r="E255" s="76"/>
      <c r="F255" s="10"/>
      <c r="G255" s="77"/>
      <c r="H255" s="78"/>
      <c r="I255" s="78">
        <f t="shared" si="36"/>
        <v>0</v>
      </c>
      <c r="J255" s="78"/>
      <c r="K255" s="78"/>
      <c r="L255" s="78">
        <f t="shared" si="37"/>
        <v>0</v>
      </c>
      <c r="M255" s="78"/>
      <c r="N255" s="78">
        <f t="shared" si="38"/>
        <v>0</v>
      </c>
      <c r="O255" s="78"/>
      <c r="P255" s="78">
        <f t="shared" si="39"/>
        <v>0</v>
      </c>
      <c r="Q255" s="76"/>
    </row>
    <row r="256" spans="4:17" ht="23.1" customHeight="1" x14ac:dyDescent="0.15">
      <c r="D256" s="76"/>
      <c r="E256" s="76"/>
      <c r="F256" s="10"/>
      <c r="G256" s="77"/>
      <c r="H256" s="78"/>
      <c r="I256" s="78">
        <f t="shared" si="36"/>
        <v>0</v>
      </c>
      <c r="J256" s="78"/>
      <c r="K256" s="78"/>
      <c r="L256" s="78">
        <f t="shared" si="37"/>
        <v>0</v>
      </c>
      <c r="M256" s="78"/>
      <c r="N256" s="78">
        <f t="shared" si="38"/>
        <v>0</v>
      </c>
      <c r="O256" s="78"/>
      <c r="P256" s="78">
        <f t="shared" si="39"/>
        <v>0</v>
      </c>
      <c r="Q256" s="76"/>
    </row>
    <row r="257" spans="1:31" ht="23.1" customHeight="1" x14ac:dyDescent="0.15">
      <c r="D257" s="76"/>
      <c r="E257" s="76"/>
      <c r="F257" s="10"/>
      <c r="G257" s="77"/>
      <c r="H257" s="78"/>
      <c r="I257" s="78">
        <f t="shared" si="36"/>
        <v>0</v>
      </c>
      <c r="J257" s="78"/>
      <c r="K257" s="78"/>
      <c r="L257" s="78">
        <f t="shared" si="37"/>
        <v>0</v>
      </c>
      <c r="M257" s="78"/>
      <c r="N257" s="78">
        <f t="shared" si="38"/>
        <v>0</v>
      </c>
      <c r="O257" s="78"/>
      <c r="P257" s="78">
        <f t="shared" si="39"/>
        <v>0</v>
      </c>
      <c r="Q257" s="76"/>
    </row>
    <row r="258" spans="1:31" ht="23.1" customHeight="1" x14ac:dyDescent="0.15">
      <c r="D258" s="76"/>
      <c r="E258" s="76"/>
      <c r="F258" s="10"/>
      <c r="G258" s="77"/>
      <c r="H258" s="78"/>
      <c r="I258" s="78">
        <f t="shared" si="36"/>
        <v>0</v>
      </c>
      <c r="J258" s="78"/>
      <c r="K258" s="78"/>
      <c r="L258" s="78">
        <f t="shared" si="37"/>
        <v>0</v>
      </c>
      <c r="M258" s="78"/>
      <c r="N258" s="78">
        <f t="shared" si="38"/>
        <v>0</v>
      </c>
      <c r="O258" s="78"/>
      <c r="P258" s="78">
        <f t="shared" si="39"/>
        <v>0</v>
      </c>
      <c r="Q258" s="76"/>
    </row>
    <row r="259" spans="1:31" ht="23.1" customHeight="1" x14ac:dyDescent="0.15">
      <c r="D259" s="76"/>
      <c r="E259" s="76"/>
      <c r="F259" s="10"/>
      <c r="G259" s="77"/>
      <c r="H259" s="78"/>
      <c r="I259" s="78">
        <f t="shared" si="36"/>
        <v>0</v>
      </c>
      <c r="J259" s="78"/>
      <c r="K259" s="78"/>
      <c r="L259" s="78">
        <f t="shared" si="37"/>
        <v>0</v>
      </c>
      <c r="M259" s="78"/>
      <c r="N259" s="78">
        <f t="shared" si="38"/>
        <v>0</v>
      </c>
      <c r="O259" s="78"/>
      <c r="P259" s="78">
        <f t="shared" si="39"/>
        <v>0</v>
      </c>
      <c r="Q259" s="76"/>
    </row>
    <row r="260" spans="1:31" ht="23.1" customHeight="1" x14ac:dyDescent="0.15">
      <c r="D260" s="76"/>
      <c r="E260" s="76"/>
      <c r="F260" s="10"/>
      <c r="G260" s="77"/>
      <c r="H260" s="78"/>
      <c r="I260" s="78">
        <f t="shared" si="36"/>
        <v>0</v>
      </c>
      <c r="J260" s="78"/>
      <c r="K260" s="78"/>
      <c r="L260" s="78">
        <f t="shared" si="37"/>
        <v>0</v>
      </c>
      <c r="M260" s="78"/>
      <c r="N260" s="78">
        <f t="shared" si="38"/>
        <v>0</v>
      </c>
      <c r="O260" s="78"/>
      <c r="P260" s="78">
        <f t="shared" si="39"/>
        <v>0</v>
      </c>
      <c r="Q260" s="76"/>
    </row>
    <row r="261" spans="1:31" ht="23.1" customHeight="1" x14ac:dyDescent="0.15">
      <c r="D261" s="76"/>
      <c r="E261" s="76"/>
      <c r="F261" s="10"/>
      <c r="G261" s="77"/>
      <c r="H261" s="78"/>
      <c r="I261" s="78">
        <f t="shared" si="36"/>
        <v>0</v>
      </c>
      <c r="J261" s="78"/>
      <c r="K261" s="78"/>
      <c r="L261" s="78">
        <f t="shared" si="37"/>
        <v>0</v>
      </c>
      <c r="M261" s="78"/>
      <c r="N261" s="78">
        <f t="shared" si="38"/>
        <v>0</v>
      </c>
      <c r="O261" s="78"/>
      <c r="P261" s="78">
        <f t="shared" si="39"/>
        <v>0</v>
      </c>
      <c r="Q261" s="76"/>
    </row>
    <row r="262" spans="1:31" ht="23.1" customHeight="1" x14ac:dyDescent="0.15">
      <c r="D262" s="76"/>
      <c r="E262" s="76"/>
      <c r="F262" s="10"/>
      <c r="G262" s="77"/>
      <c r="H262" s="78"/>
      <c r="I262" s="78">
        <f t="shared" si="36"/>
        <v>0</v>
      </c>
      <c r="J262" s="78"/>
      <c r="K262" s="78"/>
      <c r="L262" s="78">
        <f t="shared" si="37"/>
        <v>0</v>
      </c>
      <c r="M262" s="78"/>
      <c r="N262" s="78">
        <f t="shared" si="38"/>
        <v>0</v>
      </c>
      <c r="O262" s="78"/>
      <c r="P262" s="78">
        <f t="shared" si="39"/>
        <v>0</v>
      </c>
      <c r="Q262" s="76"/>
    </row>
    <row r="263" spans="1:31" ht="23.1" customHeight="1" x14ac:dyDescent="0.15">
      <c r="B263" s="11" t="s">
        <v>675</v>
      </c>
      <c r="D263" s="76" t="s">
        <v>676</v>
      </c>
      <c r="E263" s="76"/>
      <c r="F263" s="10"/>
      <c r="G263" s="77"/>
      <c r="H263" s="78"/>
      <c r="I263" s="78">
        <f>TRUNC(SUM(I238:I262))</f>
        <v>0</v>
      </c>
      <c r="J263" s="78"/>
      <c r="K263" s="78"/>
      <c r="L263" s="78">
        <f>TRUNC(SUM(L238:L262))</f>
        <v>0</v>
      </c>
      <c r="M263" s="78"/>
      <c r="N263" s="78">
        <f>TRUNC(SUM(N238:N262))</f>
        <v>0</v>
      </c>
      <c r="O263" s="78"/>
      <c r="P263" s="78">
        <f>TRUNC(SUM(P238:P262))</f>
        <v>0</v>
      </c>
      <c r="Q263" s="76"/>
    </row>
    <row r="264" spans="1:31" ht="23.1" customHeight="1" x14ac:dyDescent="0.15">
      <c r="B264" s="11" t="s">
        <v>132</v>
      </c>
      <c r="D264" s="150" t="s">
        <v>691</v>
      </c>
      <c r="E264" s="151"/>
      <c r="F264" s="151"/>
      <c r="G264" s="151"/>
      <c r="H264" s="151"/>
      <c r="I264" s="151"/>
      <c r="J264" s="151"/>
      <c r="K264" s="151"/>
      <c r="L264" s="151"/>
      <c r="M264" s="151"/>
      <c r="N264" s="151"/>
      <c r="O264" s="151"/>
      <c r="P264" s="151"/>
      <c r="Q264" s="152"/>
    </row>
    <row r="265" spans="1:31" ht="23.1" customHeight="1" x14ac:dyDescent="0.15">
      <c r="A265" s="11" t="s">
        <v>471</v>
      </c>
      <c r="B265" s="11" t="s">
        <v>692</v>
      </c>
      <c r="C265" s="11" t="s">
        <v>515</v>
      </c>
      <c r="D265" s="76" t="s">
        <v>470</v>
      </c>
      <c r="E265" s="76" t="s">
        <v>472</v>
      </c>
      <c r="F265" s="10" t="s">
        <v>170</v>
      </c>
      <c r="G265" s="77"/>
      <c r="H265" s="78"/>
      <c r="I265" s="78"/>
      <c r="J265" s="78"/>
      <c r="K265" s="78"/>
      <c r="L265" s="78"/>
      <c r="M265" s="78"/>
      <c r="N265" s="78"/>
      <c r="O265" s="78"/>
      <c r="P265" s="78"/>
      <c r="Q265" s="76" t="s">
        <v>690</v>
      </c>
    </row>
    <row r="266" spans="1:31" ht="23.1" customHeight="1" x14ac:dyDescent="0.15">
      <c r="D266" s="76"/>
      <c r="E266" s="76"/>
      <c r="F266" s="10"/>
      <c r="G266" s="77"/>
      <c r="H266" s="78"/>
      <c r="I266" s="78">
        <f t="shared" ref="I265:I288" si="40">TRUNC(G266*H266)</f>
        <v>0</v>
      </c>
      <c r="J266" s="78"/>
      <c r="K266" s="78"/>
      <c r="L266" s="78">
        <f t="shared" ref="L265:L288" si="41">TRUNC(G266*K266)</f>
        <v>0</v>
      </c>
      <c r="M266" s="78"/>
      <c r="N266" s="78">
        <f t="shared" ref="N265:N288" si="42">TRUNC(G266*M266)</f>
        <v>0</v>
      </c>
      <c r="O266" s="78"/>
      <c r="P266" s="78">
        <f t="shared" ref="P265:P288" si="43">SUM(I266,L266,N266)</f>
        <v>0</v>
      </c>
      <c r="Q266" s="76"/>
      <c r="AE266" s="79">
        <f>TRUNC(SUM(AE264:AE265))</f>
        <v>0</v>
      </c>
    </row>
    <row r="267" spans="1:31" ht="23.1" customHeight="1" x14ac:dyDescent="0.15">
      <c r="D267" s="76"/>
      <c r="E267" s="76"/>
      <c r="F267" s="10"/>
      <c r="G267" s="77"/>
      <c r="H267" s="78"/>
      <c r="I267" s="78">
        <f t="shared" si="40"/>
        <v>0</v>
      </c>
      <c r="J267" s="78"/>
      <c r="K267" s="78"/>
      <c r="L267" s="78">
        <f t="shared" si="41"/>
        <v>0</v>
      </c>
      <c r="M267" s="78"/>
      <c r="N267" s="78">
        <f t="shared" si="42"/>
        <v>0</v>
      </c>
      <c r="O267" s="78"/>
      <c r="P267" s="78">
        <f t="shared" si="43"/>
        <v>0</v>
      </c>
      <c r="Q267" s="76"/>
    </row>
    <row r="268" spans="1:31" ht="23.1" customHeight="1" x14ac:dyDescent="0.15">
      <c r="D268" s="76"/>
      <c r="E268" s="76"/>
      <c r="F268" s="10"/>
      <c r="G268" s="77"/>
      <c r="H268" s="78"/>
      <c r="I268" s="78">
        <f t="shared" si="40"/>
        <v>0</v>
      </c>
      <c r="J268" s="78"/>
      <c r="K268" s="78"/>
      <c r="L268" s="78">
        <f t="shared" si="41"/>
        <v>0</v>
      </c>
      <c r="M268" s="78"/>
      <c r="N268" s="78">
        <f t="shared" si="42"/>
        <v>0</v>
      </c>
      <c r="O268" s="78"/>
      <c r="P268" s="78">
        <f t="shared" si="43"/>
        <v>0</v>
      </c>
      <c r="Q268" s="76"/>
    </row>
    <row r="269" spans="1:31" ht="23.1" customHeight="1" x14ac:dyDescent="0.15">
      <c r="D269" s="76"/>
      <c r="E269" s="76"/>
      <c r="F269" s="10"/>
      <c r="G269" s="77"/>
      <c r="H269" s="78"/>
      <c r="I269" s="78">
        <f t="shared" si="40"/>
        <v>0</v>
      </c>
      <c r="J269" s="78"/>
      <c r="K269" s="78"/>
      <c r="L269" s="78">
        <f t="shared" si="41"/>
        <v>0</v>
      </c>
      <c r="M269" s="78"/>
      <c r="N269" s="78">
        <f t="shared" si="42"/>
        <v>0</v>
      </c>
      <c r="O269" s="78"/>
      <c r="P269" s="78">
        <f t="shared" si="43"/>
        <v>0</v>
      </c>
      <c r="Q269" s="76"/>
    </row>
    <row r="270" spans="1:31" ht="23.1" customHeight="1" x14ac:dyDescent="0.15">
      <c r="D270" s="76"/>
      <c r="E270" s="76"/>
      <c r="F270" s="10"/>
      <c r="G270" s="77"/>
      <c r="H270" s="78"/>
      <c r="I270" s="78">
        <f t="shared" si="40"/>
        <v>0</v>
      </c>
      <c r="J270" s="78"/>
      <c r="K270" s="78"/>
      <c r="L270" s="78">
        <f t="shared" si="41"/>
        <v>0</v>
      </c>
      <c r="M270" s="78"/>
      <c r="N270" s="78">
        <f t="shared" si="42"/>
        <v>0</v>
      </c>
      <c r="O270" s="78"/>
      <c r="P270" s="78">
        <f t="shared" si="43"/>
        <v>0</v>
      </c>
      <c r="Q270" s="76"/>
    </row>
    <row r="271" spans="1:31" ht="23.1" customHeight="1" x14ac:dyDescent="0.15">
      <c r="D271" s="76"/>
      <c r="E271" s="76"/>
      <c r="F271" s="10"/>
      <c r="G271" s="77"/>
      <c r="H271" s="78"/>
      <c r="I271" s="78">
        <f t="shared" si="40"/>
        <v>0</v>
      </c>
      <c r="J271" s="78"/>
      <c r="K271" s="78"/>
      <c r="L271" s="78">
        <f t="shared" si="41"/>
        <v>0</v>
      </c>
      <c r="M271" s="78"/>
      <c r="N271" s="78">
        <f t="shared" si="42"/>
        <v>0</v>
      </c>
      <c r="O271" s="78"/>
      <c r="P271" s="78">
        <f t="shared" si="43"/>
        <v>0</v>
      </c>
      <c r="Q271" s="76"/>
    </row>
    <row r="272" spans="1:31" ht="23.1" customHeight="1" x14ac:dyDescent="0.15">
      <c r="D272" s="76"/>
      <c r="E272" s="76"/>
      <c r="F272" s="10"/>
      <c r="G272" s="77"/>
      <c r="H272" s="78"/>
      <c r="I272" s="78">
        <f t="shared" si="40"/>
        <v>0</v>
      </c>
      <c r="J272" s="78"/>
      <c r="K272" s="78"/>
      <c r="L272" s="78">
        <f t="shared" si="41"/>
        <v>0</v>
      </c>
      <c r="M272" s="78"/>
      <c r="N272" s="78">
        <f t="shared" si="42"/>
        <v>0</v>
      </c>
      <c r="O272" s="78"/>
      <c r="P272" s="78">
        <f t="shared" si="43"/>
        <v>0</v>
      </c>
      <c r="Q272" s="76"/>
    </row>
    <row r="273" spans="4:17" ht="23.1" customHeight="1" x14ac:dyDescent="0.15">
      <c r="D273" s="76"/>
      <c r="E273" s="76"/>
      <c r="F273" s="10"/>
      <c r="G273" s="77"/>
      <c r="H273" s="78"/>
      <c r="I273" s="78">
        <f t="shared" si="40"/>
        <v>0</v>
      </c>
      <c r="J273" s="78"/>
      <c r="K273" s="78"/>
      <c r="L273" s="78">
        <f t="shared" si="41"/>
        <v>0</v>
      </c>
      <c r="M273" s="78"/>
      <c r="N273" s="78">
        <f t="shared" si="42"/>
        <v>0</v>
      </c>
      <c r="O273" s="78"/>
      <c r="P273" s="78">
        <f t="shared" si="43"/>
        <v>0</v>
      </c>
      <c r="Q273" s="76"/>
    </row>
    <row r="274" spans="4:17" ht="23.1" customHeight="1" x14ac:dyDescent="0.15">
      <c r="D274" s="76"/>
      <c r="E274" s="76"/>
      <c r="F274" s="10"/>
      <c r="G274" s="77"/>
      <c r="H274" s="78"/>
      <c r="I274" s="78">
        <f t="shared" si="40"/>
        <v>0</v>
      </c>
      <c r="J274" s="78"/>
      <c r="K274" s="78"/>
      <c r="L274" s="78">
        <f t="shared" si="41"/>
        <v>0</v>
      </c>
      <c r="M274" s="78"/>
      <c r="N274" s="78">
        <f t="shared" si="42"/>
        <v>0</v>
      </c>
      <c r="O274" s="78"/>
      <c r="P274" s="78">
        <f t="shared" si="43"/>
        <v>0</v>
      </c>
      <c r="Q274" s="76"/>
    </row>
    <row r="275" spans="4:17" ht="23.1" customHeight="1" x14ac:dyDescent="0.15">
      <c r="D275" s="76"/>
      <c r="E275" s="76"/>
      <c r="F275" s="10"/>
      <c r="G275" s="77"/>
      <c r="H275" s="78"/>
      <c r="I275" s="78">
        <f t="shared" si="40"/>
        <v>0</v>
      </c>
      <c r="J275" s="78"/>
      <c r="K275" s="78"/>
      <c r="L275" s="78">
        <f t="shared" si="41"/>
        <v>0</v>
      </c>
      <c r="M275" s="78"/>
      <c r="N275" s="78">
        <f t="shared" si="42"/>
        <v>0</v>
      </c>
      <c r="O275" s="78"/>
      <c r="P275" s="78">
        <f t="shared" si="43"/>
        <v>0</v>
      </c>
      <c r="Q275" s="76"/>
    </row>
    <row r="276" spans="4:17" ht="23.1" customHeight="1" x14ac:dyDescent="0.15">
      <c r="D276" s="76"/>
      <c r="E276" s="76"/>
      <c r="F276" s="10"/>
      <c r="G276" s="77"/>
      <c r="H276" s="78"/>
      <c r="I276" s="78">
        <f t="shared" si="40"/>
        <v>0</v>
      </c>
      <c r="J276" s="78"/>
      <c r="K276" s="78"/>
      <c r="L276" s="78">
        <f t="shared" si="41"/>
        <v>0</v>
      </c>
      <c r="M276" s="78"/>
      <c r="N276" s="78">
        <f t="shared" si="42"/>
        <v>0</v>
      </c>
      <c r="O276" s="78"/>
      <c r="P276" s="78">
        <f t="shared" si="43"/>
        <v>0</v>
      </c>
      <c r="Q276" s="76"/>
    </row>
    <row r="277" spans="4:17" ht="23.1" customHeight="1" x14ac:dyDescent="0.15">
      <c r="D277" s="76"/>
      <c r="E277" s="76"/>
      <c r="F277" s="10"/>
      <c r="G277" s="77"/>
      <c r="H277" s="78"/>
      <c r="I277" s="78">
        <f t="shared" si="40"/>
        <v>0</v>
      </c>
      <c r="J277" s="78"/>
      <c r="K277" s="78"/>
      <c r="L277" s="78">
        <f t="shared" si="41"/>
        <v>0</v>
      </c>
      <c r="M277" s="78"/>
      <c r="N277" s="78">
        <f t="shared" si="42"/>
        <v>0</v>
      </c>
      <c r="O277" s="78"/>
      <c r="P277" s="78">
        <f t="shared" si="43"/>
        <v>0</v>
      </c>
      <c r="Q277" s="76"/>
    </row>
    <row r="278" spans="4:17" ht="23.1" customHeight="1" x14ac:dyDescent="0.15">
      <c r="D278" s="76"/>
      <c r="E278" s="76"/>
      <c r="F278" s="10"/>
      <c r="G278" s="77"/>
      <c r="H278" s="78"/>
      <c r="I278" s="78">
        <f t="shared" si="40"/>
        <v>0</v>
      </c>
      <c r="J278" s="78"/>
      <c r="K278" s="78"/>
      <c r="L278" s="78">
        <f t="shared" si="41"/>
        <v>0</v>
      </c>
      <c r="M278" s="78"/>
      <c r="N278" s="78">
        <f t="shared" si="42"/>
        <v>0</v>
      </c>
      <c r="O278" s="78"/>
      <c r="P278" s="78">
        <f t="shared" si="43"/>
        <v>0</v>
      </c>
      <c r="Q278" s="76"/>
    </row>
    <row r="279" spans="4:17" ht="23.1" customHeight="1" x14ac:dyDescent="0.15">
      <c r="D279" s="76"/>
      <c r="E279" s="76"/>
      <c r="F279" s="10"/>
      <c r="G279" s="77"/>
      <c r="H279" s="78"/>
      <c r="I279" s="78">
        <f t="shared" si="40"/>
        <v>0</v>
      </c>
      <c r="J279" s="78"/>
      <c r="K279" s="78"/>
      <c r="L279" s="78">
        <f t="shared" si="41"/>
        <v>0</v>
      </c>
      <c r="M279" s="78"/>
      <c r="N279" s="78">
        <f t="shared" si="42"/>
        <v>0</v>
      </c>
      <c r="O279" s="78"/>
      <c r="P279" s="78">
        <f t="shared" si="43"/>
        <v>0</v>
      </c>
      <c r="Q279" s="76"/>
    </row>
    <row r="280" spans="4:17" ht="23.1" customHeight="1" x14ac:dyDescent="0.15">
      <c r="D280" s="76"/>
      <c r="E280" s="76"/>
      <c r="F280" s="10"/>
      <c r="G280" s="77"/>
      <c r="H280" s="78"/>
      <c r="I280" s="78">
        <f t="shared" si="40"/>
        <v>0</v>
      </c>
      <c r="J280" s="78"/>
      <c r="K280" s="78"/>
      <c r="L280" s="78">
        <f t="shared" si="41"/>
        <v>0</v>
      </c>
      <c r="M280" s="78"/>
      <c r="N280" s="78">
        <f t="shared" si="42"/>
        <v>0</v>
      </c>
      <c r="O280" s="78"/>
      <c r="P280" s="78">
        <f t="shared" si="43"/>
        <v>0</v>
      </c>
      <c r="Q280" s="76"/>
    </row>
    <row r="281" spans="4:17" ht="23.1" customHeight="1" x14ac:dyDescent="0.15">
      <c r="D281" s="76"/>
      <c r="E281" s="76"/>
      <c r="F281" s="10"/>
      <c r="G281" s="77"/>
      <c r="H281" s="78"/>
      <c r="I281" s="78">
        <f t="shared" si="40"/>
        <v>0</v>
      </c>
      <c r="J281" s="78"/>
      <c r="K281" s="78"/>
      <c r="L281" s="78">
        <f t="shared" si="41"/>
        <v>0</v>
      </c>
      <c r="M281" s="78"/>
      <c r="N281" s="78">
        <f t="shared" si="42"/>
        <v>0</v>
      </c>
      <c r="O281" s="78"/>
      <c r="P281" s="78">
        <f t="shared" si="43"/>
        <v>0</v>
      </c>
      <c r="Q281" s="76"/>
    </row>
    <row r="282" spans="4:17" ht="23.1" customHeight="1" x14ac:dyDescent="0.15">
      <c r="D282" s="76"/>
      <c r="E282" s="76"/>
      <c r="F282" s="10"/>
      <c r="G282" s="77"/>
      <c r="H282" s="78"/>
      <c r="I282" s="78">
        <f t="shared" si="40"/>
        <v>0</v>
      </c>
      <c r="J282" s="78"/>
      <c r="K282" s="78"/>
      <c r="L282" s="78">
        <f t="shared" si="41"/>
        <v>0</v>
      </c>
      <c r="M282" s="78"/>
      <c r="N282" s="78">
        <f t="shared" si="42"/>
        <v>0</v>
      </c>
      <c r="O282" s="78"/>
      <c r="P282" s="78">
        <f t="shared" si="43"/>
        <v>0</v>
      </c>
      <c r="Q282" s="76"/>
    </row>
    <row r="283" spans="4:17" ht="23.1" customHeight="1" x14ac:dyDescent="0.15">
      <c r="D283" s="76"/>
      <c r="E283" s="76"/>
      <c r="F283" s="10"/>
      <c r="G283" s="77"/>
      <c r="H283" s="78"/>
      <c r="I283" s="78">
        <f t="shared" si="40"/>
        <v>0</v>
      </c>
      <c r="J283" s="78"/>
      <c r="K283" s="78"/>
      <c r="L283" s="78">
        <f t="shared" si="41"/>
        <v>0</v>
      </c>
      <c r="M283" s="78"/>
      <c r="N283" s="78">
        <f t="shared" si="42"/>
        <v>0</v>
      </c>
      <c r="O283" s="78"/>
      <c r="P283" s="78">
        <f t="shared" si="43"/>
        <v>0</v>
      </c>
      <c r="Q283" s="76"/>
    </row>
    <row r="284" spans="4:17" ht="23.1" customHeight="1" x14ac:dyDescent="0.15">
      <c r="D284" s="76"/>
      <c r="E284" s="76"/>
      <c r="F284" s="10"/>
      <c r="G284" s="77"/>
      <c r="H284" s="78"/>
      <c r="I284" s="78">
        <f t="shared" si="40"/>
        <v>0</v>
      </c>
      <c r="J284" s="78"/>
      <c r="K284" s="78"/>
      <c r="L284" s="78">
        <f t="shared" si="41"/>
        <v>0</v>
      </c>
      <c r="M284" s="78"/>
      <c r="N284" s="78">
        <f t="shared" si="42"/>
        <v>0</v>
      </c>
      <c r="O284" s="78"/>
      <c r="P284" s="78">
        <f t="shared" si="43"/>
        <v>0</v>
      </c>
      <c r="Q284" s="76"/>
    </row>
    <row r="285" spans="4:17" ht="23.1" customHeight="1" x14ac:dyDescent="0.15">
      <c r="D285" s="76"/>
      <c r="E285" s="76"/>
      <c r="F285" s="10"/>
      <c r="G285" s="77"/>
      <c r="H285" s="78"/>
      <c r="I285" s="78">
        <f t="shared" si="40"/>
        <v>0</v>
      </c>
      <c r="J285" s="78"/>
      <c r="K285" s="78"/>
      <c r="L285" s="78">
        <f t="shared" si="41"/>
        <v>0</v>
      </c>
      <c r="M285" s="78"/>
      <c r="N285" s="78">
        <f t="shared" si="42"/>
        <v>0</v>
      </c>
      <c r="O285" s="78"/>
      <c r="P285" s="78">
        <f t="shared" si="43"/>
        <v>0</v>
      </c>
      <c r="Q285" s="76"/>
    </row>
    <row r="286" spans="4:17" ht="23.1" customHeight="1" x14ac:dyDescent="0.15">
      <c r="D286" s="76"/>
      <c r="E286" s="76"/>
      <c r="F286" s="10"/>
      <c r="G286" s="77"/>
      <c r="H286" s="78"/>
      <c r="I286" s="78">
        <f t="shared" si="40"/>
        <v>0</v>
      </c>
      <c r="J286" s="78"/>
      <c r="K286" s="78"/>
      <c r="L286" s="78">
        <f t="shared" si="41"/>
        <v>0</v>
      </c>
      <c r="M286" s="78"/>
      <c r="N286" s="78">
        <f t="shared" si="42"/>
        <v>0</v>
      </c>
      <c r="O286" s="78"/>
      <c r="P286" s="78">
        <f t="shared" si="43"/>
        <v>0</v>
      </c>
      <c r="Q286" s="76"/>
    </row>
    <row r="287" spans="4:17" ht="23.1" customHeight="1" x14ac:dyDescent="0.15">
      <c r="D287" s="76"/>
      <c r="E287" s="76"/>
      <c r="F287" s="10"/>
      <c r="G287" s="77"/>
      <c r="H287" s="78"/>
      <c r="I287" s="78">
        <f t="shared" si="40"/>
        <v>0</v>
      </c>
      <c r="J287" s="78"/>
      <c r="K287" s="78"/>
      <c r="L287" s="78">
        <f t="shared" si="41"/>
        <v>0</v>
      </c>
      <c r="M287" s="78"/>
      <c r="N287" s="78">
        <f t="shared" si="42"/>
        <v>0</v>
      </c>
      <c r="O287" s="78"/>
      <c r="P287" s="78">
        <f t="shared" si="43"/>
        <v>0</v>
      </c>
      <c r="Q287" s="76"/>
    </row>
    <row r="288" spans="4:17" ht="23.1" customHeight="1" x14ac:dyDescent="0.15">
      <c r="D288" s="76"/>
      <c r="E288" s="76"/>
      <c r="F288" s="10"/>
      <c r="G288" s="77"/>
      <c r="H288" s="78"/>
      <c r="I288" s="78">
        <f t="shared" si="40"/>
        <v>0</v>
      </c>
      <c r="J288" s="78"/>
      <c r="K288" s="78"/>
      <c r="L288" s="78">
        <f t="shared" si="41"/>
        <v>0</v>
      </c>
      <c r="M288" s="78"/>
      <c r="N288" s="78">
        <f t="shared" si="42"/>
        <v>0</v>
      </c>
      <c r="O288" s="78"/>
      <c r="P288" s="78">
        <f t="shared" si="43"/>
        <v>0</v>
      </c>
      <c r="Q288" s="76"/>
    </row>
    <row r="289" spans="2:17" ht="23.1" customHeight="1" x14ac:dyDescent="0.15">
      <c r="B289" s="11" t="s">
        <v>675</v>
      </c>
      <c r="D289" s="76" t="s">
        <v>676</v>
      </c>
      <c r="E289" s="76"/>
      <c r="F289" s="10"/>
      <c r="G289" s="77"/>
      <c r="H289" s="78"/>
      <c r="I289" s="78">
        <f>TRUNC(SUM(I264:I288))</f>
        <v>0</v>
      </c>
      <c r="J289" s="78"/>
      <c r="K289" s="78"/>
      <c r="L289" s="78">
        <f>TRUNC(SUM(L264:L288))</f>
        <v>0</v>
      </c>
      <c r="M289" s="78"/>
      <c r="N289" s="78">
        <f>TRUNC(SUM(N264:N288))</f>
        <v>0</v>
      </c>
      <c r="O289" s="78"/>
      <c r="P289" s="78">
        <f>TRUNC(SUM(P264:P288))</f>
        <v>0</v>
      </c>
      <c r="Q289" s="76"/>
    </row>
  </sheetData>
  <mergeCells count="25">
    <mergeCell ref="D264:Q264"/>
    <mergeCell ref="D134:Q134"/>
    <mergeCell ref="D160:Q160"/>
    <mergeCell ref="D186:Q186"/>
    <mergeCell ref="D212:Q212"/>
    <mergeCell ref="D238:Q238"/>
    <mergeCell ref="D4:Q4"/>
    <mergeCell ref="D30:Q30"/>
    <mergeCell ref="D56:Q56"/>
    <mergeCell ref="D82:Q82"/>
    <mergeCell ref="D108:Q108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51"/>
  <sheetViews>
    <sheetView workbookViewId="0">
      <selection activeCell="J20" sqref="J20"/>
    </sheetView>
  </sheetViews>
  <sheetFormatPr defaultRowHeight="13.5" x14ac:dyDescent="0.15"/>
  <cols>
    <col min="1" max="1" width="36.109375" style="18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82" t="s">
        <v>33</v>
      </c>
      <c r="B1" s="83" t="s">
        <v>66</v>
      </c>
      <c r="C1" s="83" t="s">
        <v>67</v>
      </c>
      <c r="D1" s="83" t="s">
        <v>68</v>
      </c>
      <c r="E1" s="83" t="s">
        <v>33</v>
      </c>
      <c r="F1" s="84" t="s">
        <v>10</v>
      </c>
      <c r="H1" s="85"/>
    </row>
    <row r="2" spans="1:13" x14ac:dyDescent="0.15">
      <c r="A2" s="6" t="s">
        <v>83</v>
      </c>
      <c r="B2" s="86">
        <f>총괄표!I29</f>
        <v>0</v>
      </c>
      <c r="C2" s="86">
        <f>총괄표!L29</f>
        <v>0</v>
      </c>
      <c r="D2" s="86">
        <f>총괄표!N29</f>
        <v>0</v>
      </c>
      <c r="E2" s="86"/>
      <c r="F2" s="86">
        <f t="shared" ref="F2:F8" si="0">SUM(B2,C2,D2)</f>
        <v>0</v>
      </c>
    </row>
    <row r="3" spans="1:13" x14ac:dyDescent="0.15">
      <c r="A3" s="7" t="s">
        <v>703</v>
      </c>
      <c r="B3" s="78">
        <f>총괄표!I133</f>
        <v>0</v>
      </c>
      <c r="C3" s="78">
        <f>총괄표!L133</f>
        <v>0</v>
      </c>
      <c r="D3" s="78">
        <f>총괄표!N133</f>
        <v>0</v>
      </c>
      <c r="E3" s="78"/>
      <c r="F3" s="86">
        <f t="shared" si="0"/>
        <v>0</v>
      </c>
      <c r="H3" s="156" t="s">
        <v>84</v>
      </c>
      <c r="I3" s="157"/>
      <c r="J3" s="157"/>
      <c r="K3" s="157"/>
      <c r="L3" s="157"/>
      <c r="M3" s="158"/>
    </row>
    <row r="4" spans="1:13" x14ac:dyDescent="0.15">
      <c r="A4" s="7" t="s">
        <v>33</v>
      </c>
      <c r="B4" s="78"/>
      <c r="C4" s="78"/>
      <c r="D4" s="78"/>
      <c r="E4" s="78"/>
      <c r="F4" s="78">
        <f t="shared" si="0"/>
        <v>0</v>
      </c>
      <c r="H4" s="159"/>
      <c r="I4" s="160"/>
      <c r="J4" s="160"/>
      <c r="K4" s="160"/>
      <c r="L4" s="160"/>
      <c r="M4" s="161"/>
    </row>
    <row r="5" spans="1:13" x14ac:dyDescent="0.15">
      <c r="A5" s="7" t="s">
        <v>33</v>
      </c>
      <c r="B5" s="78"/>
      <c r="C5" s="78" t="s">
        <v>33</v>
      </c>
      <c r="D5" s="78"/>
      <c r="E5" s="78"/>
      <c r="F5" s="78">
        <f t="shared" si="0"/>
        <v>0</v>
      </c>
    </row>
    <row r="6" spans="1:13" x14ac:dyDescent="0.15">
      <c r="A6" s="7" t="s">
        <v>33</v>
      </c>
      <c r="B6" s="78"/>
      <c r="C6" s="78"/>
      <c r="D6" s="78"/>
      <c r="E6" s="78"/>
      <c r="F6" s="78">
        <f t="shared" si="0"/>
        <v>0</v>
      </c>
      <c r="H6" s="162" t="s">
        <v>85</v>
      </c>
      <c r="I6" s="163"/>
      <c r="J6" s="163"/>
      <c r="K6" s="163"/>
      <c r="L6" s="163"/>
      <c r="M6" s="164"/>
    </row>
    <row r="7" spans="1:13" x14ac:dyDescent="0.15">
      <c r="A7" s="7"/>
      <c r="B7" s="78"/>
      <c r="C7" s="78"/>
      <c r="D7" s="78"/>
      <c r="E7" s="78"/>
      <c r="F7" s="78">
        <f t="shared" si="0"/>
        <v>0</v>
      </c>
      <c r="H7" s="165"/>
      <c r="I7" s="166"/>
      <c r="J7" s="166"/>
      <c r="K7" s="166"/>
      <c r="L7" s="166"/>
      <c r="M7" s="167"/>
    </row>
    <row r="8" spans="1:13" x14ac:dyDescent="0.15">
      <c r="A8" s="7"/>
      <c r="B8" s="78"/>
      <c r="C8" s="78"/>
      <c r="D8" s="78"/>
      <c r="E8" s="78"/>
      <c r="F8" s="78">
        <f t="shared" si="0"/>
        <v>0</v>
      </c>
    </row>
    <row r="9" spans="1:13" ht="14.25" thickBot="1" x14ac:dyDescent="0.2">
      <c r="B9" s="87"/>
      <c r="C9" s="87"/>
      <c r="D9" s="87"/>
      <c r="E9" s="87"/>
      <c r="F9" s="87"/>
      <c r="H9" s="162" t="s">
        <v>86</v>
      </c>
      <c r="I9" s="163"/>
      <c r="J9" s="163"/>
      <c r="K9" s="163"/>
      <c r="L9" s="163"/>
      <c r="M9" s="164"/>
    </row>
    <row r="10" spans="1:13" ht="14.25" thickBot="1" x14ac:dyDescent="0.2">
      <c r="A10" s="82"/>
      <c r="B10" s="83" t="s">
        <v>87</v>
      </c>
      <c r="C10" s="83" t="s">
        <v>88</v>
      </c>
      <c r="D10" s="83" t="s">
        <v>89</v>
      </c>
      <c r="E10" s="83" t="s">
        <v>90</v>
      </c>
      <c r="F10" s="84"/>
      <c r="H10" s="165"/>
      <c r="I10" s="166"/>
      <c r="J10" s="166"/>
      <c r="K10" s="166"/>
      <c r="L10" s="166"/>
      <c r="M10" s="167"/>
    </row>
    <row r="11" spans="1:13" x14ac:dyDescent="0.15">
      <c r="A11" s="6" t="s">
        <v>91</v>
      </c>
      <c r="B11" s="88">
        <v>100</v>
      </c>
      <c r="C11" s="88">
        <v>1</v>
      </c>
      <c r="D11" s="88">
        <f>$B$11/100</f>
        <v>1</v>
      </c>
      <c r="E11" s="88"/>
      <c r="F11" s="88"/>
    </row>
    <row r="12" spans="1:13" x14ac:dyDescent="0.15">
      <c r="A12" s="7" t="s">
        <v>92</v>
      </c>
      <c r="B12" s="77">
        <v>100</v>
      </c>
      <c r="C12" s="77">
        <v>1</v>
      </c>
      <c r="D12" s="88">
        <f>$B$12/100</f>
        <v>1</v>
      </c>
      <c r="E12" s="77">
        <v>2</v>
      </c>
      <c r="F12" s="77"/>
      <c r="H12" s="162" t="s">
        <v>93</v>
      </c>
      <c r="I12" s="163"/>
      <c r="J12" s="163"/>
      <c r="K12" s="163"/>
      <c r="L12" s="163"/>
      <c r="M12" s="164"/>
    </row>
    <row r="13" spans="1:13" x14ac:dyDescent="0.15">
      <c r="A13" s="7" t="s">
        <v>94</v>
      </c>
      <c r="B13" s="77">
        <v>100</v>
      </c>
      <c r="C13" s="77">
        <v>1</v>
      </c>
      <c r="D13" s="88">
        <f>$B$13/100</f>
        <v>1</v>
      </c>
      <c r="E13" s="77">
        <v>5</v>
      </c>
      <c r="F13" s="77"/>
      <c r="H13" s="165"/>
      <c r="I13" s="166"/>
      <c r="J13" s="166"/>
      <c r="K13" s="166"/>
      <c r="L13" s="166"/>
      <c r="M13" s="167"/>
    </row>
    <row r="14" spans="1:13" x14ac:dyDescent="0.15">
      <c r="A14" s="7"/>
      <c r="B14" s="77"/>
      <c r="C14" s="77"/>
      <c r="D14" s="77"/>
      <c r="E14" s="77"/>
      <c r="F14" s="77"/>
    </row>
    <row r="15" spans="1:13" x14ac:dyDescent="0.15">
      <c r="A15" s="7"/>
      <c r="B15" s="77"/>
      <c r="C15" s="77"/>
      <c r="D15" s="77"/>
      <c r="E15" s="77"/>
      <c r="F15" s="77"/>
    </row>
    <row r="16" spans="1:13" x14ac:dyDescent="0.15">
      <c r="A16" s="7"/>
      <c r="B16" s="77"/>
      <c r="C16" s="77"/>
      <c r="D16" s="77"/>
      <c r="E16" s="77"/>
      <c r="F16" s="77"/>
    </row>
    <row r="17" spans="1:6" x14ac:dyDescent="0.15">
      <c r="A17" s="7"/>
      <c r="B17" s="77"/>
      <c r="C17" s="77"/>
      <c r="D17" s="77"/>
      <c r="E17" s="77"/>
      <c r="F17" s="77"/>
    </row>
    <row r="18" spans="1:6" x14ac:dyDescent="0.15">
      <c r="A18" s="7" t="s">
        <v>33</v>
      </c>
      <c r="B18" s="77"/>
      <c r="C18" s="77"/>
      <c r="D18" s="77"/>
      <c r="E18" s="77"/>
      <c r="F18" s="77"/>
    </row>
    <row r="19" spans="1:6" ht="14.25" thickBot="1" x14ac:dyDescent="0.2">
      <c r="A19" s="89" t="s">
        <v>33</v>
      </c>
      <c r="B19" s="90"/>
      <c r="C19" s="90"/>
      <c r="D19" s="90"/>
      <c r="E19" s="90"/>
      <c r="F19" s="90"/>
    </row>
    <row r="20" spans="1:6" ht="14.25" thickBot="1" x14ac:dyDescent="0.2">
      <c r="A20" s="82" t="s">
        <v>95</v>
      </c>
      <c r="B20" s="83" t="s">
        <v>87</v>
      </c>
      <c r="C20" s="83"/>
      <c r="D20" s="83" t="s">
        <v>89</v>
      </c>
      <c r="E20" s="83"/>
      <c r="F20" s="84"/>
    </row>
    <row r="21" spans="1:6" x14ac:dyDescent="0.15">
      <c r="A21" s="6" t="s">
        <v>96</v>
      </c>
      <c r="B21" s="88">
        <f>B11</f>
        <v>100</v>
      </c>
      <c r="C21" s="88"/>
      <c r="D21" s="88">
        <f>$B$21/100</f>
        <v>1</v>
      </c>
      <c r="E21" s="88"/>
      <c r="F21" s="88"/>
    </row>
    <row r="22" spans="1:6" x14ac:dyDescent="0.15">
      <c r="A22" s="7" t="s">
        <v>97</v>
      </c>
      <c r="B22" s="77">
        <f>B11</f>
        <v>100</v>
      </c>
      <c r="C22" s="88"/>
      <c r="D22" s="88">
        <f>$B$22/100</f>
        <v>1</v>
      </c>
      <c r="E22" s="77"/>
      <c r="F22" s="77"/>
    </row>
    <row r="23" spans="1:6" x14ac:dyDescent="0.15">
      <c r="A23" s="7" t="s">
        <v>98</v>
      </c>
      <c r="B23" s="77">
        <f>B11</f>
        <v>100</v>
      </c>
      <c r="C23" s="88"/>
      <c r="D23" s="88">
        <f>$B$23/100</f>
        <v>1</v>
      </c>
      <c r="E23" s="77"/>
      <c r="F23" s="77"/>
    </row>
    <row r="24" spans="1:6" x14ac:dyDescent="0.15">
      <c r="A24" s="7" t="s">
        <v>99</v>
      </c>
      <c r="B24" s="77">
        <f>B11</f>
        <v>100</v>
      </c>
      <c r="C24" s="88"/>
      <c r="D24" s="88">
        <f>$B$24/100</f>
        <v>1</v>
      </c>
      <c r="E24" s="77"/>
      <c r="F24" s="77"/>
    </row>
    <row r="25" spans="1:6" x14ac:dyDescent="0.15">
      <c r="A25" s="7" t="s">
        <v>100</v>
      </c>
      <c r="B25" s="77">
        <f>B11</f>
        <v>100</v>
      </c>
      <c r="C25" s="88"/>
      <c r="D25" s="88">
        <f>$B$25/100</f>
        <v>1</v>
      </c>
      <c r="E25" s="77"/>
      <c r="F25" s="77"/>
    </row>
    <row r="26" spans="1:6" x14ac:dyDescent="0.15">
      <c r="A26" s="7"/>
      <c r="B26" s="77"/>
      <c r="C26" s="77"/>
      <c r="D26" s="77"/>
      <c r="E26" s="77"/>
      <c r="F26" s="77"/>
    </row>
    <row r="27" spans="1:6" x14ac:dyDescent="0.15">
      <c r="A27" s="7"/>
      <c r="B27" s="77"/>
      <c r="C27" s="77"/>
      <c r="D27" s="77"/>
      <c r="E27" s="77"/>
      <c r="F27" s="77"/>
    </row>
    <row r="28" spans="1:6" x14ac:dyDescent="0.15">
      <c r="A28" s="7"/>
      <c r="B28" s="77"/>
      <c r="C28" s="77"/>
      <c r="D28" s="77"/>
      <c r="E28" s="77"/>
      <c r="F28" s="77"/>
    </row>
    <row r="29" spans="1:6" ht="14.25" customHeight="1" thickBot="1" x14ac:dyDescent="0.2">
      <c r="A29" s="89"/>
      <c r="B29" s="90"/>
      <c r="C29" s="90"/>
      <c r="D29" s="90"/>
      <c r="E29" s="90"/>
      <c r="F29" s="90"/>
    </row>
    <row r="30" spans="1:6" ht="14.25" customHeight="1" thickBot="1" x14ac:dyDescent="0.2">
      <c r="A30" s="82" t="s">
        <v>101</v>
      </c>
      <c r="B30" s="83" t="s">
        <v>102</v>
      </c>
      <c r="C30" s="83" t="s">
        <v>103</v>
      </c>
      <c r="D30" s="83" t="s">
        <v>104</v>
      </c>
      <c r="E30" s="83"/>
      <c r="F30" s="84"/>
    </row>
    <row r="31" spans="1:6" x14ac:dyDescent="0.15">
      <c r="A31" s="6" t="s">
        <v>105</v>
      </c>
      <c r="B31" s="88">
        <v>15</v>
      </c>
      <c r="C31" s="88">
        <v>15</v>
      </c>
      <c r="D31" s="88">
        <v>20</v>
      </c>
      <c r="E31" s="88"/>
      <c r="F31" s="88"/>
    </row>
    <row r="32" spans="1:6" x14ac:dyDescent="0.15">
      <c r="A32" s="6" t="s">
        <v>106</v>
      </c>
      <c r="B32" s="77">
        <v>40</v>
      </c>
      <c r="C32" s="77">
        <v>40</v>
      </c>
      <c r="D32" s="77">
        <v>40</v>
      </c>
      <c r="E32" s="77"/>
      <c r="F32" s="77"/>
    </row>
    <row r="33" spans="1:13" x14ac:dyDescent="0.15">
      <c r="A33" s="7" t="s">
        <v>107</v>
      </c>
      <c r="B33" s="77">
        <v>2</v>
      </c>
      <c r="C33" s="77"/>
      <c r="D33" s="77"/>
      <c r="E33" s="77"/>
      <c r="F33" s="77"/>
      <c r="H33" s="162" t="s">
        <v>760</v>
      </c>
      <c r="I33" s="163"/>
      <c r="J33" s="163"/>
      <c r="K33" s="163"/>
      <c r="L33" s="163"/>
      <c r="M33" s="164"/>
    </row>
    <row r="34" spans="1:13" x14ac:dyDescent="0.15">
      <c r="A34" s="7" t="s">
        <v>108</v>
      </c>
      <c r="B34" s="77"/>
      <c r="C34" s="77"/>
      <c r="D34" s="77"/>
      <c r="E34" s="77"/>
      <c r="F34" s="77"/>
      <c r="H34" s="165"/>
      <c r="I34" s="166"/>
      <c r="J34" s="166"/>
      <c r="K34" s="166"/>
      <c r="L34" s="166"/>
      <c r="M34" s="167"/>
    </row>
    <row r="35" spans="1:13" x14ac:dyDescent="0.15">
      <c r="A35" s="7" t="s">
        <v>109</v>
      </c>
      <c r="B35" s="77">
        <v>2</v>
      </c>
      <c r="C35" s="77"/>
      <c r="D35" s="77"/>
      <c r="E35" s="77"/>
      <c r="F35" s="77"/>
    </row>
    <row r="36" spans="1:13" x14ac:dyDescent="0.15">
      <c r="A36" s="7" t="s">
        <v>110</v>
      </c>
      <c r="B36" s="77">
        <v>3</v>
      </c>
      <c r="C36" s="77"/>
      <c r="D36" s="77"/>
      <c r="E36" s="77"/>
      <c r="F36" s="77"/>
    </row>
    <row r="37" spans="1:13" x14ac:dyDescent="0.15">
      <c r="A37" s="7"/>
      <c r="B37" s="77"/>
      <c r="C37" s="77"/>
      <c r="D37" s="77"/>
      <c r="E37" s="77"/>
      <c r="F37" s="77"/>
    </row>
    <row r="38" spans="1:13" x14ac:dyDescent="0.15">
      <c r="A38" s="7"/>
      <c r="B38" s="77"/>
      <c r="C38" s="77"/>
      <c r="D38" s="77"/>
      <c r="E38" s="77"/>
      <c r="F38" s="77"/>
    </row>
    <row r="39" spans="1:13" ht="14.25" thickBot="1" x14ac:dyDescent="0.2">
      <c r="A39" s="89"/>
      <c r="B39" s="90"/>
      <c r="C39" s="90"/>
      <c r="D39" s="90"/>
      <c r="E39" s="90"/>
      <c r="F39" s="90"/>
    </row>
    <row r="40" spans="1:13" ht="14.25" thickBot="1" x14ac:dyDescent="0.2">
      <c r="A40" s="82" t="s">
        <v>111</v>
      </c>
      <c r="B40" s="83" t="s">
        <v>87</v>
      </c>
      <c r="C40" s="83" t="s">
        <v>112</v>
      </c>
      <c r="D40" s="83"/>
      <c r="E40" s="83"/>
      <c r="F40" s="84"/>
    </row>
    <row r="41" spans="1:13" x14ac:dyDescent="0.15">
      <c r="A41" s="18" t="s">
        <v>134</v>
      </c>
      <c r="B41" s="1">
        <v>100</v>
      </c>
      <c r="C41" s="1">
        <v>3</v>
      </c>
    </row>
    <row r="42" spans="1:13" x14ac:dyDescent="0.15">
      <c r="A42" s="18" t="s">
        <v>453</v>
      </c>
      <c r="B42" s="1">
        <v>100</v>
      </c>
      <c r="C42" s="1">
        <v>3</v>
      </c>
    </row>
    <row r="43" spans="1:13" x14ac:dyDescent="0.15">
      <c r="A43" s="18" t="s">
        <v>502</v>
      </c>
      <c r="B43" s="1">
        <v>100</v>
      </c>
      <c r="C43" s="1">
        <v>3</v>
      </c>
    </row>
    <row r="44" spans="1:13" x14ac:dyDescent="0.15">
      <c r="A44" s="18" t="s">
        <v>503</v>
      </c>
      <c r="B44" s="1">
        <v>100</v>
      </c>
      <c r="C44" s="1">
        <v>3</v>
      </c>
    </row>
    <row r="45" spans="1:13" x14ac:dyDescent="0.15">
      <c r="A45" s="18" t="s">
        <v>504</v>
      </c>
      <c r="B45" s="1">
        <v>100</v>
      </c>
      <c r="C45" s="1">
        <v>3</v>
      </c>
    </row>
    <row r="46" spans="1:13" x14ac:dyDescent="0.15">
      <c r="A46" s="18" t="s">
        <v>505</v>
      </c>
      <c r="B46" s="1">
        <v>100</v>
      </c>
      <c r="C46" s="1">
        <v>3</v>
      </c>
    </row>
    <row r="47" spans="1:13" x14ac:dyDescent="0.15">
      <c r="A47" s="18" t="s">
        <v>506</v>
      </c>
      <c r="B47" s="1">
        <v>100</v>
      </c>
      <c r="C47" s="1">
        <v>3</v>
      </c>
    </row>
    <row r="48" spans="1:13" x14ac:dyDescent="0.15">
      <c r="A48" s="18" t="s">
        <v>507</v>
      </c>
      <c r="B48" s="1">
        <v>100</v>
      </c>
      <c r="C48" s="1">
        <v>3</v>
      </c>
    </row>
    <row r="49" spans="1:3" x14ac:dyDescent="0.15">
      <c r="A49" s="18" t="s">
        <v>508</v>
      </c>
      <c r="B49" s="1">
        <v>100</v>
      </c>
      <c r="C49" s="1">
        <v>3</v>
      </c>
    </row>
    <row r="50" spans="1:3" x14ac:dyDescent="0.15">
      <c r="A50" s="18" t="s">
        <v>509</v>
      </c>
      <c r="B50" s="1">
        <v>100</v>
      </c>
      <c r="C50" s="1">
        <v>3</v>
      </c>
    </row>
    <row r="51" spans="1:3" x14ac:dyDescent="0.15">
      <c r="A51" s="18" t="s">
        <v>510</v>
      </c>
      <c r="B51" s="1">
        <v>100</v>
      </c>
      <c r="C51" s="1">
        <v>3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/>
  <dimension ref="A1:AD61"/>
  <sheetViews>
    <sheetView zoomScaleNormal="100" workbookViewId="0">
      <pane ySplit="3" topLeftCell="A4" activePane="bottomLeft" state="frozen"/>
      <selection activeCell="D1" sqref="D1"/>
      <selection pane="bottomLeft" activeCell="D1" sqref="D1"/>
    </sheetView>
  </sheetViews>
  <sheetFormatPr defaultRowHeight="15.6" customHeight="1" x14ac:dyDescent="0.15"/>
  <cols>
    <col min="1" max="1" width="13" style="28" hidden="1" customWidth="1"/>
    <col min="2" max="2" width="12" style="28" hidden="1" customWidth="1"/>
    <col min="3" max="3" width="17.33203125" style="28" hidden="1" customWidth="1"/>
    <col min="4" max="4" width="12.33203125" style="28" customWidth="1"/>
    <col min="5" max="5" width="78.6640625" style="30" customWidth="1"/>
    <col min="6" max="6" width="5.21875" style="34" customWidth="1"/>
    <col min="7" max="7" width="6.44140625" style="36" customWidth="1"/>
    <col min="8" max="8" width="27.77734375" style="28" customWidth="1"/>
    <col min="9" max="9" width="5.5546875" style="29" customWidth="1"/>
    <col min="10" max="10" width="10.44140625" style="29" customWidth="1"/>
    <col min="11" max="11" width="11.77734375" style="29" customWidth="1"/>
    <col min="12" max="12" width="8.44140625" style="29" customWidth="1"/>
    <col min="13" max="13" width="9.109375" style="29" customWidth="1"/>
    <col min="14" max="14" width="6" style="29" customWidth="1"/>
    <col min="15" max="15" width="13" style="29" customWidth="1"/>
    <col min="16" max="16" width="11.109375" style="28" customWidth="1"/>
    <col min="17" max="25" width="8.88671875" style="24"/>
    <col min="26" max="30" width="11.77734375" style="29" customWidth="1"/>
    <col min="31" max="16384" width="8.88671875" style="24"/>
  </cols>
  <sheetData>
    <row r="1" spans="1:30" s="21" customFormat="1" ht="15.6" customHeight="1" x14ac:dyDescent="0.15">
      <c r="A1" s="21" t="s">
        <v>131</v>
      </c>
      <c r="B1" s="21">
        <v>61</v>
      </c>
      <c r="D1" s="30" t="s">
        <v>113</v>
      </c>
      <c r="E1" s="30"/>
      <c r="F1" s="30"/>
      <c r="G1" s="36"/>
      <c r="H1" s="30"/>
    </row>
    <row r="2" spans="1:30" ht="15.6" customHeight="1" x14ac:dyDescent="0.15">
      <c r="A2" s="22" t="s">
        <v>1</v>
      </c>
      <c r="B2" s="22" t="s">
        <v>2</v>
      </c>
      <c r="C2" s="23" t="s">
        <v>0</v>
      </c>
      <c r="D2" s="168" t="s">
        <v>23</v>
      </c>
      <c r="E2" s="168" t="s">
        <v>11</v>
      </c>
      <c r="F2" s="168" t="s">
        <v>4</v>
      </c>
      <c r="G2" s="170" t="s">
        <v>8</v>
      </c>
      <c r="H2" s="168" t="s">
        <v>18</v>
      </c>
      <c r="I2" s="24"/>
      <c r="J2" s="24"/>
      <c r="K2" s="24"/>
      <c r="L2" s="24"/>
      <c r="M2" s="24"/>
      <c r="N2" s="24"/>
      <c r="O2" s="24"/>
      <c r="P2" s="24"/>
      <c r="Z2" s="24"/>
      <c r="AA2" s="24"/>
      <c r="AB2" s="24"/>
      <c r="AC2" s="24"/>
      <c r="AD2" s="24"/>
    </row>
    <row r="3" spans="1:30" ht="15.6" customHeight="1" x14ac:dyDescent="0.15">
      <c r="A3" s="22"/>
      <c r="B3" s="22"/>
      <c r="C3" s="23"/>
      <c r="D3" s="169"/>
      <c r="E3" s="169"/>
      <c r="F3" s="169"/>
      <c r="G3" s="171"/>
      <c r="H3" s="169"/>
      <c r="I3" s="24"/>
      <c r="J3" s="24"/>
      <c r="K3" s="24"/>
      <c r="L3" s="24"/>
      <c r="M3" s="24"/>
      <c r="N3" s="24"/>
      <c r="O3" s="24"/>
      <c r="P3" s="24"/>
      <c r="Z3" s="24"/>
      <c r="AA3" s="24"/>
      <c r="AB3" s="24"/>
      <c r="AC3" s="24"/>
      <c r="AD3" s="24"/>
    </row>
    <row r="4" spans="1:30" ht="15.6" customHeight="1" x14ac:dyDescent="0.15">
      <c r="A4" s="24"/>
      <c r="B4" s="24"/>
      <c r="C4" s="24"/>
      <c r="D4" s="31" t="s">
        <v>114</v>
      </c>
      <c r="E4" s="32" t="s">
        <v>115</v>
      </c>
      <c r="F4" s="33" t="s">
        <v>116</v>
      </c>
      <c r="G4" s="35">
        <v>1</v>
      </c>
      <c r="H4" s="31" t="s">
        <v>475</v>
      </c>
      <c r="I4" s="24"/>
      <c r="J4" s="24"/>
      <c r="K4" s="24"/>
      <c r="L4" s="24"/>
      <c r="M4" s="24"/>
      <c r="N4" s="24"/>
      <c r="O4" s="24"/>
      <c r="P4" s="24"/>
      <c r="Z4" s="24"/>
      <c r="AA4" s="24"/>
      <c r="AB4" s="24"/>
      <c r="AC4" s="24"/>
      <c r="AD4" s="24"/>
    </row>
    <row r="5" spans="1:30" ht="15.6" customHeight="1" x14ac:dyDescent="0.15">
      <c r="A5" s="24"/>
      <c r="B5" s="24"/>
      <c r="C5" s="24"/>
      <c r="D5" s="31" t="s">
        <v>114</v>
      </c>
      <c r="E5" s="32" t="s">
        <v>117</v>
      </c>
      <c r="F5" s="33" t="s">
        <v>116</v>
      </c>
      <c r="G5" s="35">
        <v>1</v>
      </c>
      <c r="H5" s="31" t="s">
        <v>476</v>
      </c>
      <c r="I5" s="24"/>
      <c r="J5" s="24"/>
      <c r="K5" s="24"/>
      <c r="L5" s="24"/>
      <c r="M5" s="24"/>
      <c r="N5" s="24"/>
      <c r="O5" s="24"/>
      <c r="P5" s="24"/>
      <c r="Z5" s="24"/>
      <c r="AA5" s="24"/>
      <c r="AB5" s="24"/>
      <c r="AC5" s="24"/>
      <c r="AD5" s="24"/>
    </row>
    <row r="6" spans="1:30" s="26" customFormat="1" ht="15.6" customHeight="1" x14ac:dyDescent="0.15">
      <c r="A6" s="25"/>
      <c r="B6" s="25"/>
      <c r="C6" s="25"/>
      <c r="D6" s="31" t="s">
        <v>114</v>
      </c>
      <c r="E6" s="32" t="s">
        <v>118</v>
      </c>
      <c r="F6" s="33" t="s">
        <v>116</v>
      </c>
      <c r="G6" s="35">
        <v>1</v>
      </c>
      <c r="H6" s="31" t="s">
        <v>477</v>
      </c>
      <c r="I6" s="27"/>
      <c r="J6" s="27"/>
      <c r="K6" s="27"/>
      <c r="L6" s="27"/>
      <c r="M6" s="27"/>
      <c r="N6" s="27"/>
      <c r="O6" s="27"/>
      <c r="P6" s="25"/>
      <c r="Z6" s="27"/>
      <c r="AA6" s="27"/>
      <c r="AB6" s="27"/>
      <c r="AC6" s="27"/>
      <c r="AD6" s="27"/>
    </row>
    <row r="7" spans="1:30" ht="15.6" customHeight="1" x14ac:dyDescent="0.15">
      <c r="D7" s="31" t="s">
        <v>114</v>
      </c>
      <c r="E7" s="32" t="s">
        <v>119</v>
      </c>
      <c r="F7" s="33" t="s">
        <v>116</v>
      </c>
      <c r="G7" s="35">
        <v>1</v>
      </c>
      <c r="H7" s="31" t="s">
        <v>478</v>
      </c>
    </row>
    <row r="8" spans="1:30" ht="15.6" customHeight="1" x14ac:dyDescent="0.15">
      <c r="D8" s="31" t="s">
        <v>114</v>
      </c>
      <c r="E8" s="32" t="s">
        <v>120</v>
      </c>
      <c r="F8" s="33" t="s">
        <v>116</v>
      </c>
      <c r="G8" s="35">
        <v>1</v>
      </c>
      <c r="H8" s="31" t="s">
        <v>479</v>
      </c>
    </row>
    <row r="9" spans="1:30" ht="15.6" customHeight="1" x14ac:dyDescent="0.15">
      <c r="D9" s="31" t="s">
        <v>114</v>
      </c>
      <c r="E9" s="32" t="s">
        <v>121</v>
      </c>
      <c r="F9" s="33" t="s">
        <v>116</v>
      </c>
      <c r="G9" s="35">
        <v>1</v>
      </c>
      <c r="H9" s="31" t="s">
        <v>480</v>
      </c>
    </row>
    <row r="10" spans="1:30" ht="15.6" customHeight="1" x14ac:dyDescent="0.15">
      <c r="D10" s="31" t="s">
        <v>114</v>
      </c>
      <c r="E10" s="32" t="s">
        <v>122</v>
      </c>
      <c r="F10" s="33" t="s">
        <v>116</v>
      </c>
      <c r="G10" s="35">
        <v>1</v>
      </c>
      <c r="H10" s="31" t="s">
        <v>481</v>
      </c>
    </row>
    <row r="11" spans="1:30" ht="15.6" customHeight="1" x14ac:dyDescent="0.15">
      <c r="D11" s="31" t="s">
        <v>114</v>
      </c>
      <c r="E11" s="32" t="s">
        <v>123</v>
      </c>
      <c r="F11" s="33" t="s">
        <v>116</v>
      </c>
      <c r="G11" s="35">
        <v>1</v>
      </c>
      <c r="H11" s="31" t="s">
        <v>482</v>
      </c>
    </row>
    <row r="12" spans="1:30" ht="15.6" customHeight="1" x14ac:dyDescent="0.15">
      <c r="D12" s="31" t="s">
        <v>114</v>
      </c>
      <c r="E12" s="32" t="s">
        <v>124</v>
      </c>
      <c r="F12" s="33" t="s">
        <v>116</v>
      </c>
      <c r="G12" s="35">
        <v>1</v>
      </c>
      <c r="H12" s="31" t="s">
        <v>483</v>
      </c>
    </row>
    <row r="13" spans="1:30" ht="15.6" customHeight="1" x14ac:dyDescent="0.15">
      <c r="D13" s="31" t="s">
        <v>125</v>
      </c>
      <c r="E13" s="32" t="s">
        <v>115</v>
      </c>
      <c r="F13" s="33" t="s">
        <v>116</v>
      </c>
      <c r="G13" s="35">
        <v>1</v>
      </c>
      <c r="H13" s="31" t="s">
        <v>484</v>
      </c>
    </row>
    <row r="14" spans="1:30" ht="15.6" customHeight="1" x14ac:dyDescent="0.15">
      <c r="D14" s="31" t="s">
        <v>126</v>
      </c>
      <c r="E14" s="32" t="s">
        <v>127</v>
      </c>
      <c r="F14" s="33" t="s">
        <v>116</v>
      </c>
      <c r="G14" s="35">
        <v>1</v>
      </c>
      <c r="H14" s="31"/>
    </row>
    <row r="15" spans="1:30" ht="15.6" customHeight="1" x14ac:dyDescent="0.15">
      <c r="D15" s="31" t="s">
        <v>125</v>
      </c>
      <c r="E15" s="32" t="s">
        <v>117</v>
      </c>
      <c r="F15" s="33" t="s">
        <v>116</v>
      </c>
      <c r="G15" s="35">
        <v>1</v>
      </c>
      <c r="H15" s="31" t="s">
        <v>485</v>
      </c>
    </row>
    <row r="16" spans="1:30" ht="15.6" customHeight="1" x14ac:dyDescent="0.15">
      <c r="D16" s="31" t="s">
        <v>125</v>
      </c>
      <c r="E16" s="32" t="s">
        <v>118</v>
      </c>
      <c r="F16" s="33" t="s">
        <v>116</v>
      </c>
      <c r="G16" s="35">
        <v>1</v>
      </c>
      <c r="H16" s="31" t="s">
        <v>486</v>
      </c>
    </row>
    <row r="17" spans="4:8" ht="15.6" customHeight="1" x14ac:dyDescent="0.15">
      <c r="D17" s="31" t="s">
        <v>125</v>
      </c>
      <c r="E17" s="32" t="s">
        <v>119</v>
      </c>
      <c r="F17" s="33" t="s">
        <v>116</v>
      </c>
      <c r="G17" s="35">
        <v>1</v>
      </c>
      <c r="H17" s="31" t="s">
        <v>487</v>
      </c>
    </row>
    <row r="18" spans="4:8" ht="15.6" customHeight="1" x14ac:dyDescent="0.15">
      <c r="D18" s="31" t="s">
        <v>126</v>
      </c>
      <c r="E18" s="32" t="s">
        <v>128</v>
      </c>
      <c r="F18" s="33" t="s">
        <v>116</v>
      </c>
      <c r="G18" s="35">
        <v>1</v>
      </c>
      <c r="H18" s="31"/>
    </row>
    <row r="19" spans="4:8" ht="15.6" customHeight="1" x14ac:dyDescent="0.15">
      <c r="D19" s="31" t="s">
        <v>125</v>
      </c>
      <c r="E19" s="32" t="s">
        <v>120</v>
      </c>
      <c r="F19" s="33" t="s">
        <v>116</v>
      </c>
      <c r="G19" s="35">
        <v>1</v>
      </c>
      <c r="H19" s="31" t="s">
        <v>488</v>
      </c>
    </row>
    <row r="20" spans="4:8" ht="15.6" customHeight="1" x14ac:dyDescent="0.15">
      <c r="D20" s="31" t="s">
        <v>125</v>
      </c>
      <c r="E20" s="32" t="s">
        <v>121</v>
      </c>
      <c r="F20" s="33" t="s">
        <v>116</v>
      </c>
      <c r="G20" s="35">
        <v>1</v>
      </c>
      <c r="H20" s="31" t="s">
        <v>489</v>
      </c>
    </row>
    <row r="21" spans="4:8" ht="15.6" customHeight="1" x14ac:dyDescent="0.15">
      <c r="D21" s="31" t="s">
        <v>125</v>
      </c>
      <c r="E21" s="32" t="s">
        <v>122</v>
      </c>
      <c r="F21" s="33" t="s">
        <v>116</v>
      </c>
      <c r="G21" s="35">
        <v>1</v>
      </c>
      <c r="H21" s="31" t="s">
        <v>490</v>
      </c>
    </row>
    <row r="22" spans="4:8" ht="15.6" customHeight="1" x14ac:dyDescent="0.15">
      <c r="D22" s="31" t="s">
        <v>125</v>
      </c>
      <c r="E22" s="32" t="s">
        <v>123</v>
      </c>
      <c r="F22" s="33" t="s">
        <v>116</v>
      </c>
      <c r="G22" s="35">
        <v>1</v>
      </c>
      <c r="H22" s="31" t="s">
        <v>491</v>
      </c>
    </row>
    <row r="23" spans="4:8" ht="15.6" customHeight="1" x14ac:dyDescent="0.15">
      <c r="D23" s="31" t="s">
        <v>125</v>
      </c>
      <c r="E23" s="32" t="s">
        <v>124</v>
      </c>
      <c r="F23" s="33" t="s">
        <v>116</v>
      </c>
      <c r="G23" s="35">
        <v>1</v>
      </c>
      <c r="H23" s="31" t="s">
        <v>492</v>
      </c>
    </row>
    <row r="24" spans="4:8" ht="15.6" customHeight="1" x14ac:dyDescent="0.15">
      <c r="D24" s="31" t="s">
        <v>129</v>
      </c>
      <c r="E24" s="32" t="s">
        <v>115</v>
      </c>
      <c r="F24" s="33" t="s">
        <v>116</v>
      </c>
      <c r="G24" s="35">
        <v>1</v>
      </c>
      <c r="H24" s="31" t="s">
        <v>493</v>
      </c>
    </row>
    <row r="25" spans="4:8" ht="15.6" customHeight="1" x14ac:dyDescent="0.15">
      <c r="D25" s="31" t="s">
        <v>130</v>
      </c>
      <c r="E25" s="32" t="s">
        <v>127</v>
      </c>
      <c r="F25" s="33" t="s">
        <v>116</v>
      </c>
      <c r="G25" s="35">
        <v>1</v>
      </c>
      <c r="H25" s="31"/>
    </row>
    <row r="26" spans="4:8" ht="15.6" customHeight="1" x14ac:dyDescent="0.15">
      <c r="D26" s="31" t="s">
        <v>129</v>
      </c>
      <c r="E26" s="32" t="s">
        <v>117</v>
      </c>
      <c r="F26" s="33" t="s">
        <v>116</v>
      </c>
      <c r="G26" s="35">
        <v>1</v>
      </c>
      <c r="H26" s="31" t="s">
        <v>494</v>
      </c>
    </row>
    <row r="27" spans="4:8" ht="15.6" customHeight="1" x14ac:dyDescent="0.15">
      <c r="D27" s="31" t="s">
        <v>129</v>
      </c>
      <c r="E27" s="32" t="s">
        <v>118</v>
      </c>
      <c r="F27" s="33" t="s">
        <v>116</v>
      </c>
      <c r="G27" s="35">
        <v>1</v>
      </c>
      <c r="H27" s="31" t="s">
        <v>495</v>
      </c>
    </row>
    <row r="28" spans="4:8" ht="15.6" customHeight="1" x14ac:dyDescent="0.15">
      <c r="D28" s="31" t="s">
        <v>129</v>
      </c>
      <c r="E28" s="32" t="s">
        <v>119</v>
      </c>
      <c r="F28" s="33" t="s">
        <v>116</v>
      </c>
      <c r="G28" s="35">
        <v>1</v>
      </c>
      <c r="H28" s="31" t="s">
        <v>496</v>
      </c>
    </row>
    <row r="29" spans="4:8" ht="15.6" customHeight="1" x14ac:dyDescent="0.15">
      <c r="D29" s="31" t="s">
        <v>130</v>
      </c>
      <c r="E29" s="32" t="s">
        <v>128</v>
      </c>
      <c r="F29" s="33" t="s">
        <v>116</v>
      </c>
      <c r="G29" s="35">
        <v>1</v>
      </c>
      <c r="H29" s="31"/>
    </row>
    <row r="30" spans="4:8" ht="15.6" customHeight="1" x14ac:dyDescent="0.15">
      <c r="D30" s="31" t="s">
        <v>129</v>
      </c>
      <c r="E30" s="32" t="s">
        <v>120</v>
      </c>
      <c r="F30" s="33" t="s">
        <v>116</v>
      </c>
      <c r="G30" s="35">
        <v>1</v>
      </c>
      <c r="H30" s="31" t="s">
        <v>497</v>
      </c>
    </row>
    <row r="31" spans="4:8" ht="15.6" customHeight="1" x14ac:dyDescent="0.15">
      <c r="D31" s="31" t="s">
        <v>129</v>
      </c>
      <c r="E31" s="32" t="s">
        <v>121</v>
      </c>
      <c r="F31" s="33" t="s">
        <v>116</v>
      </c>
      <c r="G31" s="35">
        <v>1</v>
      </c>
      <c r="H31" s="31" t="s">
        <v>498</v>
      </c>
    </row>
    <row r="32" spans="4:8" ht="15.6" customHeight="1" x14ac:dyDescent="0.15">
      <c r="D32" s="31" t="s">
        <v>129</v>
      </c>
      <c r="E32" s="32" t="s">
        <v>122</v>
      </c>
      <c r="F32" s="33" t="s">
        <v>116</v>
      </c>
      <c r="G32" s="35">
        <v>1</v>
      </c>
      <c r="H32" s="31" t="s">
        <v>499</v>
      </c>
    </row>
    <row r="33" spans="4:8" ht="15.6" customHeight="1" x14ac:dyDescent="0.15">
      <c r="D33" s="31" t="s">
        <v>129</v>
      </c>
      <c r="E33" s="32" t="s">
        <v>123</v>
      </c>
      <c r="F33" s="33" t="s">
        <v>116</v>
      </c>
      <c r="G33" s="35">
        <v>1</v>
      </c>
      <c r="H33" s="31" t="s">
        <v>500</v>
      </c>
    </row>
    <row r="34" spans="4:8" ht="15.6" customHeight="1" x14ac:dyDescent="0.15">
      <c r="D34" s="31" t="s">
        <v>129</v>
      </c>
      <c r="E34" s="32" t="s">
        <v>124</v>
      </c>
      <c r="F34" s="33" t="s">
        <v>116</v>
      </c>
      <c r="G34" s="35">
        <v>1</v>
      </c>
      <c r="H34" s="31" t="s">
        <v>501</v>
      </c>
    </row>
    <row r="35" spans="4:8" ht="15.6" customHeight="1" x14ac:dyDescent="0.15">
      <c r="D35" s="31"/>
      <c r="E35" s="32"/>
      <c r="F35" s="33"/>
      <c r="G35" s="35"/>
      <c r="H35" s="31"/>
    </row>
    <row r="36" spans="4:8" ht="15.6" customHeight="1" x14ac:dyDescent="0.15">
      <c r="D36" s="31"/>
      <c r="E36" s="32"/>
      <c r="F36" s="33"/>
      <c r="G36" s="35"/>
      <c r="H36" s="31"/>
    </row>
    <row r="37" spans="4:8" ht="15.6" customHeight="1" x14ac:dyDescent="0.15">
      <c r="D37" s="31"/>
      <c r="E37" s="32"/>
      <c r="F37" s="33"/>
      <c r="G37" s="35"/>
      <c r="H37" s="31"/>
    </row>
    <row r="38" spans="4:8" ht="15.6" customHeight="1" x14ac:dyDescent="0.15">
      <c r="D38" s="31"/>
      <c r="E38" s="32"/>
      <c r="F38" s="33"/>
      <c r="G38" s="35"/>
      <c r="H38" s="31"/>
    </row>
    <row r="39" spans="4:8" ht="15.6" customHeight="1" x14ac:dyDescent="0.15">
      <c r="D39" s="31"/>
      <c r="E39" s="32"/>
      <c r="F39" s="33"/>
      <c r="G39" s="35"/>
      <c r="H39" s="31"/>
    </row>
    <row r="40" spans="4:8" ht="15.6" customHeight="1" x14ac:dyDescent="0.15">
      <c r="D40" s="31"/>
      <c r="E40" s="32"/>
      <c r="F40" s="33"/>
      <c r="G40" s="35"/>
      <c r="H40" s="31"/>
    </row>
    <row r="41" spans="4:8" ht="15.6" customHeight="1" x14ac:dyDescent="0.15">
      <c r="D41" s="31"/>
      <c r="E41" s="32"/>
      <c r="F41" s="33"/>
      <c r="G41" s="35"/>
      <c r="H41" s="31"/>
    </row>
    <row r="42" spans="4:8" ht="15.6" customHeight="1" x14ac:dyDescent="0.15">
      <c r="D42" s="31"/>
      <c r="E42" s="32"/>
      <c r="F42" s="33"/>
      <c r="G42" s="35"/>
      <c r="H42" s="31"/>
    </row>
    <row r="43" spans="4:8" ht="15.6" customHeight="1" x14ac:dyDescent="0.15">
      <c r="D43" s="31"/>
      <c r="E43" s="32"/>
      <c r="F43" s="33"/>
      <c r="G43" s="35"/>
      <c r="H43" s="31"/>
    </row>
    <row r="44" spans="4:8" ht="15.6" customHeight="1" x14ac:dyDescent="0.15">
      <c r="D44" s="31"/>
      <c r="E44" s="32"/>
      <c r="F44" s="33"/>
      <c r="G44" s="35"/>
      <c r="H44" s="31"/>
    </row>
    <row r="45" spans="4:8" ht="15.6" customHeight="1" x14ac:dyDescent="0.15">
      <c r="D45" s="31"/>
      <c r="E45" s="32"/>
      <c r="F45" s="33"/>
      <c r="G45" s="35"/>
      <c r="H45" s="31"/>
    </row>
    <row r="46" spans="4:8" ht="15.6" customHeight="1" x14ac:dyDescent="0.15">
      <c r="D46" s="31"/>
      <c r="E46" s="32"/>
      <c r="F46" s="33"/>
      <c r="G46" s="35"/>
      <c r="H46" s="31"/>
    </row>
    <row r="47" spans="4:8" ht="15.6" customHeight="1" x14ac:dyDescent="0.15">
      <c r="D47" s="31"/>
      <c r="E47" s="32"/>
      <c r="F47" s="33"/>
      <c r="G47" s="35"/>
      <c r="H47" s="31"/>
    </row>
    <row r="48" spans="4:8" ht="15.6" customHeight="1" x14ac:dyDescent="0.15">
      <c r="D48" s="31"/>
      <c r="E48" s="32"/>
      <c r="F48" s="33"/>
      <c r="G48" s="35"/>
      <c r="H48" s="31"/>
    </row>
    <row r="49" spans="4:8" ht="15.6" customHeight="1" x14ac:dyDescent="0.15">
      <c r="D49" s="31"/>
      <c r="E49" s="32"/>
      <c r="F49" s="33"/>
      <c r="G49" s="35"/>
      <c r="H49" s="31"/>
    </row>
    <row r="50" spans="4:8" ht="15.6" customHeight="1" x14ac:dyDescent="0.15">
      <c r="D50" s="31"/>
      <c r="E50" s="32"/>
      <c r="F50" s="33"/>
      <c r="G50" s="35"/>
      <c r="H50" s="31"/>
    </row>
    <row r="51" spans="4:8" ht="15.6" customHeight="1" x14ac:dyDescent="0.15">
      <c r="D51" s="31"/>
      <c r="E51" s="32"/>
      <c r="F51" s="33"/>
      <c r="G51" s="35"/>
      <c r="H51" s="31"/>
    </row>
    <row r="52" spans="4:8" ht="15.6" customHeight="1" x14ac:dyDescent="0.15">
      <c r="D52" s="31"/>
      <c r="E52" s="32"/>
      <c r="F52" s="33"/>
      <c r="G52" s="35"/>
      <c r="H52" s="31"/>
    </row>
    <row r="53" spans="4:8" ht="15.6" customHeight="1" x14ac:dyDescent="0.15">
      <c r="D53" s="31"/>
      <c r="E53" s="32"/>
      <c r="F53" s="33"/>
      <c r="G53" s="35"/>
      <c r="H53" s="31"/>
    </row>
    <row r="54" spans="4:8" ht="15.6" customHeight="1" x14ac:dyDescent="0.15">
      <c r="D54" s="31"/>
      <c r="E54" s="32"/>
      <c r="F54" s="33"/>
      <c r="G54" s="35"/>
      <c r="H54" s="31"/>
    </row>
    <row r="55" spans="4:8" ht="15.6" customHeight="1" x14ac:dyDescent="0.15">
      <c r="D55" s="31"/>
      <c r="E55" s="32"/>
      <c r="F55" s="33"/>
      <c r="G55" s="35"/>
      <c r="H55" s="31"/>
    </row>
    <row r="56" spans="4:8" ht="15.6" customHeight="1" x14ac:dyDescent="0.15">
      <c r="D56" s="31"/>
      <c r="E56" s="32"/>
      <c r="F56" s="33"/>
      <c r="G56" s="35"/>
      <c r="H56" s="31"/>
    </row>
    <row r="57" spans="4:8" ht="15.6" customHeight="1" x14ac:dyDescent="0.15">
      <c r="D57" s="31"/>
      <c r="E57" s="32"/>
      <c r="F57" s="33"/>
      <c r="G57" s="35"/>
      <c r="H57" s="31"/>
    </row>
    <row r="58" spans="4:8" ht="15.6" customHeight="1" x14ac:dyDescent="0.15">
      <c r="D58" s="31"/>
      <c r="E58" s="32"/>
      <c r="F58" s="33"/>
      <c r="G58" s="35"/>
      <c r="H58" s="31"/>
    </row>
    <row r="59" spans="4:8" ht="15.6" customHeight="1" x14ac:dyDescent="0.15">
      <c r="D59" s="31"/>
      <c r="E59" s="32"/>
      <c r="F59" s="33"/>
      <c r="G59" s="35"/>
      <c r="H59" s="31"/>
    </row>
    <row r="60" spans="4:8" ht="15.6" customHeight="1" x14ac:dyDescent="0.15">
      <c r="D60" s="31"/>
      <c r="E60" s="32"/>
      <c r="F60" s="33"/>
      <c r="G60" s="35"/>
      <c r="H60" s="31"/>
    </row>
    <row r="61" spans="4:8" ht="15.6" customHeight="1" x14ac:dyDescent="0.15">
      <c r="D61" s="31"/>
      <c r="E61" s="32"/>
      <c r="F61" s="33"/>
      <c r="G61" s="35"/>
      <c r="H61" s="31"/>
    </row>
  </sheetData>
  <mergeCells count="5">
    <mergeCell ref="H2:H3"/>
    <mergeCell ref="D2:D3"/>
    <mergeCell ref="E2:E3"/>
    <mergeCell ref="F2:F3"/>
    <mergeCell ref="G2:G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"/>
  <dimension ref="A1:N381"/>
  <sheetViews>
    <sheetView zoomScaleNormal="100" workbookViewId="0">
      <pane ySplit="3" topLeftCell="A4" activePane="bottomLeft" state="frozen"/>
      <selection activeCell="D1" sqref="D1"/>
      <selection pane="bottomLeft" activeCell="D1" sqref="D1:N1"/>
    </sheetView>
  </sheetViews>
  <sheetFormatPr defaultRowHeight="15.95" customHeight="1" x14ac:dyDescent="0.15"/>
  <cols>
    <col min="1" max="1" width="9.21875" style="18" hidden="1" customWidth="1"/>
    <col min="2" max="2" width="8.5546875" style="18" hidden="1" customWidth="1"/>
    <col min="3" max="3" width="12.88671875" style="18" hidden="1" customWidth="1"/>
    <col min="4" max="4" width="35" style="18" customWidth="1"/>
    <col min="5" max="5" width="34" style="18" customWidth="1"/>
    <col min="6" max="6" width="3.109375" style="12" bestFit="1" customWidth="1"/>
    <col min="7" max="7" width="6.21875" style="37" customWidth="1"/>
    <col min="8" max="8" width="1.6640625" style="11" hidden="1" customWidth="1"/>
    <col min="9" max="10" width="25.77734375" style="11" customWidth="1"/>
    <col min="11" max="11" width="4.21875" style="12" customWidth="1"/>
    <col min="12" max="12" width="13.77734375" style="40" customWidth="1"/>
    <col min="13" max="13" width="7" style="37" customWidth="1"/>
    <col min="14" max="14" width="7.109375" style="37" customWidth="1"/>
    <col min="15" max="16384" width="8.88671875" style="1"/>
  </cols>
  <sheetData>
    <row r="1" spans="1:14" ht="15.95" customHeight="1" x14ac:dyDescent="0.15">
      <c r="A1" s="18" t="s">
        <v>131</v>
      </c>
      <c r="B1" s="18" t="s">
        <v>473</v>
      </c>
      <c r="C1" s="18" t="s">
        <v>32</v>
      </c>
      <c r="D1" s="172" t="s">
        <v>113</v>
      </c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s="2" customFormat="1" ht="15.95" customHeight="1" x14ac:dyDescent="0.15">
      <c r="A2" s="20"/>
      <c r="B2" s="20"/>
      <c r="C2" s="20"/>
      <c r="D2" s="143" t="s">
        <v>12</v>
      </c>
      <c r="E2" s="143" t="s">
        <v>13</v>
      </c>
      <c r="F2" s="14" t="s">
        <v>30</v>
      </c>
      <c r="G2" s="177" t="s">
        <v>9</v>
      </c>
      <c r="H2" s="143" t="s">
        <v>16</v>
      </c>
      <c r="I2" s="143" t="s">
        <v>5</v>
      </c>
      <c r="J2" s="143" t="s">
        <v>6</v>
      </c>
      <c r="K2" s="143" t="s">
        <v>7</v>
      </c>
      <c r="L2" s="175" t="s">
        <v>17</v>
      </c>
      <c r="M2" s="175" t="s">
        <v>14</v>
      </c>
      <c r="N2" s="175" t="s">
        <v>15</v>
      </c>
    </row>
    <row r="3" spans="1:14" s="2" customFormat="1" ht="15.95" customHeight="1" x14ac:dyDescent="0.15">
      <c r="A3" s="20"/>
      <c r="B3" s="20"/>
      <c r="C3" s="20"/>
      <c r="D3" s="144"/>
      <c r="E3" s="144"/>
      <c r="F3" s="4" t="s">
        <v>31</v>
      </c>
      <c r="G3" s="178"/>
      <c r="H3" s="144"/>
      <c r="I3" s="144"/>
      <c r="J3" s="144"/>
      <c r="K3" s="144"/>
      <c r="L3" s="176"/>
      <c r="M3" s="176"/>
      <c r="N3" s="176"/>
    </row>
    <row r="4" spans="1:14" ht="15.95" customHeight="1" x14ac:dyDescent="0.15">
      <c r="B4" s="18" t="s">
        <v>132</v>
      </c>
      <c r="C4" s="18" t="s">
        <v>133</v>
      </c>
      <c r="D4" s="150" t="s">
        <v>134</v>
      </c>
      <c r="E4" s="151"/>
      <c r="F4" s="151"/>
      <c r="G4" s="151"/>
      <c r="H4" s="151"/>
      <c r="I4" s="151"/>
      <c r="J4" s="151"/>
      <c r="K4" s="151"/>
      <c r="L4" s="151"/>
      <c r="M4" s="151"/>
      <c r="N4" s="152"/>
    </row>
    <row r="5" spans="1:14" ht="15.95" customHeight="1" x14ac:dyDescent="0.15">
      <c r="A5" s="18" t="s">
        <v>135</v>
      </c>
      <c r="B5" s="18" t="s">
        <v>136</v>
      </c>
      <c r="D5" s="7" t="s">
        <v>137</v>
      </c>
      <c r="E5" s="7" t="s">
        <v>133</v>
      </c>
      <c r="F5" s="5" t="s">
        <v>138</v>
      </c>
      <c r="G5" s="19" t="e">
        <f ca="1">IF(egTextCal(E5)&lt;&gt;0, egTextCal(E5),   )</f>
        <v>#NAME?</v>
      </c>
      <c r="H5" s="7" t="s">
        <v>139</v>
      </c>
      <c r="I5" s="7" t="s">
        <v>140</v>
      </c>
      <c r="J5" s="7" t="s">
        <v>141</v>
      </c>
      <c r="K5" s="5" t="s">
        <v>142</v>
      </c>
      <c r="L5" s="39">
        <v>1</v>
      </c>
      <c r="M5" s="19" t="e">
        <f ca="1">IF(egTextCal(L5)&lt;&gt;0, egTextCal(L5),   )</f>
        <v>#NAME?</v>
      </c>
      <c r="N5" s="19" t="e">
        <f ca="1">SUM(G5:G5)*M5</f>
        <v>#NAME?</v>
      </c>
    </row>
    <row r="6" spans="1:14" ht="15.95" customHeight="1" x14ac:dyDescent="0.15">
      <c r="A6" s="18" t="s">
        <v>135</v>
      </c>
      <c r="B6" s="18" t="s">
        <v>143</v>
      </c>
      <c r="D6" s="7" t="s">
        <v>144</v>
      </c>
      <c r="E6" s="7" t="s">
        <v>133</v>
      </c>
      <c r="F6" s="5" t="s">
        <v>133</v>
      </c>
      <c r="G6" s="19" t="e">
        <f ca="1">IF(egTextCal(E6)&lt;&gt;0, egTextCal(E6),   )</f>
        <v>#NAME?</v>
      </c>
      <c r="H6" s="76" t="s">
        <v>145</v>
      </c>
      <c r="I6" s="76" t="s">
        <v>146</v>
      </c>
      <c r="J6" s="76" t="s">
        <v>147</v>
      </c>
      <c r="K6" s="5" t="s">
        <v>148</v>
      </c>
      <c r="L6" s="39">
        <v>1</v>
      </c>
      <c r="M6" s="19" t="e">
        <f ca="1">IF(egTextCal(L6)&lt;&gt;0, egTextCal(L6),   )</f>
        <v>#NAME?</v>
      </c>
      <c r="N6" s="19" t="e">
        <f ca="1">SUM(G6:G10)*M6</f>
        <v>#NAME?</v>
      </c>
    </row>
    <row r="7" spans="1:14" ht="15.95" customHeight="1" x14ac:dyDescent="0.15">
      <c r="A7" s="18" t="s">
        <v>135</v>
      </c>
      <c r="B7" s="18" t="s">
        <v>149</v>
      </c>
      <c r="D7" s="7"/>
      <c r="E7" s="7"/>
      <c r="F7" s="5" t="s">
        <v>150</v>
      </c>
      <c r="G7" s="19"/>
      <c r="H7" s="76" t="s">
        <v>151</v>
      </c>
      <c r="I7" s="76" t="s">
        <v>152</v>
      </c>
      <c r="J7" s="76" t="s">
        <v>153</v>
      </c>
      <c r="K7" s="5" t="s">
        <v>154</v>
      </c>
      <c r="L7" s="39">
        <v>1</v>
      </c>
      <c r="M7" s="19" t="e">
        <f ca="1">IF(egTextCal(L7)&lt;&gt;0, egTextCal(L7),   )</f>
        <v>#NAME?</v>
      </c>
      <c r="N7" s="19" t="e">
        <f ca="1">SUM(G6:G10)*M7</f>
        <v>#NAME?</v>
      </c>
    </row>
    <row r="8" spans="1:14" ht="15.95" customHeight="1" x14ac:dyDescent="0.15">
      <c r="A8" s="18" t="s">
        <v>135</v>
      </c>
      <c r="B8" s="18" t="s">
        <v>155</v>
      </c>
      <c r="D8" s="7"/>
      <c r="E8" s="7"/>
      <c r="F8" s="5" t="s">
        <v>156</v>
      </c>
      <c r="G8" s="19"/>
      <c r="H8" s="76" t="s">
        <v>157</v>
      </c>
      <c r="I8" s="76" t="s">
        <v>158</v>
      </c>
      <c r="J8" s="76" t="s">
        <v>159</v>
      </c>
      <c r="K8" s="5" t="s">
        <v>148</v>
      </c>
      <c r="L8" s="39">
        <v>1</v>
      </c>
      <c r="M8" s="19" t="e">
        <f ca="1">IF(egTextCal(L8)&lt;&gt;0, egTextCal(L8),   )</f>
        <v>#NAME?</v>
      </c>
      <c r="N8" s="19" t="e">
        <f ca="1">SUM(G6:G10)*M8</f>
        <v>#NAME?</v>
      </c>
    </row>
    <row r="9" spans="1:14" ht="15.95" customHeight="1" x14ac:dyDescent="0.15">
      <c r="A9" s="18" t="s">
        <v>135</v>
      </c>
      <c r="B9" s="18" t="s">
        <v>160</v>
      </c>
      <c r="D9" s="7"/>
      <c r="E9" s="7"/>
      <c r="F9" s="5" t="s">
        <v>161</v>
      </c>
      <c r="G9" s="19"/>
      <c r="H9" s="76" t="s">
        <v>162</v>
      </c>
      <c r="I9" s="76" t="s">
        <v>163</v>
      </c>
      <c r="J9" s="76" t="s">
        <v>164</v>
      </c>
      <c r="K9" s="5" t="s">
        <v>116</v>
      </c>
      <c r="L9" s="39">
        <v>1</v>
      </c>
      <c r="M9" s="19" t="e">
        <f ca="1">IF(egTextCal(L9)&lt;&gt;0, egTextCal(L9),   )</f>
        <v>#NAME?</v>
      </c>
      <c r="N9" s="19" t="e">
        <f ca="1">SUM(G6:G10)*M9</f>
        <v>#NAME?</v>
      </c>
    </row>
    <row r="10" spans="1:14" ht="15.95" customHeight="1" x14ac:dyDescent="0.15">
      <c r="A10" s="18" t="s">
        <v>135</v>
      </c>
      <c r="B10" s="18" t="s">
        <v>165</v>
      </c>
      <c r="D10" s="7"/>
      <c r="E10" s="7"/>
      <c r="F10" s="5" t="s">
        <v>166</v>
      </c>
      <c r="G10" s="19"/>
      <c r="H10" s="76" t="s">
        <v>167</v>
      </c>
      <c r="I10" s="76" t="s">
        <v>168</v>
      </c>
      <c r="J10" s="76" t="s">
        <v>169</v>
      </c>
      <c r="K10" s="5" t="s">
        <v>170</v>
      </c>
      <c r="L10" s="39">
        <v>2</v>
      </c>
      <c r="M10" s="19" t="e">
        <f ca="1">IF(egTextCal(L10)&lt;&gt;0, egTextCal(L10),   )</f>
        <v>#NAME?</v>
      </c>
      <c r="N10" s="19" t="e">
        <f ca="1">SUM(G6:G10)*M10</f>
        <v>#NAME?</v>
      </c>
    </row>
    <row r="11" spans="1:14" ht="15.95" customHeight="1" x14ac:dyDescent="0.15">
      <c r="A11" s="18" t="s">
        <v>135</v>
      </c>
      <c r="B11" s="18" t="s">
        <v>171</v>
      </c>
      <c r="D11" s="7" t="s">
        <v>172</v>
      </c>
      <c r="E11" s="7" t="s">
        <v>173</v>
      </c>
      <c r="F11" s="5" t="s">
        <v>138</v>
      </c>
      <c r="G11" s="19" t="e">
        <f ca="1">IF(egTextCal(E11)&lt;&gt;0, egTextCal(E11),   )</f>
        <v>#NAME?</v>
      </c>
      <c r="H11" s="76" t="s">
        <v>174</v>
      </c>
      <c r="I11" s="76" t="s">
        <v>175</v>
      </c>
      <c r="J11" s="76" t="s">
        <v>176</v>
      </c>
      <c r="K11" s="5" t="s">
        <v>177</v>
      </c>
      <c r="L11" s="39">
        <v>1</v>
      </c>
      <c r="M11" s="19" t="e">
        <f ca="1">IF(egTextCal(L11)&lt;&gt;0, egTextCal(L11),   )</f>
        <v>#NAME?</v>
      </c>
      <c r="N11" s="19" t="e">
        <f ca="1">SUM(G11:G11)*M11</f>
        <v>#NAME?</v>
      </c>
    </row>
    <row r="12" spans="1:14" ht="15.95" customHeight="1" x14ac:dyDescent="0.15">
      <c r="A12" s="18" t="s">
        <v>135</v>
      </c>
      <c r="B12" s="18" t="s">
        <v>178</v>
      </c>
      <c r="D12" s="7" t="s">
        <v>179</v>
      </c>
      <c r="E12" s="7" t="s">
        <v>180</v>
      </c>
      <c r="F12" s="5" t="s">
        <v>133</v>
      </c>
      <c r="G12" s="19" t="e">
        <f ca="1">IF(egTextCal(E12)&lt;&gt;0, egTextCal(E12),   )</f>
        <v>#NAME?</v>
      </c>
      <c r="H12" s="76" t="s">
        <v>181</v>
      </c>
      <c r="I12" s="76" t="s">
        <v>182</v>
      </c>
      <c r="J12" s="76" t="s">
        <v>183</v>
      </c>
      <c r="K12" s="5" t="s">
        <v>177</v>
      </c>
      <c r="L12" s="39">
        <v>1</v>
      </c>
      <c r="M12" s="19" t="e">
        <f ca="1">IF(egTextCal(L12)&lt;&gt;0, egTextCal(L12),   )</f>
        <v>#NAME?</v>
      </c>
      <c r="N12" s="19" t="e">
        <f ca="1">SUM(G12:G13)*M12</f>
        <v>#NAME?</v>
      </c>
    </row>
    <row r="13" spans="1:14" ht="15.95" customHeight="1" x14ac:dyDescent="0.15">
      <c r="A13" s="18" t="s">
        <v>135</v>
      </c>
      <c r="B13" s="18" t="s">
        <v>184</v>
      </c>
      <c r="D13" s="7"/>
      <c r="E13" s="7"/>
      <c r="F13" s="5" t="s">
        <v>150</v>
      </c>
      <c r="G13" s="19"/>
      <c r="H13" s="76" t="s">
        <v>185</v>
      </c>
      <c r="I13" s="76" t="s">
        <v>175</v>
      </c>
      <c r="J13" s="76" t="s">
        <v>186</v>
      </c>
      <c r="K13" s="5" t="s">
        <v>177</v>
      </c>
      <c r="L13" s="39">
        <v>1</v>
      </c>
      <c r="M13" s="19" t="e">
        <f ca="1">IF(egTextCal(L13)&lt;&gt;0, egTextCal(L13),   )</f>
        <v>#NAME?</v>
      </c>
      <c r="N13" s="19" t="e">
        <f ca="1">SUM(G12:G13)*M13</f>
        <v>#NAME?</v>
      </c>
    </row>
    <row r="14" spans="1:14" ht="15.95" customHeight="1" x14ac:dyDescent="0.15">
      <c r="A14" s="18" t="s">
        <v>135</v>
      </c>
      <c r="B14" s="18" t="s">
        <v>187</v>
      </c>
      <c r="D14" s="7" t="s">
        <v>188</v>
      </c>
      <c r="E14" s="7" t="s">
        <v>150</v>
      </c>
      <c r="F14" s="5" t="s">
        <v>138</v>
      </c>
      <c r="G14" s="19" t="e">
        <f ca="1">IF(egTextCal(E14)&lt;&gt;0, egTextCal(E14),   )</f>
        <v>#NAME?</v>
      </c>
      <c r="H14" s="76" t="s">
        <v>189</v>
      </c>
      <c r="I14" s="76" t="s">
        <v>190</v>
      </c>
      <c r="J14" s="76" t="s">
        <v>191</v>
      </c>
      <c r="K14" s="5" t="s">
        <v>192</v>
      </c>
      <c r="L14" s="39">
        <v>1</v>
      </c>
      <c r="M14" s="19" t="e">
        <f ca="1">IF(egTextCal(L14)&lt;&gt;0, egTextCal(L14),   )</f>
        <v>#NAME?</v>
      </c>
      <c r="N14" s="19" t="e">
        <f ca="1">SUM(G14:G14)*M14</f>
        <v>#NAME?</v>
      </c>
    </row>
    <row r="15" spans="1:14" ht="15.95" customHeight="1" x14ac:dyDescent="0.15">
      <c r="A15" s="18" t="s">
        <v>135</v>
      </c>
      <c r="B15" s="18" t="s">
        <v>193</v>
      </c>
      <c r="D15" s="7" t="s">
        <v>194</v>
      </c>
      <c r="E15" s="7" t="s">
        <v>133</v>
      </c>
      <c r="F15" s="5" t="s">
        <v>133</v>
      </c>
      <c r="G15" s="19" t="e">
        <f ca="1">IF(egTextCal(E15)&lt;&gt;0, egTextCal(E15),   )</f>
        <v>#NAME?</v>
      </c>
      <c r="H15" s="76" t="s">
        <v>195</v>
      </c>
      <c r="I15" s="76" t="s">
        <v>196</v>
      </c>
      <c r="J15" s="76" t="s">
        <v>197</v>
      </c>
      <c r="K15" s="5" t="s">
        <v>198</v>
      </c>
      <c r="L15" s="39">
        <v>1</v>
      </c>
      <c r="M15" s="19" t="e">
        <f ca="1">IF(egTextCal(L15)&lt;&gt;0, egTextCal(L15),   )</f>
        <v>#NAME?</v>
      </c>
      <c r="N15" s="19" t="e">
        <f ca="1">SUM(G15:G17)*M15</f>
        <v>#NAME?</v>
      </c>
    </row>
    <row r="16" spans="1:14" ht="15.95" customHeight="1" x14ac:dyDescent="0.15">
      <c r="A16" s="18" t="s">
        <v>135</v>
      </c>
      <c r="B16" s="18" t="s">
        <v>199</v>
      </c>
      <c r="D16" s="7"/>
      <c r="E16" s="7"/>
      <c r="F16" s="5" t="s">
        <v>150</v>
      </c>
      <c r="G16" s="19"/>
      <c r="H16" s="76" t="s">
        <v>200</v>
      </c>
      <c r="I16" s="76" t="s">
        <v>201</v>
      </c>
      <c r="J16" s="76" t="s">
        <v>202</v>
      </c>
      <c r="K16" s="5" t="s">
        <v>148</v>
      </c>
      <c r="L16" s="39">
        <v>1</v>
      </c>
      <c r="M16" s="19" t="e">
        <f ca="1">IF(egTextCal(L16)&lt;&gt;0, egTextCal(L16),   )</f>
        <v>#NAME?</v>
      </c>
      <c r="N16" s="19" t="e">
        <f ca="1">SUM(G15:G17)*M16</f>
        <v>#NAME?</v>
      </c>
    </row>
    <row r="17" spans="1:14" ht="15.95" customHeight="1" x14ac:dyDescent="0.15">
      <c r="A17" s="18" t="s">
        <v>135</v>
      </c>
      <c r="B17" s="18" t="s">
        <v>203</v>
      </c>
      <c r="D17" s="7"/>
      <c r="E17" s="7"/>
      <c r="F17" s="5" t="s">
        <v>156</v>
      </c>
      <c r="G17" s="19"/>
      <c r="H17" s="76" t="s">
        <v>204</v>
      </c>
      <c r="I17" s="76" t="s">
        <v>205</v>
      </c>
      <c r="J17" s="76" t="s">
        <v>206</v>
      </c>
      <c r="K17" s="5" t="s">
        <v>142</v>
      </c>
      <c r="L17" s="39">
        <v>1</v>
      </c>
      <c r="M17" s="19" t="e">
        <f ca="1">IF(egTextCal(L17)&lt;&gt;0, egTextCal(L17),   )</f>
        <v>#NAME?</v>
      </c>
      <c r="N17" s="19" t="e">
        <f ca="1">SUM(G15:G17)*M17</f>
        <v>#NAME?</v>
      </c>
    </row>
    <row r="18" spans="1:14" ht="15.95" customHeight="1" x14ac:dyDescent="0.15">
      <c r="A18" s="18" t="s">
        <v>135</v>
      </c>
      <c r="B18" s="18" t="s">
        <v>207</v>
      </c>
      <c r="D18" s="7" t="s">
        <v>208</v>
      </c>
      <c r="E18" s="7" t="s">
        <v>209</v>
      </c>
      <c r="F18" s="5" t="s">
        <v>138</v>
      </c>
      <c r="G18" s="19" t="e">
        <f ca="1">IF(egTextCal(E18)&lt;&gt;0, egTextCal(E18),   )</f>
        <v>#NAME?</v>
      </c>
      <c r="H18" s="76" t="s">
        <v>210</v>
      </c>
      <c r="I18" s="76" t="s">
        <v>211</v>
      </c>
      <c r="J18" s="76" t="s">
        <v>212</v>
      </c>
      <c r="K18" s="5" t="s">
        <v>213</v>
      </c>
      <c r="L18" s="39">
        <v>1</v>
      </c>
      <c r="M18" s="19" t="e">
        <f ca="1">IF(egTextCal(L18)&lt;&gt;0, egTextCal(L18),   )</f>
        <v>#NAME?</v>
      </c>
      <c r="N18" s="19" t="e">
        <f ca="1">SUM(G18:G18)*M18</f>
        <v>#NAME?</v>
      </c>
    </row>
    <row r="19" spans="1:14" ht="15.95" customHeight="1" x14ac:dyDescent="0.15">
      <c r="A19" s="18" t="s">
        <v>135</v>
      </c>
      <c r="B19" s="18" t="s">
        <v>214</v>
      </c>
      <c r="D19" s="7" t="s">
        <v>215</v>
      </c>
      <c r="E19" s="7" t="s">
        <v>209</v>
      </c>
      <c r="F19" s="5" t="s">
        <v>138</v>
      </c>
      <c r="G19" s="19" t="e">
        <f ca="1">IF(egTextCal(E19)&lt;&gt;0, egTextCal(E19),   )</f>
        <v>#NAME?</v>
      </c>
      <c r="H19" s="76" t="s">
        <v>216</v>
      </c>
      <c r="I19" s="76" t="s">
        <v>217</v>
      </c>
      <c r="J19" s="76" t="s">
        <v>212</v>
      </c>
      <c r="K19" s="5" t="s">
        <v>213</v>
      </c>
      <c r="L19" s="39">
        <v>1</v>
      </c>
      <c r="M19" s="19" t="e">
        <f ca="1">IF(egTextCal(L19)&lt;&gt;0, egTextCal(L19),   )</f>
        <v>#NAME?</v>
      </c>
      <c r="N19" s="19" t="e">
        <f ca="1">SUM(G19:G19)*M19</f>
        <v>#NAME?</v>
      </c>
    </row>
    <row r="20" spans="1:14" ht="15.95" customHeight="1" x14ac:dyDescent="0.15">
      <c r="A20" s="18" t="s">
        <v>135</v>
      </c>
      <c r="D20" s="7"/>
      <c r="E20" s="7"/>
      <c r="F20" s="5"/>
      <c r="G20" s="19"/>
      <c r="H20" s="76"/>
      <c r="I20" s="76"/>
      <c r="J20" s="76"/>
      <c r="K20" s="5"/>
      <c r="L20" s="39"/>
      <c r="M20" s="19"/>
      <c r="N20" s="19"/>
    </row>
    <row r="21" spans="1:14" ht="15.95" customHeight="1" x14ac:dyDescent="0.15">
      <c r="A21" s="18" t="s">
        <v>135</v>
      </c>
      <c r="D21" s="7"/>
      <c r="E21" s="7"/>
      <c r="F21" s="5"/>
      <c r="G21" s="19"/>
      <c r="H21" s="76"/>
      <c r="I21" s="76"/>
      <c r="J21" s="76"/>
      <c r="K21" s="5"/>
      <c r="L21" s="39"/>
      <c r="M21" s="19"/>
      <c r="N21" s="19"/>
    </row>
    <row r="22" spans="1:14" ht="15.95" customHeight="1" x14ac:dyDescent="0.15">
      <c r="A22" s="18" t="s">
        <v>135</v>
      </c>
      <c r="D22" s="7"/>
      <c r="E22" s="7"/>
      <c r="F22" s="5"/>
      <c r="G22" s="19"/>
      <c r="H22" s="76"/>
      <c r="I22" s="76"/>
      <c r="J22" s="76"/>
      <c r="K22" s="5"/>
      <c r="L22" s="39"/>
      <c r="M22" s="19"/>
      <c r="N22" s="19"/>
    </row>
    <row r="23" spans="1:14" ht="15.95" customHeight="1" x14ac:dyDescent="0.15">
      <c r="A23" s="18" t="s">
        <v>135</v>
      </c>
      <c r="D23" s="7"/>
      <c r="E23" s="7"/>
      <c r="F23" s="5"/>
      <c r="G23" s="19"/>
      <c r="H23" s="76"/>
      <c r="I23" s="76"/>
      <c r="J23" s="76"/>
      <c r="K23" s="5"/>
      <c r="L23" s="39"/>
      <c r="M23" s="19"/>
      <c r="N23" s="19"/>
    </row>
    <row r="24" spans="1:14" ht="15.95" customHeight="1" x14ac:dyDescent="0.15">
      <c r="A24" s="18" t="s">
        <v>135</v>
      </c>
      <c r="D24" s="7"/>
      <c r="E24" s="7"/>
      <c r="F24" s="5"/>
      <c r="G24" s="19"/>
      <c r="H24" s="76"/>
      <c r="I24" s="76"/>
      <c r="J24" s="76"/>
      <c r="K24" s="5"/>
      <c r="L24" s="39"/>
      <c r="M24" s="19"/>
      <c r="N24" s="19"/>
    </row>
    <row r="25" spans="1:14" ht="15.95" customHeight="1" x14ac:dyDescent="0.15">
      <c r="A25" s="18" t="s">
        <v>135</v>
      </c>
      <c r="D25" s="7"/>
      <c r="E25" s="7"/>
      <c r="F25" s="5"/>
      <c r="G25" s="19"/>
      <c r="H25" s="76"/>
      <c r="I25" s="76"/>
      <c r="J25" s="76"/>
      <c r="K25" s="5"/>
      <c r="L25" s="39"/>
      <c r="M25" s="19"/>
      <c r="N25" s="19"/>
    </row>
    <row r="26" spans="1:14" ht="15.95" customHeight="1" x14ac:dyDescent="0.15">
      <c r="A26" s="18" t="s">
        <v>135</v>
      </c>
      <c r="D26" s="7"/>
      <c r="E26" s="7"/>
      <c r="F26" s="5"/>
      <c r="G26" s="19"/>
      <c r="H26" s="76"/>
      <c r="I26" s="76"/>
      <c r="J26" s="76"/>
      <c r="K26" s="5"/>
      <c r="L26" s="39"/>
      <c r="M26" s="19"/>
      <c r="N26" s="19"/>
    </row>
    <row r="27" spans="1:14" ht="15.95" customHeight="1" x14ac:dyDescent="0.15">
      <c r="A27" s="18" t="s">
        <v>135</v>
      </c>
      <c r="D27" s="7"/>
      <c r="E27" s="7"/>
      <c r="F27" s="5"/>
      <c r="G27" s="19"/>
      <c r="H27" s="76"/>
      <c r="I27" s="76"/>
      <c r="J27" s="76"/>
      <c r="K27" s="5"/>
      <c r="L27" s="39"/>
      <c r="M27" s="19"/>
      <c r="N27" s="19"/>
    </row>
    <row r="28" spans="1:14" ht="15.95" customHeight="1" x14ac:dyDescent="0.15">
      <c r="A28" s="18" t="s">
        <v>135</v>
      </c>
      <c r="D28" s="7"/>
      <c r="E28" s="7"/>
      <c r="F28" s="5"/>
      <c r="G28" s="19"/>
      <c r="H28" s="76"/>
      <c r="I28" s="76"/>
      <c r="J28" s="76"/>
      <c r="K28" s="5"/>
      <c r="L28" s="39"/>
      <c r="M28" s="19"/>
      <c r="N28" s="19"/>
    </row>
    <row r="29" spans="1:14" ht="15.95" customHeight="1" x14ac:dyDescent="0.15">
      <c r="A29" s="18" t="s">
        <v>135</v>
      </c>
      <c r="D29" s="7"/>
      <c r="E29" s="7"/>
      <c r="F29" s="5"/>
      <c r="G29" s="19"/>
      <c r="H29" s="76"/>
      <c r="I29" s="76"/>
      <c r="J29" s="76"/>
      <c r="K29" s="5"/>
      <c r="L29" s="39"/>
      <c r="M29" s="19"/>
      <c r="N29" s="19"/>
    </row>
    <row r="30" spans="1:14" ht="15.95" customHeight="1" x14ac:dyDescent="0.15">
      <c r="A30" s="18" t="s">
        <v>135</v>
      </c>
      <c r="D30" s="7"/>
      <c r="E30" s="7"/>
      <c r="F30" s="5"/>
      <c r="G30" s="19"/>
      <c r="H30" s="76"/>
      <c r="I30" s="76"/>
      <c r="J30" s="76"/>
      <c r="K30" s="5"/>
      <c r="L30" s="39"/>
      <c r="M30" s="19"/>
      <c r="N30" s="19"/>
    </row>
    <row r="31" spans="1:14" ht="15.95" customHeight="1" x14ac:dyDescent="0.15">
      <c r="A31" s="18" t="s">
        <v>135</v>
      </c>
      <c r="D31" s="7"/>
      <c r="E31" s="7"/>
      <c r="F31" s="5"/>
      <c r="G31" s="19"/>
      <c r="H31" s="76"/>
      <c r="I31" s="76"/>
      <c r="J31" s="76"/>
      <c r="K31" s="5"/>
      <c r="L31" s="39"/>
      <c r="M31" s="19"/>
      <c r="N31" s="19"/>
    </row>
    <row r="32" spans="1:14" ht="15.95" customHeight="1" x14ac:dyDescent="0.15">
      <c r="A32" s="18" t="s">
        <v>135</v>
      </c>
      <c r="D32" s="7"/>
      <c r="E32" s="7"/>
      <c r="F32" s="5"/>
      <c r="G32" s="19"/>
      <c r="H32" s="76"/>
      <c r="I32" s="76"/>
      <c r="J32" s="76"/>
      <c r="K32" s="5"/>
      <c r="L32" s="39"/>
      <c r="M32" s="19"/>
      <c r="N32" s="19"/>
    </row>
    <row r="33" spans="1:14" ht="15.95" customHeight="1" x14ac:dyDescent="0.15">
      <c r="A33" s="18" t="s">
        <v>135</v>
      </c>
      <c r="D33" s="7"/>
      <c r="E33" s="7"/>
      <c r="F33" s="5"/>
      <c r="G33" s="19"/>
      <c r="H33" s="76"/>
      <c r="I33" s="76"/>
      <c r="J33" s="76"/>
      <c r="K33" s="5"/>
      <c r="L33" s="39"/>
      <c r="M33" s="19"/>
      <c r="N33" s="19"/>
    </row>
    <row r="34" spans="1:14" ht="15.95" customHeight="1" x14ac:dyDescent="0.15">
      <c r="A34" s="18" t="s">
        <v>135</v>
      </c>
      <c r="D34" s="7"/>
      <c r="E34" s="7"/>
      <c r="F34" s="5"/>
      <c r="G34" s="19"/>
      <c r="H34" s="76"/>
      <c r="I34" s="76"/>
      <c r="J34" s="76"/>
      <c r="K34" s="5"/>
      <c r="L34" s="39"/>
      <c r="M34" s="19"/>
      <c r="N34" s="19"/>
    </row>
    <row r="35" spans="1:14" ht="15.95" customHeight="1" x14ac:dyDescent="0.15">
      <c r="A35" s="18" t="s">
        <v>135</v>
      </c>
      <c r="D35" s="7"/>
      <c r="E35" s="7"/>
      <c r="F35" s="5"/>
      <c r="G35" s="19"/>
      <c r="H35" s="76"/>
      <c r="I35" s="76"/>
      <c r="J35" s="76"/>
      <c r="K35" s="5"/>
      <c r="L35" s="39"/>
      <c r="M35" s="19"/>
      <c r="N35" s="19"/>
    </row>
    <row r="36" spans="1:14" ht="15.95" customHeight="1" x14ac:dyDescent="0.15">
      <c r="A36" s="18" t="s">
        <v>135</v>
      </c>
      <c r="D36" s="7"/>
      <c r="E36" s="7"/>
      <c r="F36" s="5"/>
      <c r="G36" s="19"/>
      <c r="H36" s="76"/>
      <c r="I36" s="76"/>
      <c r="J36" s="76"/>
      <c r="K36" s="5"/>
      <c r="L36" s="39"/>
      <c r="M36" s="19"/>
      <c r="N36" s="19"/>
    </row>
    <row r="37" spans="1:14" ht="15.95" customHeight="1" x14ac:dyDescent="0.15">
      <c r="A37" s="18" t="s">
        <v>135</v>
      </c>
      <c r="D37" s="7"/>
      <c r="E37" s="7"/>
      <c r="F37" s="5"/>
      <c r="G37" s="19"/>
      <c r="H37" s="76"/>
      <c r="I37" s="76"/>
      <c r="J37" s="76"/>
      <c r="K37" s="5"/>
      <c r="L37" s="39"/>
      <c r="M37" s="19"/>
      <c r="N37" s="19"/>
    </row>
    <row r="38" spans="1:14" ht="15.95" customHeight="1" x14ac:dyDescent="0.15">
      <c r="A38" s="18" t="s">
        <v>135</v>
      </c>
      <c r="D38" s="7"/>
      <c r="E38" s="7"/>
      <c r="F38" s="5"/>
      <c r="G38" s="19"/>
      <c r="H38" s="76"/>
      <c r="I38" s="76"/>
      <c r="J38" s="76"/>
      <c r="K38" s="5"/>
      <c r="L38" s="39"/>
      <c r="M38" s="19"/>
      <c r="N38" s="19"/>
    </row>
    <row r="39" spans="1:14" ht="15.95" customHeight="1" x14ac:dyDescent="0.15">
      <c r="A39" s="18" t="s">
        <v>135</v>
      </c>
      <c r="D39" s="7"/>
      <c r="E39" s="7"/>
      <c r="F39" s="5"/>
      <c r="G39" s="19"/>
      <c r="H39" s="76"/>
      <c r="I39" s="76"/>
      <c r="J39" s="76"/>
      <c r="K39" s="5"/>
      <c r="L39" s="39"/>
      <c r="M39" s="19"/>
      <c r="N39" s="19"/>
    </row>
    <row r="40" spans="1:14" ht="15.95" customHeight="1" x14ac:dyDescent="0.15">
      <c r="A40" s="18" t="s">
        <v>135</v>
      </c>
      <c r="D40" s="7"/>
      <c r="E40" s="7"/>
      <c r="F40" s="5"/>
      <c r="G40" s="19"/>
      <c r="H40" s="76"/>
      <c r="I40" s="76"/>
      <c r="J40" s="76"/>
      <c r="K40" s="5"/>
      <c r="L40" s="39"/>
      <c r="M40" s="19"/>
      <c r="N40" s="19"/>
    </row>
    <row r="41" spans="1:14" ht="15.95" customHeight="1" x14ac:dyDescent="0.15">
      <c r="A41" s="18" t="s">
        <v>135</v>
      </c>
      <c r="D41" s="7"/>
      <c r="E41" s="7"/>
      <c r="F41" s="5"/>
      <c r="G41" s="19"/>
      <c r="H41" s="76"/>
      <c r="I41" s="76"/>
      <c r="J41" s="76"/>
      <c r="K41" s="5"/>
      <c r="L41" s="39"/>
      <c r="M41" s="19"/>
      <c r="N41" s="19"/>
    </row>
    <row r="42" spans="1:14" ht="15.95" customHeight="1" x14ac:dyDescent="0.15">
      <c r="A42" s="18" t="s">
        <v>135</v>
      </c>
      <c r="D42" s="7"/>
      <c r="E42" s="7"/>
      <c r="F42" s="5"/>
      <c r="G42" s="19"/>
      <c r="H42" s="76"/>
      <c r="I42" s="76"/>
      <c r="J42" s="76"/>
      <c r="K42" s="5"/>
      <c r="L42" s="39"/>
      <c r="M42" s="19"/>
      <c r="N42" s="19"/>
    </row>
    <row r="43" spans="1:14" ht="15.95" customHeight="1" x14ac:dyDescent="0.15">
      <c r="A43" s="18" t="s">
        <v>135</v>
      </c>
      <c r="D43" s="7"/>
      <c r="E43" s="7"/>
      <c r="F43" s="5"/>
      <c r="G43" s="19"/>
      <c r="H43" s="76"/>
      <c r="I43" s="76"/>
      <c r="J43" s="76"/>
      <c r="K43" s="5"/>
      <c r="L43" s="39"/>
      <c r="M43" s="19"/>
      <c r="N43" s="19"/>
    </row>
    <row r="44" spans="1:14" ht="15.95" customHeight="1" x14ac:dyDescent="0.15">
      <c r="A44" s="18" t="s">
        <v>135</v>
      </c>
      <c r="D44" s="89"/>
      <c r="E44" s="89"/>
      <c r="F44" s="13"/>
      <c r="G44" s="91"/>
      <c r="H44" s="92"/>
      <c r="I44" s="92"/>
      <c r="J44" s="92"/>
      <c r="K44" s="13"/>
      <c r="L44" s="38"/>
      <c r="M44" s="91"/>
      <c r="N44" s="91"/>
    </row>
    <row r="45" spans="1:14" ht="15.95" customHeight="1" x14ac:dyDescent="0.15">
      <c r="A45" s="18" t="s">
        <v>135</v>
      </c>
      <c r="D45" s="7"/>
      <c r="E45" s="7"/>
      <c r="F45" s="5"/>
      <c r="G45" s="19"/>
      <c r="H45" s="76"/>
      <c r="I45" s="76"/>
      <c r="J45" s="76"/>
      <c r="K45" s="5"/>
      <c r="L45" s="39"/>
      <c r="M45" s="19"/>
      <c r="N45" s="19"/>
    </row>
    <row r="46" spans="1:14" ht="15.95" customHeight="1" x14ac:dyDescent="0.15">
      <c r="B46" s="18" t="s">
        <v>132</v>
      </c>
      <c r="C46" s="18" t="s">
        <v>133</v>
      </c>
      <c r="D46" s="173" t="s">
        <v>218</v>
      </c>
      <c r="E46" s="155"/>
      <c r="F46" s="155"/>
      <c r="G46" s="155"/>
      <c r="H46" s="155"/>
      <c r="I46" s="155"/>
      <c r="J46" s="155"/>
      <c r="K46" s="155"/>
      <c r="L46" s="155"/>
      <c r="M46" s="155"/>
      <c r="N46" s="174"/>
    </row>
    <row r="47" spans="1:14" ht="15.95" customHeight="1" x14ac:dyDescent="0.15">
      <c r="A47" s="18" t="s">
        <v>219</v>
      </c>
      <c r="B47" s="18" t="s">
        <v>220</v>
      </c>
      <c r="D47" s="7" t="s">
        <v>221</v>
      </c>
      <c r="E47" s="7" t="s">
        <v>222</v>
      </c>
      <c r="F47" s="5" t="s">
        <v>138</v>
      </c>
      <c r="G47" s="19" t="e">
        <f ca="1">IF(egTextCal(E47)&lt;&gt;0, egTextCal(E47),   )</f>
        <v>#NAME?</v>
      </c>
      <c r="H47" s="76" t="s">
        <v>223</v>
      </c>
      <c r="I47" s="76" t="s">
        <v>224</v>
      </c>
      <c r="J47" s="76" t="s">
        <v>225</v>
      </c>
      <c r="K47" s="5" t="s">
        <v>177</v>
      </c>
      <c r="L47" s="39">
        <v>1</v>
      </c>
      <c r="M47" s="19" t="e">
        <f ca="1">IF(egTextCal(L47)&lt;&gt;0, egTextCal(L47),   )</f>
        <v>#NAME?</v>
      </c>
      <c r="N47" s="19" t="e">
        <f t="shared" ref="N47:N53" ca="1" si="0">SUM(G47:G47)*M47</f>
        <v>#NAME?</v>
      </c>
    </row>
    <row r="48" spans="1:14" ht="15.95" customHeight="1" x14ac:dyDescent="0.15">
      <c r="A48" s="18" t="s">
        <v>219</v>
      </c>
      <c r="B48" s="18" t="s">
        <v>226</v>
      </c>
      <c r="D48" s="7" t="s">
        <v>227</v>
      </c>
      <c r="E48" s="7" t="s">
        <v>222</v>
      </c>
      <c r="F48" s="5" t="s">
        <v>138</v>
      </c>
      <c r="G48" s="19" t="e">
        <f ca="1">IF(egTextCal(E48)&lt;&gt;0, egTextCal(E48),   )</f>
        <v>#NAME?</v>
      </c>
      <c r="H48" s="76" t="s">
        <v>228</v>
      </c>
      <c r="I48" s="76" t="s">
        <v>229</v>
      </c>
      <c r="J48" s="76" t="s">
        <v>230</v>
      </c>
      <c r="K48" s="5" t="s">
        <v>177</v>
      </c>
      <c r="L48" s="39">
        <v>1</v>
      </c>
      <c r="M48" s="19" t="e">
        <f ca="1">IF(egTextCal(L48)&lt;&gt;0, egTextCal(L48),   )</f>
        <v>#NAME?</v>
      </c>
      <c r="N48" s="19" t="e">
        <f t="shared" ca="1" si="0"/>
        <v>#NAME?</v>
      </c>
    </row>
    <row r="49" spans="1:14" ht="15.95" customHeight="1" x14ac:dyDescent="0.15">
      <c r="A49" s="18" t="s">
        <v>219</v>
      </c>
      <c r="B49" s="18" t="s">
        <v>231</v>
      </c>
      <c r="D49" s="7" t="s">
        <v>232</v>
      </c>
      <c r="E49" s="7" t="s">
        <v>222</v>
      </c>
      <c r="F49" s="5" t="s">
        <v>138</v>
      </c>
      <c r="G49" s="19" t="e">
        <f ca="1">IF(egTextCal(E49)&lt;&gt;0, egTextCal(E49),   )</f>
        <v>#NAME?</v>
      </c>
      <c r="H49" s="76" t="s">
        <v>233</v>
      </c>
      <c r="I49" s="76" t="s">
        <v>234</v>
      </c>
      <c r="J49" s="76" t="s">
        <v>235</v>
      </c>
      <c r="K49" s="5" t="s">
        <v>177</v>
      </c>
      <c r="L49" s="39">
        <v>1</v>
      </c>
      <c r="M49" s="19" t="e">
        <f ca="1">IF(egTextCal(L49)&lt;&gt;0, egTextCal(L49),   )</f>
        <v>#NAME?</v>
      </c>
      <c r="N49" s="19" t="e">
        <f t="shared" ca="1" si="0"/>
        <v>#NAME?</v>
      </c>
    </row>
    <row r="50" spans="1:14" ht="15.95" customHeight="1" x14ac:dyDescent="0.15">
      <c r="A50" s="18" t="s">
        <v>219</v>
      </c>
      <c r="B50" s="18" t="s">
        <v>236</v>
      </c>
      <c r="D50" s="7" t="s">
        <v>237</v>
      </c>
      <c r="E50" s="7" t="s">
        <v>238</v>
      </c>
      <c r="F50" s="5" t="s">
        <v>138</v>
      </c>
      <c r="G50" s="19" t="e">
        <f ca="1">IF(egTextCal(E50)&lt;&gt;0, egTextCal(E50),   )</f>
        <v>#NAME?</v>
      </c>
      <c r="H50" s="76" t="s">
        <v>239</v>
      </c>
      <c r="I50" s="76" t="s">
        <v>240</v>
      </c>
      <c r="J50" s="76" t="s">
        <v>241</v>
      </c>
      <c r="K50" s="5" t="s">
        <v>177</v>
      </c>
      <c r="L50" s="39">
        <v>1</v>
      </c>
      <c r="M50" s="19" t="e">
        <f ca="1">IF(egTextCal(L50)&lt;&gt;0, egTextCal(L50),   )</f>
        <v>#NAME?</v>
      </c>
      <c r="N50" s="19" t="e">
        <f t="shared" ca="1" si="0"/>
        <v>#NAME?</v>
      </c>
    </row>
    <row r="51" spans="1:14" ht="15.95" customHeight="1" x14ac:dyDescent="0.15">
      <c r="A51" s="18" t="s">
        <v>219</v>
      </c>
      <c r="B51" s="18" t="s">
        <v>242</v>
      </c>
      <c r="D51" s="7" t="s">
        <v>243</v>
      </c>
      <c r="E51" s="7" t="s">
        <v>150</v>
      </c>
      <c r="F51" s="5" t="s">
        <v>138</v>
      </c>
      <c r="G51" s="19" t="e">
        <f ca="1">IF(egTextCal(E51)&lt;&gt;0, egTextCal(E51),   )</f>
        <v>#NAME?</v>
      </c>
      <c r="H51" s="76" t="s">
        <v>244</v>
      </c>
      <c r="I51" s="76" t="s">
        <v>245</v>
      </c>
      <c r="J51" s="76" t="s">
        <v>246</v>
      </c>
      <c r="K51" s="5" t="s">
        <v>192</v>
      </c>
      <c r="L51" s="39">
        <v>1</v>
      </c>
      <c r="M51" s="19" t="e">
        <f ca="1">IF(egTextCal(L51)&lt;&gt;0, egTextCal(L51),   )</f>
        <v>#NAME?</v>
      </c>
      <c r="N51" s="19" t="e">
        <f t="shared" ca="1" si="0"/>
        <v>#NAME?</v>
      </c>
    </row>
    <row r="52" spans="1:14" ht="15.95" customHeight="1" x14ac:dyDescent="0.15">
      <c r="A52" s="18" t="s">
        <v>219</v>
      </c>
      <c r="B52" s="18" t="s">
        <v>247</v>
      </c>
      <c r="D52" s="7" t="s">
        <v>248</v>
      </c>
      <c r="E52" s="7" t="s">
        <v>133</v>
      </c>
      <c r="F52" s="5" t="s">
        <v>138</v>
      </c>
      <c r="G52" s="19" t="e">
        <f ca="1">IF(egTextCal(E52)&lt;&gt;0, egTextCal(E52),   )</f>
        <v>#NAME?</v>
      </c>
      <c r="H52" s="76" t="s">
        <v>249</v>
      </c>
      <c r="I52" s="76" t="s">
        <v>250</v>
      </c>
      <c r="J52" s="76" t="s">
        <v>251</v>
      </c>
      <c r="K52" s="5" t="s">
        <v>148</v>
      </c>
      <c r="L52" s="39">
        <v>1</v>
      </c>
      <c r="M52" s="19" t="e">
        <f ca="1">IF(egTextCal(L52)&lt;&gt;0, egTextCal(L52),   )</f>
        <v>#NAME?</v>
      </c>
      <c r="N52" s="19" t="e">
        <f t="shared" ca="1" si="0"/>
        <v>#NAME?</v>
      </c>
    </row>
    <row r="53" spans="1:14" ht="15.95" customHeight="1" x14ac:dyDescent="0.15">
      <c r="A53" s="18" t="s">
        <v>219</v>
      </c>
      <c r="B53" s="18" t="s">
        <v>252</v>
      </c>
      <c r="D53" s="7" t="s">
        <v>253</v>
      </c>
      <c r="E53" s="7" t="s">
        <v>254</v>
      </c>
      <c r="F53" s="5" t="s">
        <v>138</v>
      </c>
      <c r="G53" s="19" t="e">
        <f ca="1">IF(egTextCal(E53)&lt;&gt;0, egTextCal(E53),   )</f>
        <v>#NAME?</v>
      </c>
      <c r="H53" s="76" t="s">
        <v>255</v>
      </c>
      <c r="I53" s="76" t="s">
        <v>256</v>
      </c>
      <c r="J53" s="76" t="s">
        <v>257</v>
      </c>
      <c r="K53" s="5" t="s">
        <v>177</v>
      </c>
      <c r="L53" s="39">
        <v>1</v>
      </c>
      <c r="M53" s="19" t="e">
        <f ca="1">IF(egTextCal(L53)&lt;&gt;0, egTextCal(L53),   )</f>
        <v>#NAME?</v>
      </c>
      <c r="N53" s="19" t="e">
        <f t="shared" ca="1" si="0"/>
        <v>#NAME?</v>
      </c>
    </row>
    <row r="54" spans="1:14" ht="15.95" customHeight="1" x14ac:dyDescent="0.15">
      <c r="A54" s="18" t="s">
        <v>219</v>
      </c>
      <c r="D54" s="7"/>
      <c r="E54" s="7"/>
      <c r="F54" s="5"/>
      <c r="G54" s="19"/>
      <c r="H54" s="76"/>
      <c r="I54" s="76"/>
      <c r="J54" s="76"/>
      <c r="K54" s="5"/>
      <c r="L54" s="39"/>
      <c r="M54" s="19"/>
      <c r="N54" s="19"/>
    </row>
    <row r="55" spans="1:14" ht="15.95" customHeight="1" x14ac:dyDescent="0.15">
      <c r="A55" s="18" t="s">
        <v>219</v>
      </c>
      <c r="D55" s="7"/>
      <c r="E55" s="7"/>
      <c r="F55" s="5"/>
      <c r="G55" s="19"/>
      <c r="H55" s="76"/>
      <c r="I55" s="76"/>
      <c r="J55" s="76"/>
      <c r="K55" s="5"/>
      <c r="L55" s="39"/>
      <c r="M55" s="19"/>
      <c r="N55" s="19"/>
    </row>
    <row r="56" spans="1:14" ht="15.95" customHeight="1" x14ac:dyDescent="0.15">
      <c r="A56" s="18" t="s">
        <v>219</v>
      </c>
      <c r="D56" s="7"/>
      <c r="E56" s="7"/>
      <c r="F56" s="5"/>
      <c r="G56" s="19"/>
      <c r="H56" s="76"/>
      <c r="I56" s="76"/>
      <c r="J56" s="76"/>
      <c r="K56" s="5"/>
      <c r="L56" s="39"/>
      <c r="M56" s="19"/>
      <c r="N56" s="19"/>
    </row>
    <row r="57" spans="1:14" ht="15.95" customHeight="1" x14ac:dyDescent="0.15">
      <c r="A57" s="18" t="s">
        <v>219</v>
      </c>
      <c r="D57" s="7"/>
      <c r="E57" s="7"/>
      <c r="F57" s="5"/>
      <c r="G57" s="19"/>
      <c r="H57" s="76"/>
      <c r="I57" s="76"/>
      <c r="J57" s="76"/>
      <c r="K57" s="5"/>
      <c r="L57" s="39"/>
      <c r="M57" s="19"/>
      <c r="N57" s="19"/>
    </row>
    <row r="58" spans="1:14" ht="15.95" customHeight="1" x14ac:dyDescent="0.15">
      <c r="A58" s="18" t="s">
        <v>219</v>
      </c>
      <c r="D58" s="7"/>
      <c r="E58" s="7"/>
      <c r="F58" s="5"/>
      <c r="G58" s="19"/>
      <c r="H58" s="76"/>
      <c r="I58" s="76"/>
      <c r="J58" s="76"/>
      <c r="K58" s="5"/>
      <c r="L58" s="39"/>
      <c r="M58" s="19"/>
      <c r="N58" s="19"/>
    </row>
    <row r="59" spans="1:14" ht="15.95" customHeight="1" x14ac:dyDescent="0.15">
      <c r="A59" s="18" t="s">
        <v>219</v>
      </c>
      <c r="D59" s="7"/>
      <c r="E59" s="7"/>
      <c r="F59" s="5"/>
      <c r="G59" s="19"/>
      <c r="H59" s="76"/>
      <c r="I59" s="76"/>
      <c r="J59" s="76"/>
      <c r="K59" s="5"/>
      <c r="L59" s="39"/>
      <c r="M59" s="19"/>
      <c r="N59" s="19"/>
    </row>
    <row r="60" spans="1:14" ht="15.95" customHeight="1" x14ac:dyDescent="0.15">
      <c r="A60" s="18" t="s">
        <v>219</v>
      </c>
      <c r="D60" s="7"/>
      <c r="E60" s="7"/>
      <c r="F60" s="5"/>
      <c r="G60" s="19"/>
      <c r="H60" s="76"/>
      <c r="I60" s="76"/>
      <c r="J60" s="76"/>
      <c r="K60" s="5"/>
      <c r="L60" s="39"/>
      <c r="M60" s="19"/>
      <c r="N60" s="19"/>
    </row>
    <row r="61" spans="1:14" ht="15.95" customHeight="1" x14ac:dyDescent="0.15">
      <c r="A61" s="18" t="s">
        <v>219</v>
      </c>
      <c r="D61" s="7"/>
      <c r="E61" s="7"/>
      <c r="F61" s="5"/>
      <c r="G61" s="19"/>
      <c r="H61" s="76"/>
      <c r="I61" s="76"/>
      <c r="J61" s="76"/>
      <c r="K61" s="5"/>
      <c r="L61" s="39"/>
      <c r="M61" s="19"/>
      <c r="N61" s="19"/>
    </row>
    <row r="62" spans="1:14" ht="15.95" customHeight="1" x14ac:dyDescent="0.15">
      <c r="A62" s="18" t="s">
        <v>219</v>
      </c>
      <c r="D62" s="7"/>
      <c r="E62" s="7"/>
      <c r="F62" s="5"/>
      <c r="G62" s="19"/>
      <c r="H62" s="76"/>
      <c r="I62" s="76"/>
      <c r="J62" s="76"/>
      <c r="K62" s="5"/>
      <c r="L62" s="39"/>
      <c r="M62" s="19"/>
      <c r="N62" s="19"/>
    </row>
    <row r="63" spans="1:14" ht="15.95" customHeight="1" x14ac:dyDescent="0.15">
      <c r="A63" s="18" t="s">
        <v>219</v>
      </c>
      <c r="D63" s="7"/>
      <c r="E63" s="7"/>
      <c r="F63" s="5"/>
      <c r="G63" s="19"/>
      <c r="H63" s="76"/>
      <c r="I63" s="76"/>
      <c r="J63" s="76"/>
      <c r="K63" s="5"/>
      <c r="L63" s="39"/>
      <c r="M63" s="19"/>
      <c r="N63" s="19"/>
    </row>
    <row r="64" spans="1:14" ht="15.95" customHeight="1" x14ac:dyDescent="0.15">
      <c r="A64" s="18" t="s">
        <v>219</v>
      </c>
      <c r="D64" s="7"/>
      <c r="E64" s="7"/>
      <c r="F64" s="5"/>
      <c r="G64" s="19"/>
      <c r="H64" s="76"/>
      <c r="I64" s="76"/>
      <c r="J64" s="76"/>
      <c r="K64" s="5"/>
      <c r="L64" s="39"/>
      <c r="M64" s="19"/>
      <c r="N64" s="19"/>
    </row>
    <row r="65" spans="1:14" ht="15.95" customHeight="1" x14ac:dyDescent="0.15">
      <c r="A65" s="18" t="s">
        <v>219</v>
      </c>
      <c r="D65" s="7"/>
      <c r="E65" s="7"/>
      <c r="F65" s="5"/>
      <c r="G65" s="19"/>
      <c r="H65" s="76"/>
      <c r="I65" s="76"/>
      <c r="J65" s="76"/>
      <c r="K65" s="5"/>
      <c r="L65" s="39"/>
      <c r="M65" s="19"/>
      <c r="N65" s="19"/>
    </row>
    <row r="66" spans="1:14" ht="15.95" customHeight="1" x14ac:dyDescent="0.15">
      <c r="A66" s="18" t="s">
        <v>219</v>
      </c>
      <c r="D66" s="7"/>
      <c r="E66" s="7"/>
      <c r="F66" s="5"/>
      <c r="G66" s="19"/>
      <c r="H66" s="76"/>
      <c r="I66" s="76"/>
      <c r="J66" s="76"/>
      <c r="K66" s="5"/>
      <c r="L66" s="39"/>
      <c r="M66" s="19"/>
      <c r="N66" s="19"/>
    </row>
    <row r="67" spans="1:14" ht="15.95" customHeight="1" x14ac:dyDescent="0.15">
      <c r="A67" s="18" t="s">
        <v>219</v>
      </c>
      <c r="D67" s="7"/>
      <c r="E67" s="7"/>
      <c r="F67" s="5"/>
      <c r="G67" s="19"/>
      <c r="H67" s="76"/>
      <c r="I67" s="76"/>
      <c r="J67" s="76"/>
      <c r="K67" s="5"/>
      <c r="L67" s="39"/>
      <c r="M67" s="19"/>
      <c r="N67" s="19"/>
    </row>
    <row r="68" spans="1:14" ht="15.95" customHeight="1" x14ac:dyDescent="0.15">
      <c r="A68" s="18" t="s">
        <v>219</v>
      </c>
      <c r="D68" s="7"/>
      <c r="E68" s="7"/>
      <c r="F68" s="5"/>
      <c r="G68" s="19"/>
      <c r="H68" s="76"/>
      <c r="I68" s="76"/>
      <c r="J68" s="76"/>
      <c r="K68" s="5"/>
      <c r="L68" s="39"/>
      <c r="M68" s="19"/>
      <c r="N68" s="19"/>
    </row>
    <row r="69" spans="1:14" ht="15.95" customHeight="1" x14ac:dyDescent="0.15">
      <c r="A69" s="18" t="s">
        <v>219</v>
      </c>
      <c r="D69" s="7"/>
      <c r="E69" s="7"/>
      <c r="F69" s="5"/>
      <c r="G69" s="19"/>
      <c r="H69" s="76"/>
      <c r="I69" s="76"/>
      <c r="J69" s="76"/>
      <c r="K69" s="5"/>
      <c r="L69" s="39"/>
      <c r="M69" s="19"/>
      <c r="N69" s="19"/>
    </row>
    <row r="70" spans="1:14" ht="15.95" customHeight="1" x14ac:dyDescent="0.15">
      <c r="A70" s="18" t="s">
        <v>219</v>
      </c>
      <c r="D70" s="7"/>
      <c r="E70" s="7"/>
      <c r="F70" s="5"/>
      <c r="G70" s="19"/>
      <c r="H70" s="76"/>
      <c r="I70" s="76"/>
      <c r="J70" s="76"/>
      <c r="K70" s="5"/>
      <c r="L70" s="39"/>
      <c r="M70" s="19"/>
      <c r="N70" s="19"/>
    </row>
    <row r="71" spans="1:14" ht="15.95" customHeight="1" x14ac:dyDescent="0.15">
      <c r="A71" s="18" t="s">
        <v>219</v>
      </c>
      <c r="D71" s="7"/>
      <c r="E71" s="7"/>
      <c r="F71" s="5"/>
      <c r="G71" s="19"/>
      <c r="H71" s="76"/>
      <c r="I71" s="76"/>
      <c r="J71" s="76"/>
      <c r="K71" s="5"/>
      <c r="L71" s="39"/>
      <c r="M71" s="19"/>
      <c r="N71" s="19"/>
    </row>
    <row r="72" spans="1:14" ht="15.95" customHeight="1" x14ac:dyDescent="0.15">
      <c r="A72" s="18" t="s">
        <v>219</v>
      </c>
      <c r="D72" s="7"/>
      <c r="E72" s="7"/>
      <c r="F72" s="5"/>
      <c r="G72" s="19"/>
      <c r="H72" s="76"/>
      <c r="I72" s="76"/>
      <c r="J72" s="76"/>
      <c r="K72" s="5"/>
      <c r="L72" s="39"/>
      <c r="M72" s="19"/>
      <c r="N72" s="19"/>
    </row>
    <row r="73" spans="1:14" ht="15.95" customHeight="1" x14ac:dyDescent="0.15">
      <c r="A73" s="18" t="s">
        <v>219</v>
      </c>
      <c r="D73" s="7"/>
      <c r="E73" s="7"/>
      <c r="F73" s="5"/>
      <c r="G73" s="19"/>
      <c r="H73" s="76"/>
      <c r="I73" s="76"/>
      <c r="J73" s="76"/>
      <c r="K73" s="5"/>
      <c r="L73" s="39"/>
      <c r="M73" s="19"/>
      <c r="N73" s="19"/>
    </row>
    <row r="74" spans="1:14" ht="15.95" customHeight="1" x14ac:dyDescent="0.15">
      <c r="A74" s="18" t="s">
        <v>219</v>
      </c>
      <c r="D74" s="7"/>
      <c r="E74" s="7"/>
      <c r="F74" s="5"/>
      <c r="G74" s="19"/>
      <c r="H74" s="76"/>
      <c r="I74" s="76"/>
      <c r="J74" s="76"/>
      <c r="K74" s="5"/>
      <c r="L74" s="39"/>
      <c r="M74" s="19"/>
      <c r="N74" s="19"/>
    </row>
    <row r="75" spans="1:14" ht="15.95" customHeight="1" x14ac:dyDescent="0.15">
      <c r="A75" s="18" t="s">
        <v>219</v>
      </c>
      <c r="D75" s="7"/>
      <c r="E75" s="7"/>
      <c r="F75" s="5"/>
      <c r="G75" s="19"/>
      <c r="H75" s="76"/>
      <c r="I75" s="76"/>
      <c r="J75" s="76"/>
      <c r="K75" s="5"/>
      <c r="L75" s="39"/>
      <c r="M75" s="19"/>
      <c r="N75" s="19"/>
    </row>
    <row r="76" spans="1:14" ht="15.95" customHeight="1" x14ac:dyDescent="0.15">
      <c r="A76" s="18" t="s">
        <v>219</v>
      </c>
      <c r="D76" s="7"/>
      <c r="E76" s="7"/>
      <c r="F76" s="5"/>
      <c r="G76" s="19"/>
      <c r="H76" s="76"/>
      <c r="I76" s="76"/>
      <c r="J76" s="76"/>
      <c r="K76" s="5"/>
      <c r="L76" s="39"/>
      <c r="M76" s="19"/>
      <c r="N76" s="19"/>
    </row>
    <row r="77" spans="1:14" ht="15.95" customHeight="1" x14ac:dyDescent="0.15">
      <c r="A77" s="18" t="s">
        <v>219</v>
      </c>
      <c r="D77" s="7"/>
      <c r="E77" s="7"/>
      <c r="F77" s="5"/>
      <c r="G77" s="19"/>
      <c r="H77" s="76"/>
      <c r="I77" s="76"/>
      <c r="J77" s="76"/>
      <c r="K77" s="5"/>
      <c r="L77" s="39"/>
      <c r="M77" s="19"/>
      <c r="N77" s="19"/>
    </row>
    <row r="78" spans="1:14" ht="15.95" customHeight="1" x14ac:dyDescent="0.15">
      <c r="A78" s="18" t="s">
        <v>219</v>
      </c>
      <c r="D78" s="7"/>
      <c r="E78" s="7"/>
      <c r="F78" s="5"/>
      <c r="G78" s="19"/>
      <c r="H78" s="76"/>
      <c r="I78" s="76"/>
      <c r="J78" s="76"/>
      <c r="K78" s="5"/>
      <c r="L78" s="39"/>
      <c r="M78" s="19"/>
      <c r="N78" s="19"/>
    </row>
    <row r="79" spans="1:14" ht="15.95" customHeight="1" x14ac:dyDescent="0.15">
      <c r="A79" s="18" t="s">
        <v>219</v>
      </c>
      <c r="D79" s="7"/>
      <c r="E79" s="7"/>
      <c r="F79" s="5"/>
      <c r="G79" s="19"/>
      <c r="H79" s="76"/>
      <c r="I79" s="76"/>
      <c r="J79" s="76"/>
      <c r="K79" s="5"/>
      <c r="L79" s="39"/>
      <c r="M79" s="19"/>
      <c r="N79" s="19"/>
    </row>
    <row r="80" spans="1:14" ht="15.95" customHeight="1" x14ac:dyDescent="0.15">
      <c r="A80" s="18" t="s">
        <v>219</v>
      </c>
      <c r="D80" s="7"/>
      <c r="E80" s="7"/>
      <c r="F80" s="5"/>
      <c r="G80" s="19"/>
      <c r="H80" s="76"/>
      <c r="I80" s="76"/>
      <c r="J80" s="76"/>
      <c r="K80" s="5"/>
      <c r="L80" s="39"/>
      <c r="M80" s="19"/>
      <c r="N80" s="19"/>
    </row>
    <row r="81" spans="1:14" ht="15.95" customHeight="1" x14ac:dyDescent="0.15">
      <c r="A81" s="18" t="s">
        <v>219</v>
      </c>
      <c r="D81" s="7"/>
      <c r="E81" s="7"/>
      <c r="F81" s="5"/>
      <c r="G81" s="19"/>
      <c r="H81" s="76"/>
      <c r="I81" s="76"/>
      <c r="J81" s="76"/>
      <c r="K81" s="5"/>
      <c r="L81" s="39"/>
      <c r="M81" s="19"/>
      <c r="N81" s="19"/>
    </row>
    <row r="82" spans="1:14" ht="15.95" customHeight="1" x14ac:dyDescent="0.15">
      <c r="A82" s="18" t="s">
        <v>219</v>
      </c>
      <c r="D82" s="7"/>
      <c r="E82" s="7"/>
      <c r="F82" s="5"/>
      <c r="G82" s="19"/>
      <c r="H82" s="76"/>
      <c r="I82" s="76"/>
      <c r="J82" s="76"/>
      <c r="K82" s="5"/>
      <c r="L82" s="39"/>
      <c r="M82" s="19"/>
      <c r="N82" s="19"/>
    </row>
    <row r="83" spans="1:14" ht="15.95" customHeight="1" x14ac:dyDescent="0.15">
      <c r="A83" s="18" t="s">
        <v>219</v>
      </c>
      <c r="D83" s="7"/>
      <c r="E83" s="7"/>
      <c r="F83" s="5"/>
      <c r="G83" s="19"/>
      <c r="H83" s="76"/>
      <c r="I83" s="76"/>
      <c r="J83" s="76"/>
      <c r="K83" s="5"/>
      <c r="L83" s="39"/>
      <c r="M83" s="19"/>
      <c r="N83" s="19"/>
    </row>
    <row r="84" spans="1:14" ht="15.95" customHeight="1" x14ac:dyDescent="0.15">
      <c r="A84" s="18" t="s">
        <v>219</v>
      </c>
      <c r="D84" s="7"/>
      <c r="E84" s="7"/>
      <c r="F84" s="5"/>
      <c r="G84" s="19"/>
      <c r="H84" s="76"/>
      <c r="I84" s="76"/>
      <c r="J84" s="76"/>
      <c r="K84" s="5"/>
      <c r="L84" s="39"/>
      <c r="M84" s="19"/>
      <c r="N84" s="19"/>
    </row>
    <row r="85" spans="1:14" ht="15.95" customHeight="1" x14ac:dyDescent="0.15">
      <c r="A85" s="18" t="s">
        <v>219</v>
      </c>
      <c r="D85" s="7"/>
      <c r="E85" s="7"/>
      <c r="F85" s="5"/>
      <c r="G85" s="19"/>
      <c r="H85" s="76"/>
      <c r="I85" s="76"/>
      <c r="J85" s="76"/>
      <c r="K85" s="5"/>
      <c r="L85" s="39"/>
      <c r="M85" s="19"/>
      <c r="N85" s="19"/>
    </row>
    <row r="86" spans="1:14" ht="15.95" customHeight="1" x14ac:dyDescent="0.15">
      <c r="A86" s="18" t="s">
        <v>219</v>
      </c>
      <c r="D86" s="89"/>
      <c r="E86" s="89"/>
      <c r="F86" s="13"/>
      <c r="G86" s="91"/>
      <c r="H86" s="92"/>
      <c r="I86" s="92"/>
      <c r="J86" s="92"/>
      <c r="K86" s="13"/>
      <c r="L86" s="38"/>
      <c r="M86" s="91"/>
      <c r="N86" s="91"/>
    </row>
    <row r="87" spans="1:14" ht="15.95" customHeight="1" x14ac:dyDescent="0.15">
      <c r="A87" s="18" t="s">
        <v>219</v>
      </c>
      <c r="D87" s="7"/>
      <c r="E87" s="7"/>
      <c r="F87" s="5"/>
      <c r="G87" s="19"/>
      <c r="H87" s="76"/>
      <c r="I87" s="76"/>
      <c r="J87" s="76"/>
      <c r="K87" s="5"/>
      <c r="L87" s="39"/>
      <c r="M87" s="19"/>
      <c r="N87" s="19"/>
    </row>
    <row r="88" spans="1:14" ht="15.95" customHeight="1" x14ac:dyDescent="0.15">
      <c r="B88" s="18" t="s">
        <v>132</v>
      </c>
      <c r="C88" s="18" t="s">
        <v>133</v>
      </c>
      <c r="D88" s="173" t="s">
        <v>258</v>
      </c>
      <c r="E88" s="155"/>
      <c r="F88" s="155"/>
      <c r="G88" s="155"/>
      <c r="H88" s="155"/>
      <c r="I88" s="155"/>
      <c r="J88" s="155"/>
      <c r="K88" s="155"/>
      <c r="L88" s="155"/>
      <c r="M88" s="155"/>
      <c r="N88" s="174"/>
    </row>
    <row r="89" spans="1:14" ht="15.95" customHeight="1" x14ac:dyDescent="0.15">
      <c r="A89" s="18" t="s">
        <v>259</v>
      </c>
      <c r="B89" s="18" t="s">
        <v>260</v>
      </c>
      <c r="D89" s="7" t="s">
        <v>261</v>
      </c>
      <c r="E89" s="7" t="s">
        <v>133</v>
      </c>
      <c r="F89" s="5" t="s">
        <v>138</v>
      </c>
      <c r="G89" s="19" t="e">
        <f ca="1">IF(egTextCal(E89)&lt;&gt;0, egTextCal(E89),   )</f>
        <v>#NAME?</v>
      </c>
      <c r="H89" s="76" t="s">
        <v>262</v>
      </c>
      <c r="I89" s="76" t="s">
        <v>250</v>
      </c>
      <c r="J89" s="76" t="s">
        <v>263</v>
      </c>
      <c r="K89" s="5" t="s">
        <v>148</v>
      </c>
      <c r="L89" s="39">
        <v>1</v>
      </c>
      <c r="M89" s="19" t="e">
        <f ca="1">IF(egTextCal(L89)&lt;&gt;0, egTextCal(L89),   )</f>
        <v>#NAME?</v>
      </c>
      <c r="N89" s="19" t="e">
        <f ca="1">SUM(G89:G89)*M89</f>
        <v>#NAME?</v>
      </c>
    </row>
    <row r="90" spans="1:14" ht="15.95" customHeight="1" x14ac:dyDescent="0.15">
      <c r="A90" s="18" t="s">
        <v>259</v>
      </c>
      <c r="B90" s="18" t="s">
        <v>264</v>
      </c>
      <c r="D90" s="7" t="s">
        <v>265</v>
      </c>
      <c r="E90" s="7" t="s">
        <v>133</v>
      </c>
      <c r="F90" s="5" t="s">
        <v>138</v>
      </c>
      <c r="G90" s="19" t="e">
        <f ca="1">IF(egTextCal(E90)&lt;&gt;0, egTextCal(E90),   )</f>
        <v>#NAME?</v>
      </c>
      <c r="H90" s="76" t="s">
        <v>266</v>
      </c>
      <c r="I90" s="76" t="s">
        <v>250</v>
      </c>
      <c r="J90" s="76" t="s">
        <v>267</v>
      </c>
      <c r="K90" s="5" t="s">
        <v>148</v>
      </c>
      <c r="L90" s="39">
        <v>1</v>
      </c>
      <c r="M90" s="19" t="e">
        <f ca="1">IF(egTextCal(L90)&lt;&gt;0, egTextCal(L90),   )</f>
        <v>#NAME?</v>
      </c>
      <c r="N90" s="19" t="e">
        <f ca="1">SUM(G90:G90)*M90</f>
        <v>#NAME?</v>
      </c>
    </row>
    <row r="91" spans="1:14" ht="15.95" customHeight="1" x14ac:dyDescent="0.15">
      <c r="A91" s="18" t="s">
        <v>259</v>
      </c>
      <c r="B91" s="18" t="s">
        <v>268</v>
      </c>
      <c r="D91" s="7" t="s">
        <v>268</v>
      </c>
      <c r="E91" s="7" t="s">
        <v>269</v>
      </c>
      <c r="F91" s="5" t="s">
        <v>133</v>
      </c>
      <c r="G91" s="19" t="e">
        <f ca="1">IF(egTextCal(E91)&lt;&gt;0, egTextCal(E91),   )</f>
        <v>#NAME?</v>
      </c>
      <c r="H91" s="76" t="s">
        <v>270</v>
      </c>
      <c r="I91" s="76" t="s">
        <v>271</v>
      </c>
      <c r="J91" s="76" t="s">
        <v>230</v>
      </c>
      <c r="K91" s="5" t="s">
        <v>177</v>
      </c>
      <c r="L91" s="39">
        <v>2</v>
      </c>
      <c r="M91" s="19" t="e">
        <f ca="1">IF(egTextCal(L91)&lt;&gt;0, egTextCal(L91),   )</f>
        <v>#NAME?</v>
      </c>
      <c r="N91" s="19" t="e">
        <f ca="1">SUM(G91:G92)*M91</f>
        <v>#NAME?</v>
      </c>
    </row>
    <row r="92" spans="1:14" ht="15.95" customHeight="1" x14ac:dyDescent="0.15">
      <c r="A92" s="18" t="s">
        <v>259</v>
      </c>
      <c r="B92" s="18" t="s">
        <v>272</v>
      </c>
      <c r="D92" s="7"/>
      <c r="E92" s="7" t="s">
        <v>273</v>
      </c>
      <c r="F92" s="5" t="s">
        <v>150</v>
      </c>
      <c r="G92" s="19" t="e">
        <f ca="1">IF(egTextCal(E92)&lt;&gt;0, egTextCal(E92),   )</f>
        <v>#NAME?</v>
      </c>
      <c r="H92" s="76" t="s">
        <v>274</v>
      </c>
      <c r="I92" s="76" t="s">
        <v>275</v>
      </c>
      <c r="J92" s="76" t="s">
        <v>276</v>
      </c>
      <c r="K92" s="5" t="s">
        <v>177</v>
      </c>
      <c r="L92" s="39">
        <v>1</v>
      </c>
      <c r="M92" s="19" t="e">
        <f ca="1">IF(egTextCal(L92)&lt;&gt;0, egTextCal(L92),   )</f>
        <v>#NAME?</v>
      </c>
      <c r="N92" s="19" t="e">
        <f ca="1">SUM(G91:G92)*M92</f>
        <v>#NAME?</v>
      </c>
    </row>
    <row r="93" spans="1:14" ht="15.95" customHeight="1" x14ac:dyDescent="0.15">
      <c r="A93" s="18" t="s">
        <v>259</v>
      </c>
      <c r="B93" s="18" t="s">
        <v>226</v>
      </c>
      <c r="D93" s="7" t="s">
        <v>277</v>
      </c>
      <c r="E93" s="7" t="s">
        <v>278</v>
      </c>
      <c r="F93" s="5" t="s">
        <v>133</v>
      </c>
      <c r="G93" s="19" t="e">
        <f ca="1">IF(egTextCal(E93)&lt;&gt;0, egTextCal(E93),   )</f>
        <v>#NAME?</v>
      </c>
      <c r="H93" s="76" t="s">
        <v>228</v>
      </c>
      <c r="I93" s="76" t="s">
        <v>229</v>
      </c>
      <c r="J93" s="76" t="s">
        <v>230</v>
      </c>
      <c r="K93" s="5" t="s">
        <v>177</v>
      </c>
      <c r="L93" s="39">
        <v>1</v>
      </c>
      <c r="M93" s="19" t="e">
        <f ca="1">IF(egTextCal(L93)&lt;&gt;0, egTextCal(L93),   )</f>
        <v>#NAME?</v>
      </c>
      <c r="N93" s="19" t="e">
        <f ca="1">SUM(G93:G94)*M93</f>
        <v>#NAME?</v>
      </c>
    </row>
    <row r="94" spans="1:14" ht="15.95" customHeight="1" x14ac:dyDescent="0.15">
      <c r="A94" s="18" t="s">
        <v>259</v>
      </c>
      <c r="B94" s="18" t="s">
        <v>279</v>
      </c>
      <c r="D94" s="7"/>
      <c r="E94" s="7"/>
      <c r="F94" s="5" t="s">
        <v>150</v>
      </c>
      <c r="G94" s="19"/>
      <c r="H94" s="76" t="s">
        <v>280</v>
      </c>
      <c r="I94" s="76" t="s">
        <v>275</v>
      </c>
      <c r="J94" s="76" t="s">
        <v>281</v>
      </c>
      <c r="K94" s="5" t="s">
        <v>177</v>
      </c>
      <c r="L94" s="39">
        <v>1</v>
      </c>
      <c r="M94" s="19" t="e">
        <f ca="1">IF(egTextCal(L94)&lt;&gt;0, egTextCal(L94),   )</f>
        <v>#NAME?</v>
      </c>
      <c r="N94" s="19" t="e">
        <f ca="1">SUM(G93:G94)*M94</f>
        <v>#NAME?</v>
      </c>
    </row>
    <row r="95" spans="1:14" ht="15.95" customHeight="1" x14ac:dyDescent="0.15">
      <c r="A95" s="18" t="s">
        <v>259</v>
      </c>
      <c r="B95" s="18" t="s">
        <v>226</v>
      </c>
      <c r="C95" s="18" t="s">
        <v>282</v>
      </c>
      <c r="D95" s="7" t="s">
        <v>283</v>
      </c>
      <c r="E95" s="7" t="s">
        <v>284</v>
      </c>
      <c r="F95" s="5" t="s">
        <v>138</v>
      </c>
      <c r="G95" s="19" t="e">
        <f ca="1">IF(egTextCal(E95)&lt;&gt;0, egTextCal(E95),   )</f>
        <v>#NAME?</v>
      </c>
      <c r="H95" s="76" t="s">
        <v>228</v>
      </c>
      <c r="I95" s="76" t="s">
        <v>229</v>
      </c>
      <c r="J95" s="76" t="s">
        <v>230</v>
      </c>
      <c r="K95" s="5" t="s">
        <v>177</v>
      </c>
      <c r="L95" s="39">
        <v>2</v>
      </c>
      <c r="M95" s="19" t="e">
        <f ca="1">IF(egTextCal(L95)&lt;&gt;0, egTextCal(L95),   )</f>
        <v>#NAME?</v>
      </c>
      <c r="N95" s="19" t="e">
        <f ca="1">SUM(G95:G95)*M95</f>
        <v>#NAME?</v>
      </c>
    </row>
    <row r="96" spans="1:14" ht="15.95" customHeight="1" x14ac:dyDescent="0.15">
      <c r="A96" s="18" t="s">
        <v>259</v>
      </c>
      <c r="B96" s="18" t="s">
        <v>226</v>
      </c>
      <c r="D96" s="7" t="s">
        <v>285</v>
      </c>
      <c r="E96" s="7" t="s">
        <v>286</v>
      </c>
      <c r="F96" s="5" t="s">
        <v>133</v>
      </c>
      <c r="G96" s="19" t="e">
        <f ca="1">IF(egTextCal(E96)&lt;&gt;0, egTextCal(E96),   )</f>
        <v>#NAME?</v>
      </c>
      <c r="H96" s="76" t="s">
        <v>228</v>
      </c>
      <c r="I96" s="76" t="s">
        <v>229</v>
      </c>
      <c r="J96" s="76" t="s">
        <v>230</v>
      </c>
      <c r="K96" s="5" t="s">
        <v>177</v>
      </c>
      <c r="L96" s="39" t="s">
        <v>287</v>
      </c>
      <c r="M96" s="19" t="e">
        <f ca="1">IF(egTextCal(L96)&lt;&gt;0, egTextCal(L96),   )</f>
        <v>#NAME?</v>
      </c>
      <c r="N96" s="19" t="e">
        <f ca="1">SUM(G96:G97)*M96</f>
        <v>#NAME?</v>
      </c>
    </row>
    <row r="97" spans="1:14" ht="15.95" customHeight="1" x14ac:dyDescent="0.15">
      <c r="A97" s="18" t="s">
        <v>259</v>
      </c>
      <c r="B97" s="18" t="s">
        <v>279</v>
      </c>
      <c r="D97" s="7"/>
      <c r="E97" s="7"/>
      <c r="F97" s="5" t="s">
        <v>150</v>
      </c>
      <c r="G97" s="19"/>
      <c r="H97" s="76" t="s">
        <v>280</v>
      </c>
      <c r="I97" s="76" t="s">
        <v>275</v>
      </c>
      <c r="J97" s="76" t="s">
        <v>281</v>
      </c>
      <c r="K97" s="5" t="s">
        <v>177</v>
      </c>
      <c r="L97" s="39">
        <v>1</v>
      </c>
      <c r="M97" s="19" t="e">
        <f ca="1">IF(egTextCal(L97)&lt;&gt;0, egTextCal(L97),   )</f>
        <v>#NAME?</v>
      </c>
      <c r="N97" s="19" t="e">
        <f ca="1">SUM(G96:G97)*M97</f>
        <v>#NAME?</v>
      </c>
    </row>
    <row r="98" spans="1:14" ht="15.95" customHeight="1" x14ac:dyDescent="0.15">
      <c r="A98" s="18" t="s">
        <v>259</v>
      </c>
      <c r="B98" s="18" t="s">
        <v>226</v>
      </c>
      <c r="D98" s="7" t="s">
        <v>288</v>
      </c>
      <c r="E98" s="7" t="s">
        <v>289</v>
      </c>
      <c r="F98" s="5" t="s">
        <v>133</v>
      </c>
      <c r="G98" s="19" t="e">
        <f ca="1">IF(egTextCal(E98)&lt;&gt;0, egTextCal(E98),   )</f>
        <v>#NAME?</v>
      </c>
      <c r="H98" s="76" t="s">
        <v>228</v>
      </c>
      <c r="I98" s="76" t="s">
        <v>229</v>
      </c>
      <c r="J98" s="76" t="s">
        <v>230</v>
      </c>
      <c r="K98" s="5" t="s">
        <v>177</v>
      </c>
      <c r="L98" s="39" t="s">
        <v>290</v>
      </c>
      <c r="M98" s="19" t="e">
        <f ca="1">IF(egTextCal(L98)&lt;&gt;0, egTextCal(L98),   )</f>
        <v>#NAME?</v>
      </c>
      <c r="N98" s="19" t="e">
        <f ca="1">SUM(G98:G101)*M98</f>
        <v>#NAME?</v>
      </c>
    </row>
    <row r="99" spans="1:14" ht="15.95" customHeight="1" x14ac:dyDescent="0.15">
      <c r="A99" s="18" t="s">
        <v>259</v>
      </c>
      <c r="B99" s="18" t="s">
        <v>279</v>
      </c>
      <c r="D99" s="7"/>
      <c r="E99" s="7"/>
      <c r="F99" s="5" t="s">
        <v>150</v>
      </c>
      <c r="G99" s="19"/>
      <c r="H99" s="76" t="s">
        <v>280</v>
      </c>
      <c r="I99" s="76" t="s">
        <v>275</v>
      </c>
      <c r="J99" s="76" t="s">
        <v>281</v>
      </c>
      <c r="K99" s="5" t="s">
        <v>177</v>
      </c>
      <c r="L99" s="39">
        <v>0.5</v>
      </c>
      <c r="M99" s="19" t="e">
        <f ca="1">IF(egTextCal(L99)&lt;&gt;0, egTextCal(L99),   )</f>
        <v>#NAME?</v>
      </c>
      <c r="N99" s="19" t="e">
        <f ca="1">SUM(G98:G101)*M99</f>
        <v>#NAME?</v>
      </c>
    </row>
    <row r="100" spans="1:14" ht="15.95" customHeight="1" x14ac:dyDescent="0.15">
      <c r="A100" s="18" t="s">
        <v>259</v>
      </c>
      <c r="B100" s="18" t="s">
        <v>291</v>
      </c>
      <c r="D100" s="7"/>
      <c r="E100" s="7"/>
      <c r="F100" s="5" t="s">
        <v>156</v>
      </c>
      <c r="G100" s="19"/>
      <c r="H100" s="76" t="s">
        <v>292</v>
      </c>
      <c r="I100" s="76" t="s">
        <v>293</v>
      </c>
      <c r="J100" s="76" t="s">
        <v>294</v>
      </c>
      <c r="K100" s="5" t="s">
        <v>148</v>
      </c>
      <c r="L100" s="39">
        <v>1</v>
      </c>
      <c r="M100" s="19" t="e">
        <f ca="1">IF(egTextCal(L100)&lt;&gt;0, egTextCal(L100),   )</f>
        <v>#NAME?</v>
      </c>
      <c r="N100" s="19" t="e">
        <f ca="1">SUM(G98:G101)*M100</f>
        <v>#NAME?</v>
      </c>
    </row>
    <row r="101" spans="1:14" ht="15.95" customHeight="1" x14ac:dyDescent="0.15">
      <c r="A101" s="18" t="s">
        <v>259</v>
      </c>
      <c r="B101" s="18" t="s">
        <v>295</v>
      </c>
      <c r="D101" s="7"/>
      <c r="E101" s="7"/>
      <c r="F101" s="5" t="s">
        <v>161</v>
      </c>
      <c r="G101" s="19"/>
      <c r="H101" s="76" t="s">
        <v>296</v>
      </c>
      <c r="I101" s="76" t="s">
        <v>297</v>
      </c>
      <c r="J101" s="76" t="s">
        <v>298</v>
      </c>
      <c r="K101" s="5" t="s">
        <v>148</v>
      </c>
      <c r="L101" s="39">
        <v>1</v>
      </c>
      <c r="M101" s="19" t="e">
        <f ca="1">IF(egTextCal(L101)&lt;&gt;0, egTextCal(L101),   )</f>
        <v>#NAME?</v>
      </c>
      <c r="N101" s="19" t="e">
        <f ca="1">SUM(G98:G101)*M101</f>
        <v>#NAME?</v>
      </c>
    </row>
    <row r="102" spans="1:14" ht="15.95" customHeight="1" x14ac:dyDescent="0.15">
      <c r="A102" s="18" t="s">
        <v>259</v>
      </c>
      <c r="B102" s="18" t="s">
        <v>299</v>
      </c>
      <c r="D102" s="7" t="s">
        <v>300</v>
      </c>
      <c r="E102" s="7" t="s">
        <v>301</v>
      </c>
      <c r="F102" s="5" t="s">
        <v>138</v>
      </c>
      <c r="G102" s="19" t="e">
        <f ca="1">IF(egTextCal(E102)&lt;&gt;0, egTextCal(E102),   )</f>
        <v>#NAME?</v>
      </c>
      <c r="H102" s="76" t="s">
        <v>302</v>
      </c>
      <c r="I102" s="76" t="s">
        <v>297</v>
      </c>
      <c r="J102" s="76" t="s">
        <v>303</v>
      </c>
      <c r="K102" s="5" t="s">
        <v>148</v>
      </c>
      <c r="L102" s="39">
        <v>1</v>
      </c>
      <c r="M102" s="19" t="e">
        <f ca="1">IF(egTextCal(L102)&lt;&gt;0, egTextCal(L102),   )</f>
        <v>#NAME?</v>
      </c>
      <c r="N102" s="19" t="e">
        <f ca="1">SUM(G102:G102)*M102</f>
        <v>#NAME?</v>
      </c>
    </row>
    <row r="103" spans="1:14" ht="15.95" customHeight="1" x14ac:dyDescent="0.15">
      <c r="A103" s="18" t="s">
        <v>259</v>
      </c>
      <c r="B103" s="18" t="s">
        <v>226</v>
      </c>
      <c r="C103" s="18" t="s">
        <v>282</v>
      </c>
      <c r="D103" s="7" t="s">
        <v>304</v>
      </c>
      <c r="E103" s="7" t="s">
        <v>305</v>
      </c>
      <c r="F103" s="5" t="s">
        <v>138</v>
      </c>
      <c r="G103" s="19" t="e">
        <f ca="1">IF(egTextCal(E103)&lt;&gt;0, egTextCal(E103),   )</f>
        <v>#NAME?</v>
      </c>
      <c r="H103" s="76" t="s">
        <v>228</v>
      </c>
      <c r="I103" s="76" t="s">
        <v>229</v>
      </c>
      <c r="J103" s="76" t="s">
        <v>230</v>
      </c>
      <c r="K103" s="5" t="s">
        <v>177</v>
      </c>
      <c r="L103" s="39">
        <v>1</v>
      </c>
      <c r="M103" s="19" t="e">
        <f ca="1">IF(egTextCal(L103)&lt;&gt;0, egTextCal(L103),   )</f>
        <v>#NAME?</v>
      </c>
      <c r="N103" s="19" t="e">
        <f ca="1">SUM(G103:G103)*M103</f>
        <v>#NAME?</v>
      </c>
    </row>
    <row r="104" spans="1:14" ht="15.95" customHeight="1" x14ac:dyDescent="0.15">
      <c r="A104" s="18" t="s">
        <v>259</v>
      </c>
      <c r="B104" s="18" t="s">
        <v>306</v>
      </c>
      <c r="D104" s="7" t="s">
        <v>307</v>
      </c>
      <c r="E104" s="7" t="s">
        <v>308</v>
      </c>
      <c r="F104" s="5" t="s">
        <v>133</v>
      </c>
      <c r="G104" s="19" t="e">
        <f ca="1">IF(egTextCal(E104)&lt;&gt;0, egTextCal(E104),   )</f>
        <v>#NAME?</v>
      </c>
      <c r="H104" s="76" t="s">
        <v>309</v>
      </c>
      <c r="I104" s="76" t="s">
        <v>234</v>
      </c>
      <c r="J104" s="76" t="s">
        <v>310</v>
      </c>
      <c r="K104" s="5" t="s">
        <v>177</v>
      </c>
      <c r="L104" s="39">
        <v>1</v>
      </c>
      <c r="M104" s="19" t="e">
        <f ca="1">IF(egTextCal(L104)&lt;&gt;0, egTextCal(L104),   )</f>
        <v>#NAME?</v>
      </c>
      <c r="N104" s="19" t="e">
        <f ca="1">SUM(G104:G105)*M104</f>
        <v>#NAME?</v>
      </c>
    </row>
    <row r="105" spans="1:14" ht="15.95" customHeight="1" x14ac:dyDescent="0.15">
      <c r="A105" s="18" t="s">
        <v>259</v>
      </c>
      <c r="B105" s="18" t="s">
        <v>279</v>
      </c>
      <c r="D105" s="7"/>
      <c r="E105" s="7"/>
      <c r="F105" s="5" t="s">
        <v>150</v>
      </c>
      <c r="G105" s="19"/>
      <c r="H105" s="76" t="s">
        <v>280</v>
      </c>
      <c r="I105" s="76" t="s">
        <v>275</v>
      </c>
      <c r="J105" s="76" t="s">
        <v>281</v>
      </c>
      <c r="K105" s="5" t="s">
        <v>177</v>
      </c>
      <c r="L105" s="39">
        <v>1</v>
      </c>
      <c r="M105" s="19" t="e">
        <f ca="1">IF(egTextCal(L105)&lt;&gt;0, egTextCal(L105),   )</f>
        <v>#NAME?</v>
      </c>
      <c r="N105" s="19" t="e">
        <f ca="1">SUM(G104:G105)*M105</f>
        <v>#NAME?</v>
      </c>
    </row>
    <row r="106" spans="1:14" ht="15.95" customHeight="1" x14ac:dyDescent="0.15">
      <c r="A106" s="18" t="s">
        <v>259</v>
      </c>
      <c r="B106" s="18" t="s">
        <v>306</v>
      </c>
      <c r="C106" s="18" t="s">
        <v>282</v>
      </c>
      <c r="D106" s="7" t="s">
        <v>311</v>
      </c>
      <c r="E106" s="7" t="s">
        <v>305</v>
      </c>
      <c r="F106" s="5" t="s">
        <v>138</v>
      </c>
      <c r="G106" s="19" t="e">
        <f ca="1">IF(egTextCal(E106)&lt;&gt;0, egTextCal(E106),   )</f>
        <v>#NAME?</v>
      </c>
      <c r="H106" s="76" t="s">
        <v>309</v>
      </c>
      <c r="I106" s="76" t="s">
        <v>234</v>
      </c>
      <c r="J106" s="76" t="s">
        <v>310</v>
      </c>
      <c r="K106" s="5" t="s">
        <v>177</v>
      </c>
      <c r="L106" s="39">
        <v>1</v>
      </c>
      <c r="M106" s="19" t="e">
        <f ca="1">IF(egTextCal(L106)&lt;&gt;0, egTextCal(L106),   )</f>
        <v>#NAME?</v>
      </c>
      <c r="N106" s="19" t="e">
        <f ca="1">SUM(G106:G106)*M106</f>
        <v>#NAME?</v>
      </c>
    </row>
    <row r="107" spans="1:14" ht="15.95" customHeight="1" x14ac:dyDescent="0.15">
      <c r="A107" s="18" t="s">
        <v>259</v>
      </c>
      <c r="B107" s="18" t="s">
        <v>291</v>
      </c>
      <c r="D107" s="7" t="s">
        <v>312</v>
      </c>
      <c r="E107" s="7" t="s">
        <v>313</v>
      </c>
      <c r="F107" s="5" t="s">
        <v>133</v>
      </c>
      <c r="G107" s="19" t="e">
        <f ca="1">IF(egTextCal(E107)&lt;&gt;0, egTextCal(E107),   )</f>
        <v>#NAME?</v>
      </c>
      <c r="H107" s="76" t="s">
        <v>292</v>
      </c>
      <c r="I107" s="76" t="s">
        <v>293</v>
      </c>
      <c r="J107" s="76" t="s">
        <v>294</v>
      </c>
      <c r="K107" s="5" t="s">
        <v>148</v>
      </c>
      <c r="L107" s="39">
        <v>1</v>
      </c>
      <c r="M107" s="19" t="e">
        <f ca="1">IF(egTextCal(L107)&lt;&gt;0, egTextCal(L107),   )</f>
        <v>#NAME?</v>
      </c>
      <c r="N107" s="19" t="e">
        <f ca="1">SUM(G107:G108)*M107</f>
        <v>#NAME?</v>
      </c>
    </row>
    <row r="108" spans="1:14" ht="15.95" customHeight="1" x14ac:dyDescent="0.15">
      <c r="A108" s="18" t="s">
        <v>259</v>
      </c>
      <c r="B108" s="18" t="s">
        <v>314</v>
      </c>
      <c r="D108" s="7"/>
      <c r="E108" s="7"/>
      <c r="F108" s="5" t="s">
        <v>150</v>
      </c>
      <c r="G108" s="19"/>
      <c r="H108" s="76" t="s">
        <v>315</v>
      </c>
      <c r="I108" s="76" t="s">
        <v>316</v>
      </c>
      <c r="J108" s="76" t="s">
        <v>317</v>
      </c>
      <c r="K108" s="5" t="s">
        <v>148</v>
      </c>
      <c r="L108" s="39">
        <v>1</v>
      </c>
      <c r="M108" s="19" t="e">
        <f ca="1">IF(egTextCal(L108)&lt;&gt;0, egTextCal(L108),   )</f>
        <v>#NAME?</v>
      </c>
      <c r="N108" s="19" t="e">
        <f ca="1">SUM(G107:G108)*M108</f>
        <v>#NAME?</v>
      </c>
    </row>
    <row r="109" spans="1:14" ht="15.95" customHeight="1" x14ac:dyDescent="0.15">
      <c r="A109" s="18" t="s">
        <v>259</v>
      </c>
      <c r="B109" s="18" t="s">
        <v>318</v>
      </c>
      <c r="D109" s="7" t="s">
        <v>319</v>
      </c>
      <c r="E109" s="7" t="s">
        <v>320</v>
      </c>
      <c r="F109" s="5" t="s">
        <v>138</v>
      </c>
      <c r="G109" s="19" t="e">
        <f ca="1">IF(egTextCal(E109)&lt;&gt;0, egTextCal(E109),   )</f>
        <v>#NAME?</v>
      </c>
      <c r="H109" s="76" t="s">
        <v>321</v>
      </c>
      <c r="I109" s="76" t="s">
        <v>297</v>
      </c>
      <c r="J109" s="76" t="s">
        <v>322</v>
      </c>
      <c r="K109" s="5" t="s">
        <v>148</v>
      </c>
      <c r="L109" s="39">
        <v>1</v>
      </c>
      <c r="M109" s="19" t="e">
        <f ca="1">IF(egTextCal(L109)&lt;&gt;0, egTextCal(L109),   )</f>
        <v>#NAME?</v>
      </c>
      <c r="N109" s="19" t="e">
        <f ca="1">SUM(G109:G109)*M109</f>
        <v>#NAME?</v>
      </c>
    </row>
    <row r="110" spans="1:14" ht="15.95" customHeight="1" x14ac:dyDescent="0.15">
      <c r="A110" s="18" t="s">
        <v>259</v>
      </c>
      <c r="D110" s="7"/>
      <c r="E110" s="7"/>
      <c r="F110" s="5" t="s">
        <v>138</v>
      </c>
      <c r="G110" s="19"/>
      <c r="H110" s="76"/>
      <c r="I110" s="76"/>
      <c r="J110" s="76"/>
      <c r="K110" s="5"/>
      <c r="L110" s="39"/>
      <c r="M110" s="19"/>
      <c r="N110" s="19"/>
    </row>
    <row r="111" spans="1:14" ht="15.95" customHeight="1" x14ac:dyDescent="0.15">
      <c r="A111" s="18" t="s">
        <v>259</v>
      </c>
      <c r="D111" s="7"/>
      <c r="E111" s="7"/>
      <c r="F111" s="5"/>
      <c r="G111" s="19"/>
      <c r="H111" s="76"/>
      <c r="I111" s="76"/>
      <c r="J111" s="76"/>
      <c r="K111" s="5"/>
      <c r="L111" s="39"/>
      <c r="M111" s="19"/>
      <c r="N111" s="19"/>
    </row>
    <row r="112" spans="1:14" ht="15.95" customHeight="1" x14ac:dyDescent="0.15">
      <c r="A112" s="18" t="s">
        <v>259</v>
      </c>
      <c r="D112" s="7"/>
      <c r="E112" s="7"/>
      <c r="F112" s="5"/>
      <c r="G112" s="19"/>
      <c r="H112" s="76"/>
      <c r="I112" s="76"/>
      <c r="J112" s="76"/>
      <c r="K112" s="5"/>
      <c r="L112" s="39"/>
      <c r="M112" s="19"/>
      <c r="N112" s="19"/>
    </row>
    <row r="113" spans="1:14" ht="15.95" customHeight="1" x14ac:dyDescent="0.15">
      <c r="A113" s="18" t="s">
        <v>259</v>
      </c>
      <c r="D113" s="7"/>
      <c r="E113" s="7"/>
      <c r="F113" s="5"/>
      <c r="G113" s="19"/>
      <c r="H113" s="76"/>
      <c r="I113" s="76"/>
      <c r="J113" s="76"/>
      <c r="K113" s="5"/>
      <c r="L113" s="39"/>
      <c r="M113" s="19"/>
      <c r="N113" s="19"/>
    </row>
    <row r="114" spans="1:14" ht="15.95" customHeight="1" x14ac:dyDescent="0.15">
      <c r="A114" s="18" t="s">
        <v>259</v>
      </c>
      <c r="D114" s="7"/>
      <c r="E114" s="7"/>
      <c r="F114" s="5"/>
      <c r="G114" s="19"/>
      <c r="H114" s="76"/>
      <c r="I114" s="76"/>
      <c r="J114" s="76"/>
      <c r="K114" s="5"/>
      <c r="L114" s="39"/>
      <c r="M114" s="19"/>
      <c r="N114" s="19"/>
    </row>
    <row r="115" spans="1:14" ht="15.95" customHeight="1" x14ac:dyDescent="0.15">
      <c r="A115" s="18" t="s">
        <v>259</v>
      </c>
      <c r="D115" s="7"/>
      <c r="E115" s="7"/>
      <c r="F115" s="5"/>
      <c r="G115" s="19"/>
      <c r="H115" s="76"/>
      <c r="I115" s="76"/>
      <c r="J115" s="76"/>
      <c r="K115" s="5"/>
      <c r="L115" s="39"/>
      <c r="M115" s="19"/>
      <c r="N115" s="19"/>
    </row>
    <row r="116" spans="1:14" ht="15.95" customHeight="1" x14ac:dyDescent="0.15">
      <c r="A116" s="18" t="s">
        <v>259</v>
      </c>
      <c r="D116" s="7"/>
      <c r="E116" s="7"/>
      <c r="F116" s="5"/>
      <c r="G116" s="19"/>
      <c r="H116" s="76"/>
      <c r="I116" s="76"/>
      <c r="J116" s="76"/>
      <c r="K116" s="5"/>
      <c r="L116" s="39"/>
      <c r="M116" s="19"/>
      <c r="N116" s="19"/>
    </row>
    <row r="117" spans="1:14" ht="15.95" customHeight="1" x14ac:dyDescent="0.15">
      <c r="A117" s="18" t="s">
        <v>259</v>
      </c>
      <c r="D117" s="7"/>
      <c r="E117" s="7"/>
      <c r="F117" s="5"/>
      <c r="G117" s="19"/>
      <c r="H117" s="76"/>
      <c r="I117" s="76"/>
      <c r="J117" s="76"/>
      <c r="K117" s="5"/>
      <c r="L117" s="39"/>
      <c r="M117" s="19"/>
      <c r="N117" s="19"/>
    </row>
    <row r="118" spans="1:14" ht="15.95" customHeight="1" x14ac:dyDescent="0.15">
      <c r="A118" s="18" t="s">
        <v>259</v>
      </c>
      <c r="D118" s="7"/>
      <c r="E118" s="7"/>
      <c r="F118" s="5"/>
      <c r="G118" s="19"/>
      <c r="H118" s="76"/>
      <c r="I118" s="76"/>
      <c r="J118" s="76"/>
      <c r="K118" s="5"/>
      <c r="L118" s="39"/>
      <c r="M118" s="19"/>
      <c r="N118" s="19"/>
    </row>
    <row r="119" spans="1:14" ht="15.95" customHeight="1" x14ac:dyDescent="0.15">
      <c r="A119" s="18" t="s">
        <v>259</v>
      </c>
      <c r="D119" s="7"/>
      <c r="E119" s="7"/>
      <c r="F119" s="5"/>
      <c r="G119" s="19"/>
      <c r="H119" s="76"/>
      <c r="I119" s="76"/>
      <c r="J119" s="76"/>
      <c r="K119" s="5"/>
      <c r="L119" s="39"/>
      <c r="M119" s="19"/>
      <c r="N119" s="19"/>
    </row>
    <row r="120" spans="1:14" ht="15.95" customHeight="1" x14ac:dyDescent="0.15">
      <c r="A120" s="18" t="s">
        <v>259</v>
      </c>
      <c r="D120" s="7"/>
      <c r="E120" s="7"/>
      <c r="F120" s="5"/>
      <c r="G120" s="19"/>
      <c r="H120" s="76"/>
      <c r="I120" s="76"/>
      <c r="J120" s="76"/>
      <c r="K120" s="5"/>
      <c r="L120" s="39"/>
      <c r="M120" s="19"/>
      <c r="N120" s="19"/>
    </row>
    <row r="121" spans="1:14" ht="15.95" customHeight="1" x14ac:dyDescent="0.15">
      <c r="A121" s="18" t="s">
        <v>259</v>
      </c>
      <c r="D121" s="7"/>
      <c r="E121" s="7"/>
      <c r="F121" s="5"/>
      <c r="G121" s="19"/>
      <c r="H121" s="76"/>
      <c r="I121" s="76"/>
      <c r="J121" s="76"/>
      <c r="K121" s="5"/>
      <c r="L121" s="39"/>
      <c r="M121" s="19"/>
      <c r="N121" s="19"/>
    </row>
    <row r="122" spans="1:14" ht="15.95" customHeight="1" x14ac:dyDescent="0.15">
      <c r="A122" s="18" t="s">
        <v>259</v>
      </c>
      <c r="D122" s="7"/>
      <c r="E122" s="7"/>
      <c r="F122" s="5"/>
      <c r="G122" s="19"/>
      <c r="H122" s="76"/>
      <c r="I122" s="76"/>
      <c r="J122" s="76"/>
      <c r="K122" s="5"/>
      <c r="L122" s="39"/>
      <c r="M122" s="19"/>
      <c r="N122" s="19"/>
    </row>
    <row r="123" spans="1:14" ht="15.95" customHeight="1" x14ac:dyDescent="0.15">
      <c r="A123" s="18" t="s">
        <v>259</v>
      </c>
      <c r="D123" s="7"/>
      <c r="E123" s="7"/>
      <c r="F123" s="5"/>
      <c r="G123" s="19"/>
      <c r="H123" s="76"/>
      <c r="I123" s="76"/>
      <c r="J123" s="76"/>
      <c r="K123" s="5"/>
      <c r="L123" s="39"/>
      <c r="M123" s="19"/>
      <c r="N123" s="19"/>
    </row>
    <row r="124" spans="1:14" ht="15.95" customHeight="1" x14ac:dyDescent="0.15">
      <c r="A124" s="18" t="s">
        <v>259</v>
      </c>
      <c r="D124" s="7"/>
      <c r="E124" s="7"/>
      <c r="F124" s="5"/>
      <c r="G124" s="19"/>
      <c r="H124" s="76"/>
      <c r="I124" s="76"/>
      <c r="J124" s="76"/>
      <c r="K124" s="5"/>
      <c r="L124" s="39"/>
      <c r="M124" s="19"/>
      <c r="N124" s="19"/>
    </row>
    <row r="125" spans="1:14" ht="15.95" customHeight="1" x14ac:dyDescent="0.15">
      <c r="A125" s="18" t="s">
        <v>259</v>
      </c>
      <c r="D125" s="7"/>
      <c r="E125" s="7"/>
      <c r="F125" s="5"/>
      <c r="G125" s="19"/>
      <c r="H125" s="76"/>
      <c r="I125" s="76"/>
      <c r="J125" s="76"/>
      <c r="K125" s="5"/>
      <c r="L125" s="39"/>
      <c r="M125" s="19"/>
      <c r="N125" s="19"/>
    </row>
    <row r="126" spans="1:14" ht="15.95" customHeight="1" x14ac:dyDescent="0.15">
      <c r="A126" s="18" t="s">
        <v>259</v>
      </c>
      <c r="D126" s="7"/>
      <c r="E126" s="7"/>
      <c r="F126" s="5"/>
      <c r="G126" s="19"/>
      <c r="H126" s="76"/>
      <c r="I126" s="76"/>
      <c r="J126" s="76"/>
      <c r="K126" s="5"/>
      <c r="L126" s="39"/>
      <c r="M126" s="19"/>
      <c r="N126" s="19"/>
    </row>
    <row r="127" spans="1:14" ht="15.95" customHeight="1" x14ac:dyDescent="0.15">
      <c r="A127" s="18" t="s">
        <v>259</v>
      </c>
      <c r="D127" s="7"/>
      <c r="E127" s="7"/>
      <c r="F127" s="5"/>
      <c r="G127" s="19"/>
      <c r="H127" s="76"/>
      <c r="I127" s="76"/>
      <c r="J127" s="76"/>
      <c r="K127" s="5"/>
      <c r="L127" s="39"/>
      <c r="M127" s="19"/>
      <c r="N127" s="19"/>
    </row>
    <row r="128" spans="1:14" ht="15.95" customHeight="1" x14ac:dyDescent="0.15">
      <c r="A128" s="18" t="s">
        <v>259</v>
      </c>
      <c r="D128" s="89"/>
      <c r="E128" s="89"/>
      <c r="F128" s="13"/>
      <c r="G128" s="91"/>
      <c r="H128" s="92"/>
      <c r="I128" s="92"/>
      <c r="J128" s="92"/>
      <c r="K128" s="13"/>
      <c r="L128" s="38"/>
      <c r="M128" s="91"/>
      <c r="N128" s="91"/>
    </row>
    <row r="129" spans="1:14" ht="15.95" customHeight="1" x14ac:dyDescent="0.15">
      <c r="A129" s="18" t="s">
        <v>259</v>
      </c>
      <c r="D129" s="7"/>
      <c r="E129" s="7"/>
      <c r="F129" s="5"/>
      <c r="G129" s="19"/>
      <c r="H129" s="76"/>
      <c r="I129" s="76"/>
      <c r="J129" s="76"/>
      <c r="K129" s="5"/>
      <c r="L129" s="39"/>
      <c r="M129" s="19"/>
      <c r="N129" s="19"/>
    </row>
    <row r="130" spans="1:14" ht="15.95" customHeight="1" x14ac:dyDescent="0.15">
      <c r="B130" s="18" t="s">
        <v>132</v>
      </c>
      <c r="C130" s="18" t="s">
        <v>133</v>
      </c>
      <c r="D130" s="173" t="s">
        <v>323</v>
      </c>
      <c r="E130" s="155"/>
      <c r="F130" s="155"/>
      <c r="G130" s="155"/>
      <c r="H130" s="155"/>
      <c r="I130" s="155"/>
      <c r="J130" s="155"/>
      <c r="K130" s="155"/>
      <c r="L130" s="155"/>
      <c r="M130" s="155"/>
      <c r="N130" s="174"/>
    </row>
    <row r="131" spans="1:14" ht="15.95" customHeight="1" x14ac:dyDescent="0.15">
      <c r="A131" s="18" t="s">
        <v>324</v>
      </c>
      <c r="B131" s="18" t="s">
        <v>325</v>
      </c>
      <c r="D131" s="7" t="s">
        <v>326</v>
      </c>
      <c r="E131" s="7" t="s">
        <v>133</v>
      </c>
      <c r="F131" s="5" t="s">
        <v>133</v>
      </c>
      <c r="G131" s="19" t="e">
        <f ca="1">IF(egTextCal(E131)&lt;&gt;0, egTextCal(E131),   )</f>
        <v>#NAME?</v>
      </c>
      <c r="H131" s="76" t="s">
        <v>327</v>
      </c>
      <c r="I131" s="76" t="s">
        <v>196</v>
      </c>
      <c r="J131" s="76" t="s">
        <v>328</v>
      </c>
      <c r="K131" s="5" t="s">
        <v>198</v>
      </c>
      <c r="L131" s="39">
        <v>1</v>
      </c>
      <c r="M131" s="19" t="e">
        <f ca="1">IF(egTextCal(L131)&lt;&gt;0, egTextCal(L131),   )</f>
        <v>#NAME?</v>
      </c>
      <c r="N131" s="19" t="e">
        <f ca="1">SUM(G131:G135)*M131</f>
        <v>#NAME?</v>
      </c>
    </row>
    <row r="132" spans="1:14" ht="15.95" customHeight="1" x14ac:dyDescent="0.15">
      <c r="A132" s="18" t="s">
        <v>324</v>
      </c>
      <c r="B132" s="18" t="s">
        <v>329</v>
      </c>
      <c r="D132" s="7"/>
      <c r="E132" s="7"/>
      <c r="F132" s="5" t="s">
        <v>150</v>
      </c>
      <c r="G132" s="19"/>
      <c r="H132" s="76" t="s">
        <v>330</v>
      </c>
      <c r="I132" s="76" t="s">
        <v>331</v>
      </c>
      <c r="J132" s="76" t="s">
        <v>332</v>
      </c>
      <c r="K132" s="5" t="s">
        <v>148</v>
      </c>
      <c r="L132" s="39">
        <v>1</v>
      </c>
      <c r="M132" s="19" t="e">
        <f ca="1">IF(egTextCal(L132)&lt;&gt;0, egTextCal(L132),   )</f>
        <v>#NAME?</v>
      </c>
      <c r="N132" s="19" t="e">
        <f ca="1">SUM(G131:G135)*M132</f>
        <v>#NAME?</v>
      </c>
    </row>
    <row r="133" spans="1:14" ht="15.95" customHeight="1" x14ac:dyDescent="0.15">
      <c r="A133" s="18" t="s">
        <v>324</v>
      </c>
      <c r="B133" s="18" t="s">
        <v>333</v>
      </c>
      <c r="D133" s="7"/>
      <c r="E133" s="7"/>
      <c r="F133" s="5" t="s">
        <v>156</v>
      </c>
      <c r="G133" s="19"/>
      <c r="H133" s="76" t="s">
        <v>334</v>
      </c>
      <c r="I133" s="76" t="s">
        <v>201</v>
      </c>
      <c r="J133" s="76" t="s">
        <v>335</v>
      </c>
      <c r="K133" s="5" t="s">
        <v>148</v>
      </c>
      <c r="L133" s="39">
        <v>1</v>
      </c>
      <c r="M133" s="19" t="e">
        <f ca="1">IF(egTextCal(L133)&lt;&gt;0, egTextCal(L133),   )</f>
        <v>#NAME?</v>
      </c>
      <c r="N133" s="19" t="e">
        <f ca="1">SUM(G131:G135)*M133</f>
        <v>#NAME?</v>
      </c>
    </row>
    <row r="134" spans="1:14" ht="15.95" customHeight="1" x14ac:dyDescent="0.15">
      <c r="A134" s="18" t="s">
        <v>324</v>
      </c>
      <c r="B134" s="18" t="s">
        <v>336</v>
      </c>
      <c r="D134" s="7"/>
      <c r="E134" s="7"/>
      <c r="F134" s="5" t="s">
        <v>161</v>
      </c>
      <c r="G134" s="19"/>
      <c r="H134" s="76" t="s">
        <v>337</v>
      </c>
      <c r="I134" s="76" t="s">
        <v>338</v>
      </c>
      <c r="J134" s="76" t="s">
        <v>339</v>
      </c>
      <c r="K134" s="5" t="s">
        <v>148</v>
      </c>
      <c r="L134" s="39">
        <v>1</v>
      </c>
      <c r="M134" s="19" t="e">
        <f ca="1">IF(egTextCal(L134)&lt;&gt;0, egTextCal(L134),   )</f>
        <v>#NAME?</v>
      </c>
      <c r="N134" s="19" t="e">
        <f ca="1">SUM(G131:G135)*M134</f>
        <v>#NAME?</v>
      </c>
    </row>
    <row r="135" spans="1:14" ht="15.95" customHeight="1" x14ac:dyDescent="0.15">
      <c r="A135" s="18" t="s">
        <v>324</v>
      </c>
      <c r="B135" s="18" t="s">
        <v>340</v>
      </c>
      <c r="D135" s="7"/>
      <c r="E135" s="7"/>
      <c r="F135" s="5" t="s">
        <v>166</v>
      </c>
      <c r="G135" s="19"/>
      <c r="H135" s="76" t="s">
        <v>341</v>
      </c>
      <c r="I135" s="76" t="s">
        <v>342</v>
      </c>
      <c r="J135" s="76" t="s">
        <v>343</v>
      </c>
      <c r="K135" s="5" t="s">
        <v>344</v>
      </c>
      <c r="L135" s="39">
        <v>1</v>
      </c>
      <c r="M135" s="19" t="e">
        <f ca="1">IF(egTextCal(L135)&lt;&gt;0, egTextCal(L135),   )</f>
        <v>#NAME?</v>
      </c>
      <c r="N135" s="19" t="e">
        <f ca="1">SUM(G131:G135)*M135</f>
        <v>#NAME?</v>
      </c>
    </row>
    <row r="136" spans="1:14" ht="15.95" customHeight="1" x14ac:dyDescent="0.15">
      <c r="A136" s="18" t="s">
        <v>324</v>
      </c>
      <c r="B136" s="18" t="s">
        <v>268</v>
      </c>
      <c r="D136" s="7" t="s">
        <v>268</v>
      </c>
      <c r="E136" s="7" t="s">
        <v>345</v>
      </c>
      <c r="F136" s="5" t="s">
        <v>133</v>
      </c>
      <c r="G136" s="19" t="e">
        <f ca="1">IF(egTextCal(E136)&lt;&gt;0, egTextCal(E136),   )</f>
        <v>#NAME?</v>
      </c>
      <c r="H136" s="76" t="s">
        <v>270</v>
      </c>
      <c r="I136" s="76" t="s">
        <v>271</v>
      </c>
      <c r="J136" s="76" t="s">
        <v>230</v>
      </c>
      <c r="K136" s="5" t="s">
        <v>177</v>
      </c>
      <c r="L136" s="39">
        <v>2</v>
      </c>
      <c r="M136" s="19" t="e">
        <f ca="1">IF(egTextCal(L136)&lt;&gt;0, egTextCal(L136),   )</f>
        <v>#NAME?</v>
      </c>
      <c r="N136" s="19" t="e">
        <f ca="1">SUM(G136:G137)*M136</f>
        <v>#NAME?</v>
      </c>
    </row>
    <row r="137" spans="1:14" ht="15.95" customHeight="1" x14ac:dyDescent="0.15">
      <c r="A137" s="18" t="s">
        <v>324</v>
      </c>
      <c r="B137" s="18" t="s">
        <v>272</v>
      </c>
      <c r="D137" s="7"/>
      <c r="E137" s="7"/>
      <c r="F137" s="5" t="s">
        <v>150</v>
      </c>
      <c r="G137" s="19"/>
      <c r="H137" s="76" t="s">
        <v>274</v>
      </c>
      <c r="I137" s="76" t="s">
        <v>275</v>
      </c>
      <c r="J137" s="76" t="s">
        <v>276</v>
      </c>
      <c r="K137" s="5" t="s">
        <v>177</v>
      </c>
      <c r="L137" s="39">
        <v>1</v>
      </c>
      <c r="M137" s="19" t="e">
        <f ca="1">IF(egTextCal(L137)&lt;&gt;0, egTextCal(L137),   )</f>
        <v>#NAME?</v>
      </c>
      <c r="N137" s="19" t="e">
        <f ca="1">SUM(G136:G137)*M137</f>
        <v>#NAME?</v>
      </c>
    </row>
    <row r="138" spans="1:14" ht="15.95" customHeight="1" x14ac:dyDescent="0.15">
      <c r="A138" s="18" t="s">
        <v>324</v>
      </c>
      <c r="B138" s="18" t="s">
        <v>226</v>
      </c>
      <c r="C138" s="18" t="s">
        <v>282</v>
      </c>
      <c r="D138" s="7" t="s">
        <v>283</v>
      </c>
      <c r="E138" s="7" t="s">
        <v>346</v>
      </c>
      <c r="F138" s="5" t="s">
        <v>138</v>
      </c>
      <c r="G138" s="19" t="e">
        <f ca="1">IF(egTextCal(E138)&lt;&gt;0, egTextCal(E138),   )</f>
        <v>#NAME?</v>
      </c>
      <c r="H138" s="76" t="s">
        <v>228</v>
      </c>
      <c r="I138" s="76" t="s">
        <v>229</v>
      </c>
      <c r="J138" s="76" t="s">
        <v>230</v>
      </c>
      <c r="K138" s="5" t="s">
        <v>177</v>
      </c>
      <c r="L138" s="39">
        <v>2</v>
      </c>
      <c r="M138" s="19" t="e">
        <f ca="1">IF(egTextCal(L138)&lt;&gt;0, egTextCal(L138),   )</f>
        <v>#NAME?</v>
      </c>
      <c r="N138" s="19" t="e">
        <f ca="1">SUM(G138:G138)*M138</f>
        <v>#NAME?</v>
      </c>
    </row>
    <row r="139" spans="1:14" ht="15.95" customHeight="1" x14ac:dyDescent="0.15">
      <c r="A139" s="18" t="s">
        <v>324</v>
      </c>
      <c r="B139" s="18" t="s">
        <v>226</v>
      </c>
      <c r="D139" s="7" t="s">
        <v>285</v>
      </c>
      <c r="E139" s="7" t="s">
        <v>150</v>
      </c>
      <c r="F139" s="5" t="s">
        <v>133</v>
      </c>
      <c r="G139" s="19" t="e">
        <f ca="1">IF(egTextCal(E139)&lt;&gt;0, egTextCal(E139),   )</f>
        <v>#NAME?</v>
      </c>
      <c r="H139" s="76" t="s">
        <v>228</v>
      </c>
      <c r="I139" s="76" t="s">
        <v>229</v>
      </c>
      <c r="J139" s="76" t="s">
        <v>230</v>
      </c>
      <c r="K139" s="5" t="s">
        <v>177</v>
      </c>
      <c r="L139" s="39" t="s">
        <v>287</v>
      </c>
      <c r="M139" s="19" t="e">
        <f ca="1">IF(egTextCal(L139)&lt;&gt;0, egTextCal(L139),   )</f>
        <v>#NAME?</v>
      </c>
      <c r="N139" s="19" t="e">
        <f ca="1">SUM(G139:G140)*M139</f>
        <v>#NAME?</v>
      </c>
    </row>
    <row r="140" spans="1:14" ht="15.95" customHeight="1" x14ac:dyDescent="0.15">
      <c r="A140" s="18" t="s">
        <v>324</v>
      </c>
      <c r="B140" s="18" t="s">
        <v>279</v>
      </c>
      <c r="D140" s="7"/>
      <c r="E140" s="7"/>
      <c r="F140" s="5" t="s">
        <v>150</v>
      </c>
      <c r="G140" s="19"/>
      <c r="H140" s="76" t="s">
        <v>280</v>
      </c>
      <c r="I140" s="76" t="s">
        <v>275</v>
      </c>
      <c r="J140" s="76" t="s">
        <v>281</v>
      </c>
      <c r="K140" s="5" t="s">
        <v>177</v>
      </c>
      <c r="L140" s="39">
        <v>1</v>
      </c>
      <c r="M140" s="19" t="e">
        <f ca="1">IF(egTextCal(L140)&lt;&gt;0, egTextCal(L140),   )</f>
        <v>#NAME?</v>
      </c>
      <c r="N140" s="19" t="e">
        <f ca="1">SUM(G139:G140)*M140</f>
        <v>#NAME?</v>
      </c>
    </row>
    <row r="141" spans="1:14" ht="15.95" customHeight="1" x14ac:dyDescent="0.15">
      <c r="A141" s="18" t="s">
        <v>324</v>
      </c>
      <c r="B141" s="18" t="s">
        <v>291</v>
      </c>
      <c r="D141" s="7" t="s">
        <v>347</v>
      </c>
      <c r="E141" s="7" t="s">
        <v>150</v>
      </c>
      <c r="F141" s="5" t="s">
        <v>133</v>
      </c>
      <c r="G141" s="19" t="e">
        <f ca="1">IF(egTextCal(E141)&lt;&gt;0, egTextCal(E141),   )</f>
        <v>#NAME?</v>
      </c>
      <c r="H141" s="76" t="s">
        <v>292</v>
      </c>
      <c r="I141" s="76" t="s">
        <v>293</v>
      </c>
      <c r="J141" s="76" t="s">
        <v>294</v>
      </c>
      <c r="K141" s="5" t="s">
        <v>148</v>
      </c>
      <c r="L141" s="39">
        <v>1</v>
      </c>
      <c r="M141" s="19" t="e">
        <f ca="1">IF(egTextCal(L141)&lt;&gt;0, egTextCal(L141),   )</f>
        <v>#NAME?</v>
      </c>
      <c r="N141" s="19" t="e">
        <f ca="1">SUM(G141:G142)*M141</f>
        <v>#NAME?</v>
      </c>
    </row>
    <row r="142" spans="1:14" ht="15.95" customHeight="1" x14ac:dyDescent="0.15">
      <c r="A142" s="18" t="s">
        <v>324</v>
      </c>
      <c r="B142" s="18" t="s">
        <v>299</v>
      </c>
      <c r="D142" s="7"/>
      <c r="E142" s="7"/>
      <c r="F142" s="5" t="s">
        <v>150</v>
      </c>
      <c r="G142" s="19"/>
      <c r="H142" s="76" t="s">
        <v>302</v>
      </c>
      <c r="I142" s="76" t="s">
        <v>297</v>
      </c>
      <c r="J142" s="76" t="s">
        <v>303</v>
      </c>
      <c r="K142" s="5" t="s">
        <v>148</v>
      </c>
      <c r="L142" s="39">
        <v>1</v>
      </c>
      <c r="M142" s="19" t="e">
        <f ca="1">IF(egTextCal(L142)&lt;&gt;0, egTextCal(L142),   )</f>
        <v>#NAME?</v>
      </c>
      <c r="N142" s="19" t="e">
        <f ca="1">SUM(G141:G142)*M142</f>
        <v>#NAME?</v>
      </c>
    </row>
    <row r="143" spans="1:14" ht="15.95" customHeight="1" x14ac:dyDescent="0.15">
      <c r="A143" s="18" t="s">
        <v>324</v>
      </c>
      <c r="B143" s="18" t="s">
        <v>306</v>
      </c>
      <c r="D143" s="7" t="s">
        <v>307</v>
      </c>
      <c r="E143" s="7" t="s">
        <v>348</v>
      </c>
      <c r="F143" s="5" t="s">
        <v>133</v>
      </c>
      <c r="G143" s="19" t="e">
        <f ca="1">IF(egTextCal(E143)&lt;&gt;0, egTextCal(E143),   )</f>
        <v>#NAME?</v>
      </c>
      <c r="H143" s="76" t="s">
        <v>309</v>
      </c>
      <c r="I143" s="76" t="s">
        <v>234</v>
      </c>
      <c r="J143" s="76" t="s">
        <v>310</v>
      </c>
      <c r="K143" s="5" t="s">
        <v>177</v>
      </c>
      <c r="L143" s="39">
        <v>1</v>
      </c>
      <c r="M143" s="19" t="e">
        <f ca="1">IF(egTextCal(L143)&lt;&gt;0, egTextCal(L143),   )</f>
        <v>#NAME?</v>
      </c>
      <c r="N143" s="19" t="e">
        <f ca="1">SUM(G143:G144)*M143</f>
        <v>#NAME?</v>
      </c>
    </row>
    <row r="144" spans="1:14" ht="15.95" customHeight="1" x14ac:dyDescent="0.15">
      <c r="A144" s="18" t="s">
        <v>324</v>
      </c>
      <c r="B144" s="18" t="s">
        <v>279</v>
      </c>
      <c r="D144" s="7"/>
      <c r="E144" s="7"/>
      <c r="F144" s="5" t="s">
        <v>150</v>
      </c>
      <c r="G144" s="19"/>
      <c r="H144" s="76" t="s">
        <v>280</v>
      </c>
      <c r="I144" s="76" t="s">
        <v>275</v>
      </c>
      <c r="J144" s="76" t="s">
        <v>281</v>
      </c>
      <c r="K144" s="5" t="s">
        <v>177</v>
      </c>
      <c r="L144" s="39">
        <v>1</v>
      </c>
      <c r="M144" s="19" t="e">
        <f ca="1">IF(egTextCal(L144)&lt;&gt;0, egTextCal(L144),   )</f>
        <v>#NAME?</v>
      </c>
      <c r="N144" s="19" t="e">
        <f ca="1">SUM(G143:G144)*M144</f>
        <v>#NAME?</v>
      </c>
    </row>
    <row r="145" spans="1:14" ht="15.95" customHeight="1" x14ac:dyDescent="0.15">
      <c r="A145" s="18" t="s">
        <v>324</v>
      </c>
      <c r="B145" s="18" t="s">
        <v>306</v>
      </c>
      <c r="C145" s="18" t="s">
        <v>282</v>
      </c>
      <c r="D145" s="7" t="s">
        <v>311</v>
      </c>
      <c r="E145" s="7" t="s">
        <v>346</v>
      </c>
      <c r="F145" s="5" t="s">
        <v>138</v>
      </c>
      <c r="G145" s="19" t="e">
        <f ca="1">IF(egTextCal(E145)&lt;&gt;0, egTextCal(E145),   )</f>
        <v>#NAME?</v>
      </c>
      <c r="H145" s="76" t="s">
        <v>309</v>
      </c>
      <c r="I145" s="76" t="s">
        <v>234</v>
      </c>
      <c r="J145" s="76" t="s">
        <v>310</v>
      </c>
      <c r="K145" s="5" t="s">
        <v>177</v>
      </c>
      <c r="L145" s="39">
        <v>1</v>
      </c>
      <c r="M145" s="19" t="e">
        <f ca="1">IF(egTextCal(L145)&lt;&gt;0, egTextCal(L145),   )</f>
        <v>#NAME?</v>
      </c>
      <c r="N145" s="19" t="e">
        <f ca="1">SUM(G145:G145)*M145</f>
        <v>#NAME?</v>
      </c>
    </row>
    <row r="146" spans="1:14" ht="15.95" customHeight="1" x14ac:dyDescent="0.15">
      <c r="A146" s="18" t="s">
        <v>324</v>
      </c>
      <c r="B146" s="18" t="s">
        <v>291</v>
      </c>
      <c r="D146" s="7" t="s">
        <v>312</v>
      </c>
      <c r="E146" s="7" t="s">
        <v>150</v>
      </c>
      <c r="F146" s="5" t="s">
        <v>133</v>
      </c>
      <c r="G146" s="19" t="e">
        <f ca="1">IF(egTextCal(E146)&lt;&gt;0, egTextCal(E146),   )</f>
        <v>#NAME?</v>
      </c>
      <c r="H146" s="76" t="s">
        <v>292</v>
      </c>
      <c r="I146" s="76" t="s">
        <v>293</v>
      </c>
      <c r="J146" s="76" t="s">
        <v>294</v>
      </c>
      <c r="K146" s="5" t="s">
        <v>148</v>
      </c>
      <c r="L146" s="39">
        <v>1</v>
      </c>
      <c r="M146" s="19" t="e">
        <f ca="1">IF(egTextCal(L146)&lt;&gt;0, egTextCal(L146),   )</f>
        <v>#NAME?</v>
      </c>
      <c r="N146" s="19" t="e">
        <f ca="1">SUM(G146:G147)*M146</f>
        <v>#NAME?</v>
      </c>
    </row>
    <row r="147" spans="1:14" ht="15.95" customHeight="1" x14ac:dyDescent="0.15">
      <c r="A147" s="18" t="s">
        <v>324</v>
      </c>
      <c r="B147" s="18" t="s">
        <v>314</v>
      </c>
      <c r="D147" s="7"/>
      <c r="E147" s="7"/>
      <c r="F147" s="5" t="s">
        <v>150</v>
      </c>
      <c r="G147" s="19"/>
      <c r="H147" s="76" t="s">
        <v>315</v>
      </c>
      <c r="I147" s="76" t="s">
        <v>316</v>
      </c>
      <c r="J147" s="76" t="s">
        <v>317</v>
      </c>
      <c r="K147" s="5" t="s">
        <v>148</v>
      </c>
      <c r="L147" s="39">
        <v>1</v>
      </c>
      <c r="M147" s="19" t="e">
        <f ca="1">IF(egTextCal(L147)&lt;&gt;0, egTextCal(L147),   )</f>
        <v>#NAME?</v>
      </c>
      <c r="N147" s="19" t="e">
        <f ca="1">SUM(G146:G147)*M147</f>
        <v>#NAME?</v>
      </c>
    </row>
    <row r="148" spans="1:14" ht="15.95" customHeight="1" x14ac:dyDescent="0.15">
      <c r="A148" s="18" t="s">
        <v>324</v>
      </c>
      <c r="D148" s="7"/>
      <c r="E148" s="7"/>
      <c r="F148" s="5"/>
      <c r="G148" s="19"/>
      <c r="H148" s="76"/>
      <c r="I148" s="76"/>
      <c r="J148" s="76"/>
      <c r="K148" s="5"/>
      <c r="L148" s="39"/>
      <c r="M148" s="19"/>
      <c r="N148" s="19"/>
    </row>
    <row r="149" spans="1:14" ht="15.95" customHeight="1" x14ac:dyDescent="0.15">
      <c r="A149" s="18" t="s">
        <v>324</v>
      </c>
      <c r="D149" s="7"/>
      <c r="E149" s="7"/>
      <c r="F149" s="5"/>
      <c r="G149" s="19"/>
      <c r="H149" s="76"/>
      <c r="I149" s="76"/>
      <c r="J149" s="76"/>
      <c r="K149" s="5"/>
      <c r="L149" s="39"/>
      <c r="M149" s="19"/>
      <c r="N149" s="19"/>
    </row>
    <row r="150" spans="1:14" ht="15.95" customHeight="1" x14ac:dyDescent="0.15">
      <c r="A150" s="18" t="s">
        <v>324</v>
      </c>
      <c r="D150" s="7"/>
      <c r="E150" s="7"/>
      <c r="F150" s="5"/>
      <c r="G150" s="19"/>
      <c r="H150" s="76"/>
      <c r="I150" s="76"/>
      <c r="J150" s="76"/>
      <c r="K150" s="5"/>
      <c r="L150" s="39"/>
      <c r="M150" s="19"/>
      <c r="N150" s="19"/>
    </row>
    <row r="151" spans="1:14" ht="15.95" customHeight="1" x14ac:dyDescent="0.15">
      <c r="A151" s="18" t="s">
        <v>324</v>
      </c>
      <c r="D151" s="7"/>
      <c r="E151" s="7"/>
      <c r="F151" s="5"/>
      <c r="G151" s="19"/>
      <c r="H151" s="76"/>
      <c r="I151" s="76"/>
      <c r="J151" s="76"/>
      <c r="K151" s="5"/>
      <c r="L151" s="39"/>
      <c r="M151" s="19"/>
      <c r="N151" s="19"/>
    </row>
    <row r="152" spans="1:14" ht="15.95" customHeight="1" x14ac:dyDescent="0.15">
      <c r="A152" s="18" t="s">
        <v>324</v>
      </c>
      <c r="D152" s="7"/>
      <c r="E152" s="7"/>
      <c r="F152" s="5"/>
      <c r="G152" s="19"/>
      <c r="H152" s="76"/>
      <c r="I152" s="76"/>
      <c r="J152" s="76"/>
      <c r="K152" s="5"/>
      <c r="L152" s="39"/>
      <c r="M152" s="19"/>
      <c r="N152" s="19"/>
    </row>
    <row r="153" spans="1:14" ht="15.95" customHeight="1" x14ac:dyDescent="0.15">
      <c r="A153" s="18" t="s">
        <v>324</v>
      </c>
      <c r="D153" s="7"/>
      <c r="E153" s="7"/>
      <c r="F153" s="5"/>
      <c r="G153" s="19"/>
      <c r="H153" s="76"/>
      <c r="I153" s="76"/>
      <c r="J153" s="76"/>
      <c r="K153" s="5"/>
      <c r="L153" s="39"/>
      <c r="M153" s="19"/>
      <c r="N153" s="19"/>
    </row>
    <row r="154" spans="1:14" ht="15.95" customHeight="1" x14ac:dyDescent="0.15">
      <c r="A154" s="18" t="s">
        <v>324</v>
      </c>
      <c r="D154" s="7"/>
      <c r="E154" s="7"/>
      <c r="F154" s="5"/>
      <c r="G154" s="19"/>
      <c r="H154" s="76"/>
      <c r="I154" s="76"/>
      <c r="J154" s="76"/>
      <c r="K154" s="5"/>
      <c r="L154" s="39"/>
      <c r="M154" s="19"/>
      <c r="N154" s="19"/>
    </row>
    <row r="155" spans="1:14" ht="15.95" customHeight="1" x14ac:dyDescent="0.15">
      <c r="A155" s="18" t="s">
        <v>324</v>
      </c>
      <c r="D155" s="7"/>
      <c r="E155" s="7"/>
      <c r="F155" s="5"/>
      <c r="G155" s="19"/>
      <c r="H155" s="76"/>
      <c r="I155" s="76"/>
      <c r="J155" s="76"/>
      <c r="K155" s="5"/>
      <c r="L155" s="39"/>
      <c r="M155" s="19"/>
      <c r="N155" s="19"/>
    </row>
    <row r="156" spans="1:14" ht="15.95" customHeight="1" x14ac:dyDescent="0.15">
      <c r="A156" s="18" t="s">
        <v>324</v>
      </c>
      <c r="D156" s="7"/>
      <c r="E156" s="7"/>
      <c r="F156" s="5"/>
      <c r="G156" s="19"/>
      <c r="H156" s="76"/>
      <c r="I156" s="76"/>
      <c r="J156" s="76"/>
      <c r="K156" s="5"/>
      <c r="L156" s="39"/>
      <c r="M156" s="19"/>
      <c r="N156" s="19"/>
    </row>
    <row r="157" spans="1:14" ht="15.95" customHeight="1" x14ac:dyDescent="0.15">
      <c r="A157" s="18" t="s">
        <v>324</v>
      </c>
      <c r="D157" s="7"/>
      <c r="E157" s="7"/>
      <c r="F157" s="5"/>
      <c r="G157" s="19"/>
      <c r="H157" s="76"/>
      <c r="I157" s="76"/>
      <c r="J157" s="76"/>
      <c r="K157" s="5"/>
      <c r="L157" s="39"/>
      <c r="M157" s="19"/>
      <c r="N157" s="19"/>
    </row>
    <row r="158" spans="1:14" ht="15.95" customHeight="1" x14ac:dyDescent="0.15">
      <c r="A158" s="18" t="s">
        <v>324</v>
      </c>
      <c r="D158" s="7"/>
      <c r="E158" s="7"/>
      <c r="F158" s="5"/>
      <c r="G158" s="19"/>
      <c r="H158" s="76"/>
      <c r="I158" s="76"/>
      <c r="J158" s="76"/>
      <c r="K158" s="5"/>
      <c r="L158" s="39"/>
      <c r="M158" s="19"/>
      <c r="N158" s="19"/>
    </row>
    <row r="159" spans="1:14" ht="15.95" customHeight="1" x14ac:dyDescent="0.15">
      <c r="A159" s="18" t="s">
        <v>324</v>
      </c>
      <c r="D159" s="7"/>
      <c r="E159" s="7"/>
      <c r="F159" s="5"/>
      <c r="G159" s="19"/>
      <c r="H159" s="76"/>
      <c r="I159" s="76"/>
      <c r="J159" s="76"/>
      <c r="K159" s="5"/>
      <c r="L159" s="39"/>
      <c r="M159" s="19"/>
      <c r="N159" s="19"/>
    </row>
    <row r="160" spans="1:14" ht="15.95" customHeight="1" x14ac:dyDescent="0.15">
      <c r="A160" s="18" t="s">
        <v>324</v>
      </c>
      <c r="D160" s="7"/>
      <c r="E160" s="7"/>
      <c r="F160" s="5"/>
      <c r="G160" s="19"/>
      <c r="H160" s="76"/>
      <c r="I160" s="76"/>
      <c r="J160" s="76"/>
      <c r="K160" s="5"/>
      <c r="L160" s="39"/>
      <c r="M160" s="19"/>
      <c r="N160" s="19"/>
    </row>
    <row r="161" spans="1:14" ht="15.95" customHeight="1" x14ac:dyDescent="0.15">
      <c r="A161" s="18" t="s">
        <v>324</v>
      </c>
      <c r="D161" s="7"/>
      <c r="E161" s="7"/>
      <c r="F161" s="5"/>
      <c r="G161" s="19"/>
      <c r="H161" s="76"/>
      <c r="I161" s="76"/>
      <c r="J161" s="76"/>
      <c r="K161" s="5"/>
      <c r="L161" s="39"/>
      <c r="M161" s="19"/>
      <c r="N161" s="19"/>
    </row>
    <row r="162" spans="1:14" ht="15.95" customHeight="1" x14ac:dyDescent="0.15">
      <c r="A162" s="18" t="s">
        <v>324</v>
      </c>
      <c r="D162" s="7"/>
      <c r="E162" s="7"/>
      <c r="F162" s="5"/>
      <c r="G162" s="19"/>
      <c r="H162" s="76"/>
      <c r="I162" s="76"/>
      <c r="J162" s="76"/>
      <c r="K162" s="5"/>
      <c r="L162" s="39"/>
      <c r="M162" s="19"/>
      <c r="N162" s="19"/>
    </row>
    <row r="163" spans="1:14" ht="15.95" customHeight="1" x14ac:dyDescent="0.15">
      <c r="A163" s="18" t="s">
        <v>324</v>
      </c>
      <c r="D163" s="7"/>
      <c r="E163" s="7"/>
      <c r="F163" s="5"/>
      <c r="G163" s="19"/>
      <c r="H163" s="76"/>
      <c r="I163" s="76"/>
      <c r="J163" s="76"/>
      <c r="K163" s="5"/>
      <c r="L163" s="39"/>
      <c r="M163" s="19"/>
      <c r="N163" s="19"/>
    </row>
    <row r="164" spans="1:14" ht="15.95" customHeight="1" x14ac:dyDescent="0.15">
      <c r="A164" s="18" t="s">
        <v>324</v>
      </c>
      <c r="D164" s="7"/>
      <c r="E164" s="7"/>
      <c r="F164" s="5"/>
      <c r="G164" s="19"/>
      <c r="H164" s="76"/>
      <c r="I164" s="76"/>
      <c r="J164" s="76"/>
      <c r="K164" s="5"/>
      <c r="L164" s="39"/>
      <c r="M164" s="19"/>
      <c r="N164" s="19"/>
    </row>
    <row r="165" spans="1:14" ht="15.95" customHeight="1" x14ac:dyDescent="0.15">
      <c r="A165" s="18" t="s">
        <v>324</v>
      </c>
      <c r="D165" s="7"/>
      <c r="E165" s="7"/>
      <c r="F165" s="5"/>
      <c r="G165" s="19"/>
      <c r="H165" s="76"/>
      <c r="I165" s="76"/>
      <c r="J165" s="76"/>
      <c r="K165" s="5"/>
      <c r="L165" s="39"/>
      <c r="M165" s="19"/>
      <c r="N165" s="19"/>
    </row>
    <row r="166" spans="1:14" ht="15.95" customHeight="1" x14ac:dyDescent="0.15">
      <c r="A166" s="18" t="s">
        <v>324</v>
      </c>
      <c r="D166" s="7"/>
      <c r="E166" s="7"/>
      <c r="F166" s="5"/>
      <c r="G166" s="19"/>
      <c r="H166" s="76"/>
      <c r="I166" s="76"/>
      <c r="J166" s="76"/>
      <c r="K166" s="5"/>
      <c r="L166" s="39"/>
      <c r="M166" s="19"/>
      <c r="N166" s="19"/>
    </row>
    <row r="167" spans="1:14" ht="15.95" customHeight="1" x14ac:dyDescent="0.15">
      <c r="A167" s="18" t="s">
        <v>324</v>
      </c>
      <c r="D167" s="7"/>
      <c r="E167" s="7"/>
      <c r="F167" s="5"/>
      <c r="G167" s="19"/>
      <c r="H167" s="76"/>
      <c r="I167" s="76"/>
      <c r="J167" s="76"/>
      <c r="K167" s="5"/>
      <c r="L167" s="39"/>
      <c r="M167" s="19"/>
      <c r="N167" s="19"/>
    </row>
    <row r="168" spans="1:14" ht="15.95" customHeight="1" x14ac:dyDescent="0.15">
      <c r="A168" s="18" t="s">
        <v>324</v>
      </c>
      <c r="D168" s="7"/>
      <c r="E168" s="7"/>
      <c r="F168" s="5"/>
      <c r="G168" s="19"/>
      <c r="H168" s="76"/>
      <c r="I168" s="76"/>
      <c r="J168" s="76"/>
      <c r="K168" s="5"/>
      <c r="L168" s="39"/>
      <c r="M168" s="19"/>
      <c r="N168" s="19"/>
    </row>
    <row r="169" spans="1:14" ht="15.95" customHeight="1" x14ac:dyDescent="0.15">
      <c r="A169" s="18" t="s">
        <v>324</v>
      </c>
      <c r="D169" s="7"/>
      <c r="E169" s="7"/>
      <c r="F169" s="5"/>
      <c r="G169" s="19"/>
      <c r="H169" s="76"/>
      <c r="I169" s="76"/>
      <c r="J169" s="76"/>
      <c r="K169" s="5"/>
      <c r="L169" s="39"/>
      <c r="M169" s="19"/>
      <c r="N169" s="19"/>
    </row>
    <row r="170" spans="1:14" ht="15.95" customHeight="1" x14ac:dyDescent="0.15">
      <c r="A170" s="18" t="s">
        <v>324</v>
      </c>
      <c r="D170" s="89"/>
      <c r="E170" s="89"/>
      <c r="F170" s="13"/>
      <c r="G170" s="91"/>
      <c r="H170" s="92"/>
      <c r="I170" s="92"/>
      <c r="J170" s="92"/>
      <c r="K170" s="13"/>
      <c r="L170" s="38"/>
      <c r="M170" s="91"/>
      <c r="N170" s="91"/>
    </row>
    <row r="171" spans="1:14" ht="15.95" customHeight="1" x14ac:dyDescent="0.15">
      <c r="A171" s="18" t="s">
        <v>324</v>
      </c>
      <c r="D171" s="7"/>
      <c r="E171" s="7"/>
      <c r="F171" s="5"/>
      <c r="G171" s="19"/>
      <c r="H171" s="76"/>
      <c r="I171" s="76"/>
      <c r="J171" s="76"/>
      <c r="K171" s="5"/>
      <c r="L171" s="39"/>
      <c r="M171" s="19"/>
      <c r="N171" s="19"/>
    </row>
    <row r="172" spans="1:14" ht="15.95" customHeight="1" x14ac:dyDescent="0.15">
      <c r="B172" s="18" t="s">
        <v>132</v>
      </c>
      <c r="C172" s="18" t="s">
        <v>133</v>
      </c>
      <c r="D172" s="173" t="s">
        <v>349</v>
      </c>
      <c r="E172" s="155"/>
      <c r="F172" s="155"/>
      <c r="G172" s="155"/>
      <c r="H172" s="155"/>
      <c r="I172" s="155"/>
      <c r="J172" s="155"/>
      <c r="K172" s="155"/>
      <c r="L172" s="155"/>
      <c r="M172" s="155"/>
      <c r="N172" s="174"/>
    </row>
    <row r="173" spans="1:14" ht="15.95" customHeight="1" x14ac:dyDescent="0.15">
      <c r="A173" s="18" t="s">
        <v>350</v>
      </c>
      <c r="B173" s="18" t="s">
        <v>351</v>
      </c>
      <c r="D173" s="7" t="s">
        <v>352</v>
      </c>
      <c r="E173" s="7" t="s">
        <v>353</v>
      </c>
      <c r="F173" s="5" t="s">
        <v>133</v>
      </c>
      <c r="G173" s="19" t="e">
        <f ca="1">IF(egTextCal(E173)&lt;&gt;0, egTextCal(E173),   )</f>
        <v>#NAME?</v>
      </c>
      <c r="H173" s="76" t="s">
        <v>354</v>
      </c>
      <c r="I173" s="76" t="s">
        <v>355</v>
      </c>
      <c r="J173" s="76" t="s">
        <v>356</v>
      </c>
      <c r="K173" s="5" t="s">
        <v>148</v>
      </c>
      <c r="L173" s="39">
        <v>1</v>
      </c>
      <c r="M173" s="19" t="e">
        <f ca="1">IF(egTextCal(L173)&lt;&gt;0, egTextCal(L173),   )</f>
        <v>#NAME?</v>
      </c>
      <c r="N173" s="19" t="e">
        <f ca="1">SUM(G173:G175)*M173</f>
        <v>#NAME?</v>
      </c>
    </row>
    <row r="174" spans="1:14" ht="15.95" customHeight="1" x14ac:dyDescent="0.15">
      <c r="A174" s="18" t="s">
        <v>350</v>
      </c>
      <c r="B174" s="18" t="s">
        <v>357</v>
      </c>
      <c r="D174" s="7"/>
      <c r="E174" s="7"/>
      <c r="F174" s="5" t="s">
        <v>150</v>
      </c>
      <c r="G174" s="19"/>
      <c r="H174" s="76" t="s">
        <v>358</v>
      </c>
      <c r="I174" s="76" t="s">
        <v>359</v>
      </c>
      <c r="J174" s="76" t="s">
        <v>360</v>
      </c>
      <c r="K174" s="5" t="s">
        <v>148</v>
      </c>
      <c r="L174" s="39">
        <v>1</v>
      </c>
      <c r="M174" s="19" t="e">
        <f ca="1">IF(egTextCal(L174)&lt;&gt;0, egTextCal(L174),   )</f>
        <v>#NAME?</v>
      </c>
      <c r="N174" s="19" t="e">
        <f ca="1">SUM(G173:G175)*M174</f>
        <v>#NAME?</v>
      </c>
    </row>
    <row r="175" spans="1:14" ht="15.95" customHeight="1" x14ac:dyDescent="0.15">
      <c r="A175" s="18" t="s">
        <v>350</v>
      </c>
      <c r="B175" s="18" t="s">
        <v>361</v>
      </c>
      <c r="D175" s="7"/>
      <c r="E175" s="7"/>
      <c r="F175" s="5" t="s">
        <v>156</v>
      </c>
      <c r="G175" s="19"/>
      <c r="H175" s="76" t="s">
        <v>362</v>
      </c>
      <c r="I175" s="76" t="s">
        <v>363</v>
      </c>
      <c r="J175" s="76" t="s">
        <v>364</v>
      </c>
      <c r="K175" s="5" t="s">
        <v>148</v>
      </c>
      <c r="L175" s="39">
        <v>1</v>
      </c>
      <c r="M175" s="19" t="e">
        <f ca="1">IF(egTextCal(L175)&lt;&gt;0, egTextCal(L175),   )</f>
        <v>#NAME?</v>
      </c>
      <c r="N175" s="19" t="e">
        <f ca="1">SUM(G173:G175)*M175</f>
        <v>#NAME?</v>
      </c>
    </row>
    <row r="176" spans="1:14" ht="15.95" customHeight="1" x14ac:dyDescent="0.15">
      <c r="A176" s="18" t="s">
        <v>350</v>
      </c>
      <c r="B176" s="18" t="s">
        <v>365</v>
      </c>
      <c r="D176" s="7" t="s">
        <v>366</v>
      </c>
      <c r="E176" s="7" t="s">
        <v>301</v>
      </c>
      <c r="F176" s="5" t="s">
        <v>133</v>
      </c>
      <c r="G176" s="19" t="e">
        <f ca="1">IF(egTextCal(E176)&lt;&gt;0, egTextCal(E176),   )</f>
        <v>#NAME?</v>
      </c>
      <c r="H176" s="76" t="s">
        <v>367</v>
      </c>
      <c r="I176" s="76" t="s">
        <v>368</v>
      </c>
      <c r="J176" s="76" t="s">
        <v>369</v>
      </c>
      <c r="K176" s="5" t="s">
        <v>148</v>
      </c>
      <c r="L176" s="39">
        <v>1</v>
      </c>
      <c r="M176" s="19" t="e">
        <f ca="1">IF(egTextCal(L176)&lt;&gt;0, egTextCal(L176),   )</f>
        <v>#NAME?</v>
      </c>
      <c r="N176" s="19" t="e">
        <f ca="1">SUM(G176:G179)*M176</f>
        <v>#NAME?</v>
      </c>
    </row>
    <row r="177" spans="1:14" ht="15.95" customHeight="1" x14ac:dyDescent="0.15">
      <c r="A177" s="18" t="s">
        <v>350</v>
      </c>
      <c r="B177" s="18" t="s">
        <v>357</v>
      </c>
      <c r="D177" s="7"/>
      <c r="E177" s="7"/>
      <c r="F177" s="5" t="s">
        <v>150</v>
      </c>
      <c r="G177" s="19"/>
      <c r="H177" s="76" t="s">
        <v>358</v>
      </c>
      <c r="I177" s="76" t="s">
        <v>359</v>
      </c>
      <c r="J177" s="76" t="s">
        <v>360</v>
      </c>
      <c r="K177" s="5" t="s">
        <v>148</v>
      </c>
      <c r="L177" s="39">
        <v>1</v>
      </c>
      <c r="M177" s="19" t="e">
        <f ca="1">IF(egTextCal(L177)&lt;&gt;0, egTextCal(L177),   )</f>
        <v>#NAME?</v>
      </c>
      <c r="N177" s="19" t="e">
        <f ca="1">SUM(G176:G179)*M177</f>
        <v>#NAME?</v>
      </c>
    </row>
    <row r="178" spans="1:14" ht="15.95" customHeight="1" x14ac:dyDescent="0.15">
      <c r="A178" s="18" t="s">
        <v>350</v>
      </c>
      <c r="B178" s="18" t="s">
        <v>361</v>
      </c>
      <c r="D178" s="7"/>
      <c r="E178" s="7"/>
      <c r="F178" s="5" t="s">
        <v>156</v>
      </c>
      <c r="G178" s="19"/>
      <c r="H178" s="76" t="s">
        <v>362</v>
      </c>
      <c r="I178" s="76" t="s">
        <v>363</v>
      </c>
      <c r="J178" s="76" t="s">
        <v>364</v>
      </c>
      <c r="K178" s="5" t="s">
        <v>148</v>
      </c>
      <c r="L178" s="39">
        <v>1</v>
      </c>
      <c r="M178" s="19" t="e">
        <f ca="1">IF(egTextCal(L178)&lt;&gt;0, egTextCal(L178),   )</f>
        <v>#NAME?</v>
      </c>
      <c r="N178" s="19" t="e">
        <f ca="1">SUM(G176:G179)*M178</f>
        <v>#NAME?</v>
      </c>
    </row>
    <row r="179" spans="1:14" ht="15.95" customHeight="1" x14ac:dyDescent="0.15">
      <c r="A179" s="18" t="s">
        <v>350</v>
      </c>
      <c r="B179" s="18" t="s">
        <v>370</v>
      </c>
      <c r="D179" s="7"/>
      <c r="E179" s="7"/>
      <c r="F179" s="5" t="s">
        <v>161</v>
      </c>
      <c r="G179" s="19"/>
      <c r="H179" s="76" t="s">
        <v>371</v>
      </c>
      <c r="I179" s="76" t="s">
        <v>372</v>
      </c>
      <c r="J179" s="76" t="s">
        <v>373</v>
      </c>
      <c r="K179" s="5" t="s">
        <v>148</v>
      </c>
      <c r="L179" s="39">
        <v>1</v>
      </c>
      <c r="M179" s="19" t="e">
        <f ca="1">IF(egTextCal(L179)&lt;&gt;0, egTextCal(L179),   )</f>
        <v>#NAME?</v>
      </c>
      <c r="N179" s="19" t="e">
        <f ca="1">SUM(G176:G179)*M179</f>
        <v>#NAME?</v>
      </c>
    </row>
    <row r="180" spans="1:14" ht="15.95" customHeight="1" x14ac:dyDescent="0.15">
      <c r="A180" s="18" t="s">
        <v>350</v>
      </c>
      <c r="B180" s="18" t="s">
        <v>365</v>
      </c>
      <c r="D180" s="7" t="s">
        <v>366</v>
      </c>
      <c r="E180" s="7" t="s">
        <v>374</v>
      </c>
      <c r="F180" s="5" t="s">
        <v>133</v>
      </c>
      <c r="G180" s="19" t="e">
        <f ca="1">IF(egTextCal(E180)&lt;&gt;0, egTextCal(E180),   )</f>
        <v>#NAME?</v>
      </c>
      <c r="H180" s="76" t="s">
        <v>367</v>
      </c>
      <c r="I180" s="76" t="s">
        <v>368</v>
      </c>
      <c r="J180" s="76" t="s">
        <v>369</v>
      </c>
      <c r="K180" s="5" t="s">
        <v>148</v>
      </c>
      <c r="L180" s="39">
        <v>1</v>
      </c>
      <c r="M180" s="19" t="e">
        <f ca="1">IF(egTextCal(L180)&lt;&gt;0, egTextCal(L180),   )</f>
        <v>#NAME?</v>
      </c>
      <c r="N180" s="19" t="e">
        <f ca="1">SUM(G180:G182)*M180</f>
        <v>#NAME?</v>
      </c>
    </row>
    <row r="181" spans="1:14" ht="15.95" customHeight="1" x14ac:dyDescent="0.15">
      <c r="A181" s="18" t="s">
        <v>350</v>
      </c>
      <c r="B181" s="18" t="s">
        <v>357</v>
      </c>
      <c r="D181" s="7"/>
      <c r="E181" s="7"/>
      <c r="F181" s="5" t="s">
        <v>150</v>
      </c>
      <c r="G181" s="19"/>
      <c r="H181" s="76" t="s">
        <v>358</v>
      </c>
      <c r="I181" s="76" t="s">
        <v>359</v>
      </c>
      <c r="J181" s="76" t="s">
        <v>360</v>
      </c>
      <c r="K181" s="5" t="s">
        <v>148</v>
      </c>
      <c r="L181" s="39">
        <v>1</v>
      </c>
      <c r="M181" s="19" t="e">
        <f ca="1">IF(egTextCal(L181)&lt;&gt;0, egTextCal(L181),   )</f>
        <v>#NAME?</v>
      </c>
      <c r="N181" s="19" t="e">
        <f ca="1">SUM(G180:G182)*M181</f>
        <v>#NAME?</v>
      </c>
    </row>
    <row r="182" spans="1:14" ht="15.95" customHeight="1" x14ac:dyDescent="0.15">
      <c r="A182" s="18" t="s">
        <v>350</v>
      </c>
      <c r="B182" s="18" t="s">
        <v>361</v>
      </c>
      <c r="D182" s="7"/>
      <c r="E182" s="7"/>
      <c r="F182" s="5" t="s">
        <v>156</v>
      </c>
      <c r="G182" s="19"/>
      <c r="H182" s="76" t="s">
        <v>362</v>
      </c>
      <c r="I182" s="76" t="s">
        <v>363</v>
      </c>
      <c r="J182" s="76" t="s">
        <v>364</v>
      </c>
      <c r="K182" s="5" t="s">
        <v>148</v>
      </c>
      <c r="L182" s="39">
        <v>1</v>
      </c>
      <c r="M182" s="19" t="e">
        <f ca="1">IF(egTextCal(L182)&lt;&gt;0, egTextCal(L182),   )</f>
        <v>#NAME?</v>
      </c>
      <c r="N182" s="19" t="e">
        <f ca="1">SUM(G180:G182)*M182</f>
        <v>#NAME?</v>
      </c>
    </row>
    <row r="183" spans="1:14" ht="15.95" customHeight="1" x14ac:dyDescent="0.15">
      <c r="A183" s="18" t="s">
        <v>350</v>
      </c>
      <c r="B183" s="18" t="s">
        <v>207</v>
      </c>
      <c r="D183" s="7" t="s">
        <v>208</v>
      </c>
      <c r="E183" s="7" t="s">
        <v>375</v>
      </c>
      <c r="F183" s="5" t="s">
        <v>138</v>
      </c>
      <c r="G183" s="19" t="e">
        <f ca="1">IF(egTextCal(E183)&lt;&gt;0, egTextCal(E183),   )</f>
        <v>#NAME?</v>
      </c>
      <c r="H183" s="76" t="s">
        <v>210</v>
      </c>
      <c r="I183" s="76" t="s">
        <v>211</v>
      </c>
      <c r="J183" s="76" t="s">
        <v>212</v>
      </c>
      <c r="K183" s="5" t="s">
        <v>213</v>
      </c>
      <c r="L183" s="39">
        <v>1</v>
      </c>
      <c r="M183" s="19" t="e">
        <f ca="1">IF(egTextCal(L183)&lt;&gt;0, egTextCal(L183),   )</f>
        <v>#NAME?</v>
      </c>
      <c r="N183" s="19" t="e">
        <f ca="1">SUM(G183:G183)*M183</f>
        <v>#NAME?</v>
      </c>
    </row>
    <row r="184" spans="1:14" ht="15.95" customHeight="1" x14ac:dyDescent="0.15">
      <c r="A184" s="18" t="s">
        <v>350</v>
      </c>
      <c r="B184" s="18" t="s">
        <v>214</v>
      </c>
      <c r="D184" s="7" t="s">
        <v>215</v>
      </c>
      <c r="E184" s="7" t="s">
        <v>375</v>
      </c>
      <c r="F184" s="5" t="s">
        <v>138</v>
      </c>
      <c r="G184" s="19" t="e">
        <f ca="1">IF(egTextCal(E184)&lt;&gt;0, egTextCal(E184),   )</f>
        <v>#NAME?</v>
      </c>
      <c r="H184" s="76" t="s">
        <v>216</v>
      </c>
      <c r="I184" s="76" t="s">
        <v>217</v>
      </c>
      <c r="J184" s="76" t="s">
        <v>212</v>
      </c>
      <c r="K184" s="5" t="s">
        <v>213</v>
      </c>
      <c r="L184" s="39">
        <v>1</v>
      </c>
      <c r="M184" s="19" t="e">
        <f ca="1">IF(egTextCal(L184)&lt;&gt;0, egTextCal(L184),   )</f>
        <v>#NAME?</v>
      </c>
      <c r="N184" s="19" t="e">
        <f ca="1">SUM(G184:G184)*M184</f>
        <v>#NAME?</v>
      </c>
    </row>
    <row r="185" spans="1:14" ht="15.95" customHeight="1" x14ac:dyDescent="0.15">
      <c r="A185" s="18" t="s">
        <v>350</v>
      </c>
      <c r="B185" s="18" t="s">
        <v>376</v>
      </c>
      <c r="D185" s="7" t="s">
        <v>377</v>
      </c>
      <c r="E185" s="7" t="s">
        <v>378</v>
      </c>
      <c r="F185" s="5" t="s">
        <v>138</v>
      </c>
      <c r="G185" s="19" t="e">
        <f ca="1">IF(egTextCal(E185)&lt;&gt;0, egTextCal(E185),   )</f>
        <v>#NAME?</v>
      </c>
      <c r="H185" s="76" t="s">
        <v>379</v>
      </c>
      <c r="I185" s="76" t="s">
        <v>380</v>
      </c>
      <c r="J185" s="76" t="s">
        <v>381</v>
      </c>
      <c r="K185" s="5" t="s">
        <v>177</v>
      </c>
      <c r="L185" s="39">
        <v>1</v>
      </c>
      <c r="M185" s="19" t="e">
        <f ca="1">IF(egTextCal(L185)&lt;&gt;0, egTextCal(L185),   )</f>
        <v>#NAME?</v>
      </c>
      <c r="N185" s="19" t="e">
        <f ca="1">SUM(G185:G185)*M185</f>
        <v>#NAME?</v>
      </c>
    </row>
    <row r="186" spans="1:14" ht="15.95" customHeight="1" x14ac:dyDescent="0.15">
      <c r="A186" s="18" t="s">
        <v>350</v>
      </c>
      <c r="B186" s="18" t="s">
        <v>236</v>
      </c>
      <c r="D186" s="7" t="s">
        <v>237</v>
      </c>
      <c r="E186" s="7" t="s">
        <v>382</v>
      </c>
      <c r="F186" s="5" t="s">
        <v>133</v>
      </c>
      <c r="G186" s="19" t="e">
        <f ca="1">IF(egTextCal(E186)&lt;&gt;0, egTextCal(E186),   )</f>
        <v>#NAME?</v>
      </c>
      <c r="H186" s="76" t="s">
        <v>239</v>
      </c>
      <c r="I186" s="76" t="s">
        <v>240</v>
      </c>
      <c r="J186" s="76" t="s">
        <v>241</v>
      </c>
      <c r="K186" s="5" t="s">
        <v>177</v>
      </c>
      <c r="L186" s="39">
        <v>1</v>
      </c>
      <c r="M186" s="19" t="e">
        <f ca="1">IF(egTextCal(L186)&lt;&gt;0, egTextCal(L186),   )</f>
        <v>#NAME?</v>
      </c>
      <c r="N186" s="19" t="e">
        <f ca="1">SUM(G186:G187)*M186</f>
        <v>#NAME?</v>
      </c>
    </row>
    <row r="187" spans="1:14" ht="15.95" customHeight="1" x14ac:dyDescent="0.15">
      <c r="A187" s="18" t="s">
        <v>350</v>
      </c>
      <c r="D187" s="7"/>
      <c r="E187" s="7" t="s">
        <v>383</v>
      </c>
      <c r="F187" s="5" t="s">
        <v>150</v>
      </c>
      <c r="G187" s="19" t="e">
        <f ca="1">IF(egTextCal(E187)&lt;&gt;0, egTextCal(E187),   )</f>
        <v>#NAME?</v>
      </c>
      <c r="H187" s="76"/>
      <c r="I187" s="76"/>
      <c r="J187" s="76"/>
      <c r="K187" s="5"/>
      <c r="L187" s="39"/>
      <c r="M187" s="19"/>
      <c r="N187" s="19" t="e">
        <f ca="1">SUM(G186:G187)*M187</f>
        <v>#NAME?</v>
      </c>
    </row>
    <row r="188" spans="1:14" ht="15.95" customHeight="1" x14ac:dyDescent="0.15">
      <c r="A188" s="18" t="s">
        <v>350</v>
      </c>
      <c r="B188" s="18" t="s">
        <v>384</v>
      </c>
      <c r="D188" s="7" t="s">
        <v>385</v>
      </c>
      <c r="E188" s="7" t="s">
        <v>133</v>
      </c>
      <c r="F188" s="5" t="s">
        <v>138</v>
      </c>
      <c r="G188" s="19" t="e">
        <f ca="1">IF(egTextCal(E188)&lt;&gt;0, egTextCal(E188),   )</f>
        <v>#NAME?</v>
      </c>
      <c r="H188" s="76" t="s">
        <v>386</v>
      </c>
      <c r="I188" s="76" t="s">
        <v>387</v>
      </c>
      <c r="J188" s="76" t="s">
        <v>388</v>
      </c>
      <c r="K188" s="5" t="s">
        <v>148</v>
      </c>
      <c r="L188" s="39">
        <v>1</v>
      </c>
      <c r="M188" s="19" t="e">
        <f ca="1">IF(egTextCal(L188)&lt;&gt;0, egTextCal(L188),   )</f>
        <v>#NAME?</v>
      </c>
      <c r="N188" s="19" t="e">
        <f ca="1">SUM(G188:G188)*M188</f>
        <v>#NAME?</v>
      </c>
    </row>
    <row r="189" spans="1:14" ht="15.95" customHeight="1" x14ac:dyDescent="0.15">
      <c r="A189" s="18" t="s">
        <v>350</v>
      </c>
      <c r="B189" s="18" t="s">
        <v>389</v>
      </c>
      <c r="D189" s="7" t="s">
        <v>390</v>
      </c>
      <c r="E189" s="7" t="s">
        <v>391</v>
      </c>
      <c r="F189" s="5" t="s">
        <v>138</v>
      </c>
      <c r="G189" s="19" t="e">
        <f ca="1">IF(egTextCal(E189)&lt;&gt;0, egTextCal(E189),   )</f>
        <v>#NAME?</v>
      </c>
      <c r="H189" s="76" t="s">
        <v>392</v>
      </c>
      <c r="I189" s="76" t="s">
        <v>393</v>
      </c>
      <c r="J189" s="76" t="s">
        <v>394</v>
      </c>
      <c r="K189" s="5" t="s">
        <v>177</v>
      </c>
      <c r="L189" s="39">
        <v>1</v>
      </c>
      <c r="M189" s="19" t="e">
        <f ca="1">IF(egTextCal(L189)&lt;&gt;0, egTextCal(L189),   )</f>
        <v>#NAME?</v>
      </c>
      <c r="N189" s="19" t="e">
        <f ca="1">SUM(G189:G189)*M189</f>
        <v>#NAME?</v>
      </c>
    </row>
    <row r="190" spans="1:14" ht="15.95" customHeight="1" x14ac:dyDescent="0.15">
      <c r="A190" s="18" t="s">
        <v>350</v>
      </c>
      <c r="B190" s="18" t="s">
        <v>395</v>
      </c>
      <c r="D190" s="7" t="s">
        <v>395</v>
      </c>
      <c r="E190" s="7" t="s">
        <v>133</v>
      </c>
      <c r="F190" s="5" t="s">
        <v>138</v>
      </c>
      <c r="G190" s="19" t="e">
        <f ca="1">IF(egTextCal(E190)&lt;&gt;0, egTextCal(E190),   )</f>
        <v>#NAME?</v>
      </c>
      <c r="H190" s="76" t="s">
        <v>396</v>
      </c>
      <c r="I190" s="76" t="s">
        <v>397</v>
      </c>
      <c r="J190" s="76" t="s">
        <v>398</v>
      </c>
      <c r="K190" s="5" t="s">
        <v>170</v>
      </c>
      <c r="L190" s="39">
        <v>1</v>
      </c>
      <c r="M190" s="19" t="e">
        <f ca="1">IF(egTextCal(L190)&lt;&gt;0, egTextCal(L190),   )</f>
        <v>#NAME?</v>
      </c>
      <c r="N190" s="19" t="e">
        <f ca="1">SUM(G190:G190)*M190</f>
        <v>#NAME?</v>
      </c>
    </row>
    <row r="191" spans="1:14" ht="15.95" customHeight="1" x14ac:dyDescent="0.15">
      <c r="A191" s="18" t="s">
        <v>350</v>
      </c>
      <c r="D191" s="7"/>
      <c r="E191" s="7"/>
      <c r="F191" s="5"/>
      <c r="G191" s="19"/>
      <c r="H191" s="76"/>
      <c r="I191" s="76"/>
      <c r="J191" s="76"/>
      <c r="K191" s="5"/>
      <c r="L191" s="39"/>
      <c r="M191" s="19"/>
      <c r="N191" s="19"/>
    </row>
    <row r="192" spans="1:14" ht="15.95" customHeight="1" x14ac:dyDescent="0.15">
      <c r="A192" s="18" t="s">
        <v>350</v>
      </c>
      <c r="D192" s="7"/>
      <c r="E192" s="7"/>
      <c r="F192" s="5"/>
      <c r="G192" s="19"/>
      <c r="H192" s="76"/>
      <c r="I192" s="76"/>
      <c r="J192" s="76"/>
      <c r="K192" s="5"/>
      <c r="L192" s="39"/>
      <c r="M192" s="19"/>
      <c r="N192" s="19"/>
    </row>
    <row r="193" spans="1:14" ht="15.95" customHeight="1" x14ac:dyDescent="0.15">
      <c r="A193" s="18" t="s">
        <v>350</v>
      </c>
      <c r="D193" s="7"/>
      <c r="E193" s="7"/>
      <c r="F193" s="5"/>
      <c r="G193" s="19"/>
      <c r="H193" s="76"/>
      <c r="I193" s="76"/>
      <c r="J193" s="76"/>
      <c r="K193" s="5"/>
      <c r="L193" s="39"/>
      <c r="M193" s="19"/>
      <c r="N193" s="19"/>
    </row>
    <row r="194" spans="1:14" ht="15.95" customHeight="1" x14ac:dyDescent="0.15">
      <c r="A194" s="18" t="s">
        <v>350</v>
      </c>
      <c r="D194" s="7"/>
      <c r="E194" s="7"/>
      <c r="F194" s="5"/>
      <c r="G194" s="19"/>
      <c r="H194" s="76"/>
      <c r="I194" s="76"/>
      <c r="J194" s="76"/>
      <c r="K194" s="5"/>
      <c r="L194" s="39"/>
      <c r="M194" s="19"/>
      <c r="N194" s="19"/>
    </row>
    <row r="195" spans="1:14" ht="15.95" customHeight="1" x14ac:dyDescent="0.15">
      <c r="A195" s="18" t="s">
        <v>350</v>
      </c>
      <c r="D195" s="7"/>
      <c r="E195" s="7"/>
      <c r="F195" s="5"/>
      <c r="G195" s="19"/>
      <c r="H195" s="76"/>
      <c r="I195" s="76"/>
      <c r="J195" s="76"/>
      <c r="K195" s="5"/>
      <c r="L195" s="39"/>
      <c r="M195" s="19"/>
      <c r="N195" s="19"/>
    </row>
    <row r="196" spans="1:14" ht="15.95" customHeight="1" x14ac:dyDescent="0.15">
      <c r="A196" s="18" t="s">
        <v>350</v>
      </c>
      <c r="D196" s="7"/>
      <c r="E196" s="7"/>
      <c r="F196" s="5"/>
      <c r="G196" s="19"/>
      <c r="H196" s="76"/>
      <c r="I196" s="76"/>
      <c r="J196" s="76"/>
      <c r="K196" s="5"/>
      <c r="L196" s="39"/>
      <c r="M196" s="19"/>
      <c r="N196" s="19"/>
    </row>
    <row r="197" spans="1:14" ht="15.95" customHeight="1" x14ac:dyDescent="0.15">
      <c r="A197" s="18" t="s">
        <v>350</v>
      </c>
      <c r="D197" s="7"/>
      <c r="E197" s="7"/>
      <c r="F197" s="5"/>
      <c r="G197" s="19"/>
      <c r="H197" s="76"/>
      <c r="I197" s="76"/>
      <c r="J197" s="76"/>
      <c r="K197" s="5"/>
      <c r="L197" s="39"/>
      <c r="M197" s="19"/>
      <c r="N197" s="19"/>
    </row>
    <row r="198" spans="1:14" ht="15.95" customHeight="1" x14ac:dyDescent="0.15">
      <c r="A198" s="18" t="s">
        <v>350</v>
      </c>
      <c r="D198" s="7"/>
      <c r="E198" s="7"/>
      <c r="F198" s="5"/>
      <c r="G198" s="19"/>
      <c r="H198" s="76"/>
      <c r="I198" s="76"/>
      <c r="J198" s="76"/>
      <c r="K198" s="5"/>
      <c r="L198" s="39"/>
      <c r="M198" s="19"/>
      <c r="N198" s="19"/>
    </row>
    <row r="199" spans="1:14" ht="15.95" customHeight="1" x14ac:dyDescent="0.15">
      <c r="A199" s="18" t="s">
        <v>350</v>
      </c>
      <c r="D199" s="7"/>
      <c r="E199" s="7"/>
      <c r="F199" s="5"/>
      <c r="G199" s="19"/>
      <c r="H199" s="76"/>
      <c r="I199" s="76"/>
      <c r="J199" s="76"/>
      <c r="K199" s="5"/>
      <c r="L199" s="39"/>
      <c r="M199" s="19"/>
      <c r="N199" s="19"/>
    </row>
    <row r="200" spans="1:14" ht="15.95" customHeight="1" x14ac:dyDescent="0.15">
      <c r="A200" s="18" t="s">
        <v>350</v>
      </c>
      <c r="D200" s="7"/>
      <c r="E200" s="7"/>
      <c r="F200" s="5"/>
      <c r="G200" s="19"/>
      <c r="H200" s="76"/>
      <c r="I200" s="76"/>
      <c r="J200" s="76"/>
      <c r="K200" s="5"/>
      <c r="L200" s="39"/>
      <c r="M200" s="19"/>
      <c r="N200" s="19"/>
    </row>
    <row r="201" spans="1:14" ht="15.95" customHeight="1" x14ac:dyDescent="0.15">
      <c r="A201" s="18" t="s">
        <v>350</v>
      </c>
      <c r="D201" s="7"/>
      <c r="E201" s="7"/>
      <c r="F201" s="5"/>
      <c r="G201" s="19"/>
      <c r="H201" s="76"/>
      <c r="I201" s="76"/>
      <c r="J201" s="76"/>
      <c r="K201" s="5"/>
      <c r="L201" s="39"/>
      <c r="M201" s="19"/>
      <c r="N201" s="19"/>
    </row>
    <row r="202" spans="1:14" ht="15.95" customHeight="1" x14ac:dyDescent="0.15">
      <c r="A202" s="18" t="s">
        <v>350</v>
      </c>
      <c r="D202" s="7"/>
      <c r="E202" s="7"/>
      <c r="F202" s="5"/>
      <c r="G202" s="19"/>
      <c r="H202" s="76"/>
      <c r="I202" s="76"/>
      <c r="J202" s="76"/>
      <c r="K202" s="5"/>
      <c r="L202" s="39"/>
      <c r="M202" s="19"/>
      <c r="N202" s="19"/>
    </row>
    <row r="203" spans="1:14" ht="15.95" customHeight="1" x14ac:dyDescent="0.15">
      <c r="A203" s="18" t="s">
        <v>350</v>
      </c>
      <c r="D203" s="7"/>
      <c r="E203" s="7"/>
      <c r="F203" s="5"/>
      <c r="G203" s="19"/>
      <c r="H203" s="76"/>
      <c r="I203" s="76"/>
      <c r="J203" s="76"/>
      <c r="K203" s="5"/>
      <c r="L203" s="39"/>
      <c r="M203" s="19"/>
      <c r="N203" s="19"/>
    </row>
    <row r="204" spans="1:14" ht="15.95" customHeight="1" x14ac:dyDescent="0.15">
      <c r="A204" s="18" t="s">
        <v>350</v>
      </c>
      <c r="D204" s="7"/>
      <c r="E204" s="7"/>
      <c r="F204" s="5"/>
      <c r="G204" s="19"/>
      <c r="H204" s="76"/>
      <c r="I204" s="76"/>
      <c r="J204" s="76"/>
      <c r="K204" s="5"/>
      <c r="L204" s="39"/>
      <c r="M204" s="19"/>
      <c r="N204" s="19"/>
    </row>
    <row r="205" spans="1:14" ht="15.95" customHeight="1" x14ac:dyDescent="0.15">
      <c r="A205" s="18" t="s">
        <v>350</v>
      </c>
      <c r="D205" s="7"/>
      <c r="E205" s="7"/>
      <c r="F205" s="5"/>
      <c r="G205" s="19"/>
      <c r="H205" s="76"/>
      <c r="I205" s="76"/>
      <c r="J205" s="76"/>
      <c r="K205" s="5"/>
      <c r="L205" s="39"/>
      <c r="M205" s="19"/>
      <c r="N205" s="19"/>
    </row>
    <row r="206" spans="1:14" ht="15.95" customHeight="1" x14ac:dyDescent="0.15">
      <c r="A206" s="18" t="s">
        <v>350</v>
      </c>
      <c r="D206" s="7"/>
      <c r="E206" s="7"/>
      <c r="F206" s="5"/>
      <c r="G206" s="19"/>
      <c r="H206" s="76"/>
      <c r="I206" s="76"/>
      <c r="J206" s="76"/>
      <c r="K206" s="5"/>
      <c r="L206" s="39"/>
      <c r="M206" s="19"/>
      <c r="N206" s="19"/>
    </row>
    <row r="207" spans="1:14" ht="15.95" customHeight="1" x14ac:dyDescent="0.15">
      <c r="A207" s="18" t="s">
        <v>350</v>
      </c>
      <c r="D207" s="7"/>
      <c r="E207" s="7"/>
      <c r="F207" s="5"/>
      <c r="G207" s="19"/>
      <c r="H207" s="76"/>
      <c r="I207" s="76"/>
      <c r="J207" s="76"/>
      <c r="K207" s="5"/>
      <c r="L207" s="39"/>
      <c r="M207" s="19"/>
      <c r="N207" s="19"/>
    </row>
    <row r="208" spans="1:14" ht="15.95" customHeight="1" x14ac:dyDescent="0.15">
      <c r="A208" s="18" t="s">
        <v>350</v>
      </c>
      <c r="D208" s="7"/>
      <c r="E208" s="7"/>
      <c r="F208" s="5"/>
      <c r="G208" s="19"/>
      <c r="H208" s="76"/>
      <c r="I208" s="76"/>
      <c r="J208" s="76"/>
      <c r="K208" s="5"/>
      <c r="L208" s="39"/>
      <c r="M208" s="19"/>
      <c r="N208" s="19"/>
    </row>
    <row r="209" spans="1:14" ht="15.95" customHeight="1" x14ac:dyDescent="0.15">
      <c r="A209" s="18" t="s">
        <v>350</v>
      </c>
      <c r="D209" s="7"/>
      <c r="E209" s="7"/>
      <c r="F209" s="5"/>
      <c r="G209" s="19"/>
      <c r="H209" s="76"/>
      <c r="I209" s="76"/>
      <c r="J209" s="76"/>
      <c r="K209" s="5"/>
      <c r="L209" s="39"/>
      <c r="M209" s="19"/>
      <c r="N209" s="19"/>
    </row>
    <row r="210" spans="1:14" ht="15.95" customHeight="1" x14ac:dyDescent="0.15">
      <c r="A210" s="18" t="s">
        <v>350</v>
      </c>
      <c r="D210" s="7"/>
      <c r="E210" s="7"/>
      <c r="F210" s="5"/>
      <c r="G210" s="19"/>
      <c r="H210" s="76"/>
      <c r="I210" s="76"/>
      <c r="J210" s="76"/>
      <c r="K210" s="5"/>
      <c r="L210" s="39"/>
      <c r="M210" s="19"/>
      <c r="N210" s="19"/>
    </row>
    <row r="211" spans="1:14" ht="15.95" customHeight="1" x14ac:dyDescent="0.15">
      <c r="A211" s="18" t="s">
        <v>350</v>
      </c>
      <c r="D211" s="7"/>
      <c r="E211" s="7"/>
      <c r="F211" s="5"/>
      <c r="G211" s="19"/>
      <c r="H211" s="76"/>
      <c r="I211" s="76"/>
      <c r="J211" s="76"/>
      <c r="K211" s="5"/>
      <c r="L211" s="39"/>
      <c r="M211" s="19"/>
      <c r="N211" s="19"/>
    </row>
    <row r="212" spans="1:14" ht="15.95" customHeight="1" x14ac:dyDescent="0.15">
      <c r="A212" s="18" t="s">
        <v>350</v>
      </c>
      <c r="D212" s="89"/>
      <c r="E212" s="89"/>
      <c r="F212" s="13"/>
      <c r="G212" s="91"/>
      <c r="H212" s="92"/>
      <c r="I212" s="92"/>
      <c r="J212" s="92"/>
      <c r="K212" s="13"/>
      <c r="L212" s="38"/>
      <c r="M212" s="91"/>
      <c r="N212" s="91"/>
    </row>
    <row r="213" spans="1:14" ht="15.95" customHeight="1" x14ac:dyDescent="0.15">
      <c r="A213" s="18" t="s">
        <v>350</v>
      </c>
      <c r="D213" s="7"/>
      <c r="E213" s="7"/>
      <c r="F213" s="5"/>
      <c r="G213" s="19"/>
      <c r="H213" s="76"/>
      <c r="I213" s="76"/>
      <c r="J213" s="76"/>
      <c r="K213" s="5"/>
      <c r="L213" s="39"/>
      <c r="M213" s="19"/>
      <c r="N213" s="19"/>
    </row>
    <row r="214" spans="1:14" ht="15.95" customHeight="1" x14ac:dyDescent="0.15">
      <c r="B214" s="18" t="s">
        <v>132</v>
      </c>
      <c r="C214" s="18" t="s">
        <v>133</v>
      </c>
      <c r="D214" s="173" t="s">
        <v>399</v>
      </c>
      <c r="E214" s="155"/>
      <c r="F214" s="155"/>
      <c r="G214" s="155"/>
      <c r="H214" s="155"/>
      <c r="I214" s="155"/>
      <c r="J214" s="155"/>
      <c r="K214" s="155"/>
      <c r="L214" s="155"/>
      <c r="M214" s="155"/>
      <c r="N214" s="174"/>
    </row>
    <row r="215" spans="1:14" ht="15.95" customHeight="1" x14ac:dyDescent="0.15">
      <c r="A215" s="18" t="s">
        <v>400</v>
      </c>
      <c r="B215" s="18" t="s">
        <v>401</v>
      </c>
      <c r="D215" s="7" t="s">
        <v>402</v>
      </c>
      <c r="E215" s="7" t="s">
        <v>403</v>
      </c>
      <c r="F215" s="5" t="s">
        <v>133</v>
      </c>
      <c r="G215" s="19" t="e">
        <f ca="1">IF(egTextCal(E215)&lt;&gt;0, egTextCal(E215),   )</f>
        <v>#NAME?</v>
      </c>
      <c r="H215" s="76" t="s">
        <v>404</v>
      </c>
      <c r="I215" s="76" t="s">
        <v>405</v>
      </c>
      <c r="J215" s="76" t="s">
        <v>406</v>
      </c>
      <c r="K215" s="5" t="s">
        <v>177</v>
      </c>
      <c r="L215" s="39">
        <v>2</v>
      </c>
      <c r="M215" s="19" t="e">
        <f ca="1">IF(egTextCal(L215)&lt;&gt;0, egTextCal(L215),   )</f>
        <v>#NAME?</v>
      </c>
      <c r="N215" s="19" t="e">
        <f ca="1">SUM(G215:G216)*M215</f>
        <v>#NAME?</v>
      </c>
    </row>
    <row r="216" spans="1:14" ht="15.95" customHeight="1" x14ac:dyDescent="0.15">
      <c r="A216" s="18" t="s">
        <v>400</v>
      </c>
      <c r="B216" s="18" t="s">
        <v>279</v>
      </c>
      <c r="D216" s="7"/>
      <c r="E216" s="7"/>
      <c r="F216" s="5" t="s">
        <v>150</v>
      </c>
      <c r="G216" s="19"/>
      <c r="H216" s="76" t="s">
        <v>280</v>
      </c>
      <c r="I216" s="76" t="s">
        <v>275</v>
      </c>
      <c r="J216" s="76" t="s">
        <v>281</v>
      </c>
      <c r="K216" s="5" t="s">
        <v>177</v>
      </c>
      <c r="L216" s="39">
        <v>1</v>
      </c>
      <c r="M216" s="19" t="e">
        <f ca="1">IF(egTextCal(L216)&lt;&gt;0, egTextCal(L216),   )</f>
        <v>#NAME?</v>
      </c>
      <c r="N216" s="19" t="e">
        <f ca="1">SUM(G215:G216)*M216</f>
        <v>#NAME?</v>
      </c>
    </row>
    <row r="217" spans="1:14" ht="15.95" customHeight="1" x14ac:dyDescent="0.15">
      <c r="A217" s="18" t="s">
        <v>400</v>
      </c>
      <c r="B217" s="18" t="s">
        <v>401</v>
      </c>
      <c r="C217" s="18" t="s">
        <v>282</v>
      </c>
      <c r="D217" s="7" t="s">
        <v>407</v>
      </c>
      <c r="E217" s="7" t="s">
        <v>408</v>
      </c>
      <c r="F217" s="5" t="s">
        <v>138</v>
      </c>
      <c r="G217" s="19" t="e">
        <f ca="1">IF(egTextCal(E217)&lt;&gt;0, egTextCal(E217),   )</f>
        <v>#NAME?</v>
      </c>
      <c r="H217" s="76" t="s">
        <v>404</v>
      </c>
      <c r="I217" s="76" t="s">
        <v>405</v>
      </c>
      <c r="J217" s="76" t="s">
        <v>406</v>
      </c>
      <c r="K217" s="5" t="s">
        <v>177</v>
      </c>
      <c r="L217" s="39">
        <v>2</v>
      </c>
      <c r="M217" s="19" t="e">
        <f ca="1">IF(egTextCal(L217)&lt;&gt;0, egTextCal(L217),   )</f>
        <v>#NAME?</v>
      </c>
      <c r="N217" s="19" t="e">
        <f ca="1">SUM(G217:G217)*M217</f>
        <v>#NAME?</v>
      </c>
    </row>
    <row r="218" spans="1:14" ht="15.95" customHeight="1" x14ac:dyDescent="0.15">
      <c r="A218" s="18" t="s">
        <v>400</v>
      </c>
      <c r="B218" s="18" t="s">
        <v>401</v>
      </c>
      <c r="D218" s="7" t="s">
        <v>409</v>
      </c>
      <c r="E218" s="7" t="s">
        <v>410</v>
      </c>
      <c r="F218" s="5" t="s">
        <v>133</v>
      </c>
      <c r="G218" s="19" t="e">
        <f ca="1">IF(egTextCal(E218)&lt;&gt;0, egTextCal(E218),   )</f>
        <v>#NAME?</v>
      </c>
      <c r="H218" s="76" t="s">
        <v>404</v>
      </c>
      <c r="I218" s="76" t="s">
        <v>405</v>
      </c>
      <c r="J218" s="76" t="s">
        <v>406</v>
      </c>
      <c r="K218" s="5" t="s">
        <v>177</v>
      </c>
      <c r="L218" s="39">
        <v>2</v>
      </c>
      <c r="M218" s="19" t="e">
        <f ca="1">IF(egTextCal(L218)&lt;&gt;0, egTextCal(L218),   )</f>
        <v>#NAME?</v>
      </c>
      <c r="N218" s="19" t="e">
        <f ca="1">SUM(G218:G219)*M218</f>
        <v>#NAME?</v>
      </c>
    </row>
    <row r="219" spans="1:14" ht="15.95" customHeight="1" x14ac:dyDescent="0.15">
      <c r="A219" s="18" t="s">
        <v>400</v>
      </c>
      <c r="B219" s="18" t="s">
        <v>279</v>
      </c>
      <c r="D219" s="7"/>
      <c r="E219" s="7"/>
      <c r="F219" s="5" t="s">
        <v>150</v>
      </c>
      <c r="G219" s="19"/>
      <c r="H219" s="76" t="s">
        <v>280</v>
      </c>
      <c r="I219" s="76" t="s">
        <v>275</v>
      </c>
      <c r="J219" s="76" t="s">
        <v>281</v>
      </c>
      <c r="K219" s="5" t="s">
        <v>177</v>
      </c>
      <c r="L219" s="39">
        <v>1</v>
      </c>
      <c r="M219" s="19" t="e">
        <f ca="1">IF(egTextCal(L219)&lt;&gt;0, egTextCal(L219),   )</f>
        <v>#NAME?</v>
      </c>
      <c r="N219" s="19" t="e">
        <f ca="1">SUM(G218:G219)*M219</f>
        <v>#NAME?</v>
      </c>
    </row>
    <row r="220" spans="1:14" ht="15.95" customHeight="1" x14ac:dyDescent="0.15">
      <c r="A220" s="18" t="s">
        <v>400</v>
      </c>
      <c r="B220" s="18" t="s">
        <v>351</v>
      </c>
      <c r="D220" s="7" t="s">
        <v>352</v>
      </c>
      <c r="E220" s="7" t="s">
        <v>289</v>
      </c>
      <c r="F220" s="5" t="s">
        <v>133</v>
      </c>
      <c r="G220" s="19" t="e">
        <f ca="1">IF(egTextCal(E220)&lt;&gt;0, egTextCal(E220),   )</f>
        <v>#NAME?</v>
      </c>
      <c r="H220" s="76" t="s">
        <v>354</v>
      </c>
      <c r="I220" s="76" t="s">
        <v>355</v>
      </c>
      <c r="J220" s="76" t="s">
        <v>356</v>
      </c>
      <c r="K220" s="5" t="s">
        <v>148</v>
      </c>
      <c r="L220" s="39">
        <v>1</v>
      </c>
      <c r="M220" s="19" t="e">
        <f ca="1">IF(egTextCal(L220)&lt;&gt;0, egTextCal(L220),   )</f>
        <v>#NAME?</v>
      </c>
      <c r="N220" s="19" t="e">
        <f ca="1">SUM(G220:G222)*M220</f>
        <v>#NAME?</v>
      </c>
    </row>
    <row r="221" spans="1:14" ht="15.95" customHeight="1" x14ac:dyDescent="0.15">
      <c r="A221" s="18" t="s">
        <v>400</v>
      </c>
      <c r="B221" s="18" t="s">
        <v>357</v>
      </c>
      <c r="D221" s="7"/>
      <c r="E221" s="7"/>
      <c r="F221" s="5" t="s">
        <v>150</v>
      </c>
      <c r="G221" s="19"/>
      <c r="H221" s="76" t="s">
        <v>358</v>
      </c>
      <c r="I221" s="76" t="s">
        <v>359</v>
      </c>
      <c r="J221" s="76" t="s">
        <v>360</v>
      </c>
      <c r="K221" s="5" t="s">
        <v>148</v>
      </c>
      <c r="L221" s="39">
        <v>1</v>
      </c>
      <c r="M221" s="19" t="e">
        <f ca="1">IF(egTextCal(L221)&lt;&gt;0, egTextCal(L221),   )</f>
        <v>#NAME?</v>
      </c>
      <c r="N221" s="19" t="e">
        <f ca="1">SUM(G220:G222)*M221</f>
        <v>#NAME?</v>
      </c>
    </row>
    <row r="222" spans="1:14" ht="15.95" customHeight="1" x14ac:dyDescent="0.15">
      <c r="A222" s="18" t="s">
        <v>400</v>
      </c>
      <c r="B222" s="18" t="s">
        <v>361</v>
      </c>
      <c r="D222" s="7"/>
      <c r="E222" s="7"/>
      <c r="F222" s="5" t="s">
        <v>156</v>
      </c>
      <c r="G222" s="19"/>
      <c r="H222" s="76" t="s">
        <v>362</v>
      </c>
      <c r="I222" s="76" t="s">
        <v>363</v>
      </c>
      <c r="J222" s="76" t="s">
        <v>364</v>
      </c>
      <c r="K222" s="5" t="s">
        <v>148</v>
      </c>
      <c r="L222" s="39">
        <v>1</v>
      </c>
      <c r="M222" s="19" t="e">
        <f ca="1">IF(egTextCal(L222)&lt;&gt;0, egTextCal(L222),   )</f>
        <v>#NAME?</v>
      </c>
      <c r="N222" s="19" t="e">
        <f ca="1">SUM(G220:G222)*M222</f>
        <v>#NAME?</v>
      </c>
    </row>
    <row r="223" spans="1:14" ht="15.95" customHeight="1" x14ac:dyDescent="0.15">
      <c r="A223" s="18" t="s">
        <v>400</v>
      </c>
      <c r="B223" s="18" t="s">
        <v>401</v>
      </c>
      <c r="D223" s="7" t="s">
        <v>411</v>
      </c>
      <c r="E223" s="7" t="s">
        <v>289</v>
      </c>
      <c r="F223" s="5" t="s">
        <v>133</v>
      </c>
      <c r="G223" s="19" t="e">
        <f ca="1">IF(egTextCal(E223)&lt;&gt;0, egTextCal(E223),   )</f>
        <v>#NAME?</v>
      </c>
      <c r="H223" s="76" t="s">
        <v>404</v>
      </c>
      <c r="I223" s="76" t="s">
        <v>405</v>
      </c>
      <c r="J223" s="76" t="s">
        <v>406</v>
      </c>
      <c r="K223" s="5" t="s">
        <v>177</v>
      </c>
      <c r="L223" s="39" t="s">
        <v>412</v>
      </c>
      <c r="M223" s="19" t="e">
        <f ca="1">IF(egTextCal(L223)&lt;&gt;0, egTextCal(L223),   )</f>
        <v>#NAME?</v>
      </c>
      <c r="N223" s="19" t="e">
        <f ca="1">SUM(G223:G225)*M223</f>
        <v>#NAME?</v>
      </c>
    </row>
    <row r="224" spans="1:14" ht="15.95" customHeight="1" x14ac:dyDescent="0.15">
      <c r="A224" s="18" t="s">
        <v>400</v>
      </c>
      <c r="B224" s="18" t="s">
        <v>413</v>
      </c>
      <c r="D224" s="7"/>
      <c r="E224" s="7"/>
      <c r="F224" s="5" t="s">
        <v>150</v>
      </c>
      <c r="G224" s="19"/>
      <c r="H224" s="76" t="s">
        <v>414</v>
      </c>
      <c r="I224" s="76" t="s">
        <v>240</v>
      </c>
      <c r="J224" s="76" t="s">
        <v>415</v>
      </c>
      <c r="K224" s="5" t="s">
        <v>177</v>
      </c>
      <c r="L224" s="39">
        <v>1.5</v>
      </c>
      <c r="M224" s="19" t="e">
        <f ca="1">IF(egTextCal(L224)&lt;&gt;0, egTextCal(L224),   )</f>
        <v>#NAME?</v>
      </c>
      <c r="N224" s="19" t="e">
        <f ca="1">SUM(G223:G225)*M224</f>
        <v>#NAME?</v>
      </c>
    </row>
    <row r="225" spans="1:14" ht="15.95" customHeight="1" x14ac:dyDescent="0.15">
      <c r="A225" s="18" t="s">
        <v>400</v>
      </c>
      <c r="B225" s="18" t="s">
        <v>416</v>
      </c>
      <c r="D225" s="7"/>
      <c r="E225" s="7"/>
      <c r="F225" s="5" t="s">
        <v>156</v>
      </c>
      <c r="G225" s="19"/>
      <c r="H225" s="76" t="s">
        <v>417</v>
      </c>
      <c r="I225" s="76" t="s">
        <v>240</v>
      </c>
      <c r="J225" s="76" t="s">
        <v>418</v>
      </c>
      <c r="K225" s="5" t="s">
        <v>148</v>
      </c>
      <c r="L225" s="39">
        <v>2</v>
      </c>
      <c r="M225" s="19" t="e">
        <f ca="1">IF(egTextCal(L225)&lt;&gt;0, egTextCal(L225),   )</f>
        <v>#NAME?</v>
      </c>
      <c r="N225" s="19" t="e">
        <f ca="1">SUM(G223:G225)*M225</f>
        <v>#NAME?</v>
      </c>
    </row>
    <row r="226" spans="1:14" ht="15.95" customHeight="1" x14ac:dyDescent="0.15">
      <c r="A226" s="18" t="s">
        <v>400</v>
      </c>
      <c r="D226" s="7"/>
      <c r="E226" s="7"/>
      <c r="F226" s="5"/>
      <c r="G226" s="19"/>
      <c r="H226" s="76"/>
      <c r="I226" s="76"/>
      <c r="J226" s="76"/>
      <c r="K226" s="5"/>
      <c r="L226" s="39"/>
      <c r="M226" s="19"/>
      <c r="N226" s="19"/>
    </row>
    <row r="227" spans="1:14" ht="15.95" customHeight="1" x14ac:dyDescent="0.15">
      <c r="A227" s="18" t="s">
        <v>400</v>
      </c>
      <c r="D227" s="7"/>
      <c r="E227" s="7"/>
      <c r="F227" s="5"/>
      <c r="G227" s="19"/>
      <c r="H227" s="76"/>
      <c r="I227" s="76"/>
      <c r="J227" s="76"/>
      <c r="K227" s="5"/>
      <c r="L227" s="39"/>
      <c r="M227" s="19"/>
      <c r="N227" s="19"/>
    </row>
    <row r="228" spans="1:14" ht="15.95" customHeight="1" x14ac:dyDescent="0.15">
      <c r="A228" s="18" t="s">
        <v>400</v>
      </c>
      <c r="D228" s="7"/>
      <c r="E228" s="7"/>
      <c r="F228" s="5"/>
      <c r="G228" s="19"/>
      <c r="H228" s="76"/>
      <c r="I228" s="76"/>
      <c r="J228" s="76"/>
      <c r="K228" s="5"/>
      <c r="L228" s="39"/>
      <c r="M228" s="19"/>
      <c r="N228" s="19"/>
    </row>
    <row r="229" spans="1:14" ht="15.95" customHeight="1" x14ac:dyDescent="0.15">
      <c r="A229" s="18" t="s">
        <v>400</v>
      </c>
      <c r="D229" s="7"/>
      <c r="E229" s="7"/>
      <c r="F229" s="5"/>
      <c r="G229" s="19"/>
      <c r="H229" s="76"/>
      <c r="I229" s="76"/>
      <c r="J229" s="76"/>
      <c r="K229" s="5"/>
      <c r="L229" s="39"/>
      <c r="M229" s="19"/>
      <c r="N229" s="19"/>
    </row>
    <row r="230" spans="1:14" ht="15.95" customHeight="1" x14ac:dyDescent="0.15">
      <c r="A230" s="18" t="s">
        <v>400</v>
      </c>
      <c r="D230" s="7"/>
      <c r="E230" s="7"/>
      <c r="F230" s="5"/>
      <c r="G230" s="19"/>
      <c r="H230" s="76"/>
      <c r="I230" s="76"/>
      <c r="J230" s="76"/>
      <c r="K230" s="5"/>
      <c r="L230" s="39"/>
      <c r="M230" s="19"/>
      <c r="N230" s="19"/>
    </row>
    <row r="231" spans="1:14" ht="15.95" customHeight="1" x14ac:dyDescent="0.15">
      <c r="A231" s="18" t="s">
        <v>400</v>
      </c>
      <c r="D231" s="7"/>
      <c r="E231" s="7"/>
      <c r="F231" s="5"/>
      <c r="G231" s="19"/>
      <c r="H231" s="76"/>
      <c r="I231" s="76"/>
      <c r="J231" s="76"/>
      <c r="K231" s="5"/>
      <c r="L231" s="39"/>
      <c r="M231" s="19"/>
      <c r="N231" s="19"/>
    </row>
    <row r="232" spans="1:14" ht="15.95" customHeight="1" x14ac:dyDescent="0.15">
      <c r="A232" s="18" t="s">
        <v>400</v>
      </c>
      <c r="D232" s="7"/>
      <c r="E232" s="7"/>
      <c r="F232" s="5"/>
      <c r="G232" s="19"/>
      <c r="H232" s="76"/>
      <c r="I232" s="76"/>
      <c r="J232" s="76"/>
      <c r="K232" s="5"/>
      <c r="L232" s="39"/>
      <c r="M232" s="19"/>
      <c r="N232" s="19"/>
    </row>
    <row r="233" spans="1:14" ht="15.95" customHeight="1" x14ac:dyDescent="0.15">
      <c r="A233" s="18" t="s">
        <v>400</v>
      </c>
      <c r="D233" s="7"/>
      <c r="E233" s="7"/>
      <c r="F233" s="5"/>
      <c r="G233" s="19"/>
      <c r="H233" s="76"/>
      <c r="I233" s="76"/>
      <c r="J233" s="76"/>
      <c r="K233" s="5"/>
      <c r="L233" s="39"/>
      <c r="M233" s="19"/>
      <c r="N233" s="19"/>
    </row>
    <row r="234" spans="1:14" ht="15.95" customHeight="1" x14ac:dyDescent="0.15">
      <c r="A234" s="18" t="s">
        <v>400</v>
      </c>
      <c r="D234" s="7"/>
      <c r="E234" s="7"/>
      <c r="F234" s="5"/>
      <c r="G234" s="19"/>
      <c r="H234" s="76"/>
      <c r="I234" s="76"/>
      <c r="J234" s="76"/>
      <c r="K234" s="5"/>
      <c r="L234" s="39"/>
      <c r="M234" s="19"/>
      <c r="N234" s="19"/>
    </row>
    <row r="235" spans="1:14" ht="15.95" customHeight="1" x14ac:dyDescent="0.15">
      <c r="A235" s="18" t="s">
        <v>400</v>
      </c>
      <c r="D235" s="7"/>
      <c r="E235" s="7"/>
      <c r="F235" s="5"/>
      <c r="G235" s="19"/>
      <c r="H235" s="76"/>
      <c r="I235" s="76"/>
      <c r="J235" s="76"/>
      <c r="K235" s="5"/>
      <c r="L235" s="39"/>
      <c r="M235" s="19"/>
      <c r="N235" s="19"/>
    </row>
    <row r="236" spans="1:14" ht="15.95" customHeight="1" x14ac:dyDescent="0.15">
      <c r="A236" s="18" t="s">
        <v>400</v>
      </c>
      <c r="D236" s="7"/>
      <c r="E236" s="7"/>
      <c r="F236" s="5"/>
      <c r="G236" s="19"/>
      <c r="H236" s="76"/>
      <c r="I236" s="76"/>
      <c r="J236" s="76"/>
      <c r="K236" s="5"/>
      <c r="L236" s="39"/>
      <c r="M236" s="19"/>
      <c r="N236" s="19"/>
    </row>
    <row r="237" spans="1:14" ht="15.95" customHeight="1" x14ac:dyDescent="0.15">
      <c r="A237" s="18" t="s">
        <v>400</v>
      </c>
      <c r="D237" s="7"/>
      <c r="E237" s="7"/>
      <c r="F237" s="5"/>
      <c r="G237" s="19"/>
      <c r="H237" s="76"/>
      <c r="I237" s="76"/>
      <c r="J237" s="76"/>
      <c r="K237" s="5"/>
      <c r="L237" s="39"/>
      <c r="M237" s="19"/>
      <c r="N237" s="19"/>
    </row>
    <row r="238" spans="1:14" ht="15.95" customHeight="1" x14ac:dyDescent="0.15">
      <c r="A238" s="18" t="s">
        <v>400</v>
      </c>
      <c r="D238" s="7"/>
      <c r="E238" s="7"/>
      <c r="F238" s="5"/>
      <c r="G238" s="19"/>
      <c r="H238" s="76"/>
      <c r="I238" s="76"/>
      <c r="J238" s="76"/>
      <c r="K238" s="5"/>
      <c r="L238" s="39"/>
      <c r="M238" s="19"/>
      <c r="N238" s="19"/>
    </row>
    <row r="239" spans="1:14" ht="15.95" customHeight="1" x14ac:dyDescent="0.15">
      <c r="A239" s="18" t="s">
        <v>400</v>
      </c>
      <c r="D239" s="7"/>
      <c r="E239" s="7"/>
      <c r="F239" s="5"/>
      <c r="G239" s="19"/>
      <c r="H239" s="76"/>
      <c r="I239" s="76"/>
      <c r="J239" s="76"/>
      <c r="K239" s="5"/>
      <c r="L239" s="39"/>
      <c r="M239" s="19"/>
      <c r="N239" s="19"/>
    </row>
    <row r="240" spans="1:14" ht="15.95" customHeight="1" x14ac:dyDescent="0.15">
      <c r="A240" s="18" t="s">
        <v>400</v>
      </c>
      <c r="D240" s="7"/>
      <c r="E240" s="7"/>
      <c r="F240" s="5"/>
      <c r="G240" s="19"/>
      <c r="H240" s="76"/>
      <c r="I240" s="76"/>
      <c r="J240" s="76"/>
      <c r="K240" s="5"/>
      <c r="L240" s="39"/>
      <c r="M240" s="19"/>
      <c r="N240" s="19"/>
    </row>
    <row r="241" spans="1:14" ht="15.95" customHeight="1" x14ac:dyDescent="0.15">
      <c r="A241" s="18" t="s">
        <v>400</v>
      </c>
      <c r="D241" s="7"/>
      <c r="E241" s="7"/>
      <c r="F241" s="5"/>
      <c r="G241" s="19"/>
      <c r="H241" s="76"/>
      <c r="I241" s="76"/>
      <c r="J241" s="76"/>
      <c r="K241" s="5"/>
      <c r="L241" s="39"/>
      <c r="M241" s="19"/>
      <c r="N241" s="19"/>
    </row>
    <row r="242" spans="1:14" ht="15.95" customHeight="1" x14ac:dyDescent="0.15">
      <c r="A242" s="18" t="s">
        <v>400</v>
      </c>
      <c r="D242" s="7"/>
      <c r="E242" s="7"/>
      <c r="F242" s="5"/>
      <c r="G242" s="19"/>
      <c r="H242" s="76"/>
      <c r="I242" s="76"/>
      <c r="J242" s="76"/>
      <c r="K242" s="5"/>
      <c r="L242" s="39"/>
      <c r="M242" s="19"/>
      <c r="N242" s="19"/>
    </row>
    <row r="243" spans="1:14" ht="15.95" customHeight="1" x14ac:dyDescent="0.15">
      <c r="A243" s="18" t="s">
        <v>400</v>
      </c>
      <c r="D243" s="7"/>
      <c r="E243" s="7"/>
      <c r="F243" s="5"/>
      <c r="G243" s="19"/>
      <c r="H243" s="76"/>
      <c r="I243" s="76"/>
      <c r="J243" s="76"/>
      <c r="K243" s="5"/>
      <c r="L243" s="39"/>
      <c r="M243" s="19"/>
      <c r="N243" s="19"/>
    </row>
    <row r="244" spans="1:14" ht="15.95" customHeight="1" x14ac:dyDescent="0.15">
      <c r="A244" s="18" t="s">
        <v>400</v>
      </c>
      <c r="D244" s="7"/>
      <c r="E244" s="7"/>
      <c r="F244" s="5"/>
      <c r="G244" s="19"/>
      <c r="H244" s="76"/>
      <c r="I244" s="76"/>
      <c r="J244" s="76"/>
      <c r="K244" s="5"/>
      <c r="L244" s="39"/>
      <c r="M244" s="19"/>
      <c r="N244" s="19"/>
    </row>
    <row r="245" spans="1:14" ht="15.95" customHeight="1" x14ac:dyDescent="0.15">
      <c r="A245" s="18" t="s">
        <v>400</v>
      </c>
      <c r="D245" s="7"/>
      <c r="E245" s="7"/>
      <c r="F245" s="5"/>
      <c r="G245" s="19"/>
      <c r="H245" s="76"/>
      <c r="I245" s="76"/>
      <c r="J245" s="76"/>
      <c r="K245" s="5"/>
      <c r="L245" s="39"/>
      <c r="M245" s="19"/>
      <c r="N245" s="19"/>
    </row>
    <row r="246" spans="1:14" ht="15.95" customHeight="1" x14ac:dyDescent="0.15">
      <c r="A246" s="18" t="s">
        <v>400</v>
      </c>
      <c r="D246" s="7"/>
      <c r="E246" s="7"/>
      <c r="F246" s="5"/>
      <c r="G246" s="19"/>
      <c r="H246" s="76"/>
      <c r="I246" s="76"/>
      <c r="J246" s="76"/>
      <c r="K246" s="5"/>
      <c r="L246" s="39"/>
      <c r="M246" s="19"/>
      <c r="N246" s="19"/>
    </row>
    <row r="247" spans="1:14" ht="15.95" customHeight="1" x14ac:dyDescent="0.15">
      <c r="A247" s="18" t="s">
        <v>400</v>
      </c>
      <c r="D247" s="7"/>
      <c r="E247" s="7"/>
      <c r="F247" s="5"/>
      <c r="G247" s="19"/>
      <c r="H247" s="76"/>
      <c r="I247" s="76"/>
      <c r="J247" s="76"/>
      <c r="K247" s="5"/>
      <c r="L247" s="39"/>
      <c r="M247" s="19"/>
      <c r="N247" s="19"/>
    </row>
    <row r="248" spans="1:14" ht="15.95" customHeight="1" x14ac:dyDescent="0.15">
      <c r="A248" s="18" t="s">
        <v>400</v>
      </c>
      <c r="D248" s="7"/>
      <c r="E248" s="7"/>
      <c r="F248" s="5"/>
      <c r="G248" s="19"/>
      <c r="H248" s="76"/>
      <c r="I248" s="76"/>
      <c r="J248" s="76"/>
      <c r="K248" s="5"/>
      <c r="L248" s="39"/>
      <c r="M248" s="19"/>
      <c r="N248" s="19"/>
    </row>
    <row r="249" spans="1:14" ht="15.95" customHeight="1" x14ac:dyDescent="0.15">
      <c r="A249" s="18" t="s">
        <v>400</v>
      </c>
      <c r="D249" s="7"/>
      <c r="E249" s="7"/>
      <c r="F249" s="5"/>
      <c r="G249" s="19"/>
      <c r="H249" s="76"/>
      <c r="I249" s="76"/>
      <c r="J249" s="76"/>
      <c r="K249" s="5"/>
      <c r="L249" s="39"/>
      <c r="M249" s="19"/>
      <c r="N249" s="19"/>
    </row>
    <row r="250" spans="1:14" ht="15.95" customHeight="1" x14ac:dyDescent="0.15">
      <c r="A250" s="18" t="s">
        <v>400</v>
      </c>
      <c r="D250" s="7"/>
      <c r="E250" s="7"/>
      <c r="F250" s="5"/>
      <c r="G250" s="19"/>
      <c r="H250" s="76"/>
      <c r="I250" s="76"/>
      <c r="J250" s="76"/>
      <c r="K250" s="5"/>
      <c r="L250" s="39"/>
      <c r="M250" s="19"/>
      <c r="N250" s="19"/>
    </row>
    <row r="251" spans="1:14" ht="15.95" customHeight="1" x14ac:dyDescent="0.15">
      <c r="A251" s="18" t="s">
        <v>400</v>
      </c>
      <c r="D251" s="7"/>
      <c r="E251" s="7"/>
      <c r="F251" s="5"/>
      <c r="G251" s="19"/>
      <c r="H251" s="76"/>
      <c r="I251" s="76"/>
      <c r="J251" s="76"/>
      <c r="K251" s="5"/>
      <c r="L251" s="39"/>
      <c r="M251" s="19"/>
      <c r="N251" s="19"/>
    </row>
    <row r="252" spans="1:14" ht="15.95" customHeight="1" x14ac:dyDescent="0.15">
      <c r="A252" s="18" t="s">
        <v>400</v>
      </c>
      <c r="D252" s="7"/>
      <c r="E252" s="7"/>
      <c r="F252" s="5"/>
      <c r="G252" s="19"/>
      <c r="H252" s="76"/>
      <c r="I252" s="76"/>
      <c r="J252" s="76"/>
      <c r="K252" s="5"/>
      <c r="L252" s="39"/>
      <c r="M252" s="19"/>
      <c r="N252" s="19"/>
    </row>
    <row r="253" spans="1:14" ht="15.95" customHeight="1" x14ac:dyDescent="0.15">
      <c r="A253" s="18" t="s">
        <v>400</v>
      </c>
      <c r="D253" s="7"/>
      <c r="E253" s="7"/>
      <c r="F253" s="5"/>
      <c r="G253" s="19"/>
      <c r="H253" s="76"/>
      <c r="I253" s="76"/>
      <c r="J253" s="76"/>
      <c r="K253" s="5"/>
      <c r="L253" s="39"/>
      <c r="M253" s="19"/>
      <c r="N253" s="19"/>
    </row>
    <row r="254" spans="1:14" ht="15.95" customHeight="1" x14ac:dyDescent="0.15">
      <c r="A254" s="18" t="s">
        <v>400</v>
      </c>
      <c r="D254" s="89"/>
      <c r="E254" s="89"/>
      <c r="F254" s="13"/>
      <c r="G254" s="91"/>
      <c r="H254" s="92"/>
      <c r="I254" s="92"/>
      <c r="J254" s="92"/>
      <c r="K254" s="13"/>
      <c r="L254" s="38"/>
      <c r="M254" s="91"/>
      <c r="N254" s="91"/>
    </row>
    <row r="255" spans="1:14" ht="15.95" customHeight="1" x14ac:dyDescent="0.15">
      <c r="A255" s="18" t="s">
        <v>400</v>
      </c>
      <c r="D255" s="7"/>
      <c r="E255" s="7"/>
      <c r="F255" s="5"/>
      <c r="G255" s="19"/>
      <c r="H255" s="76"/>
      <c r="I255" s="76"/>
      <c r="J255" s="76"/>
      <c r="K255" s="5"/>
      <c r="L255" s="39"/>
      <c r="M255" s="19"/>
      <c r="N255" s="19"/>
    </row>
    <row r="256" spans="1:14" ht="15.95" customHeight="1" x14ac:dyDescent="0.15">
      <c r="B256" s="18" t="s">
        <v>132</v>
      </c>
      <c r="C256" s="18" t="s">
        <v>133</v>
      </c>
      <c r="D256" s="173" t="s">
        <v>419</v>
      </c>
      <c r="E256" s="155"/>
      <c r="F256" s="155"/>
      <c r="G256" s="155"/>
      <c r="H256" s="155"/>
      <c r="I256" s="155"/>
      <c r="J256" s="155"/>
      <c r="K256" s="155"/>
      <c r="L256" s="155"/>
      <c r="M256" s="155"/>
      <c r="N256" s="174"/>
    </row>
    <row r="257" spans="1:14" ht="15.95" customHeight="1" x14ac:dyDescent="0.15">
      <c r="A257" s="18" t="s">
        <v>420</v>
      </c>
      <c r="B257" s="18" t="s">
        <v>401</v>
      </c>
      <c r="D257" s="7" t="s">
        <v>402</v>
      </c>
      <c r="E257" s="7" t="s">
        <v>421</v>
      </c>
      <c r="F257" s="5" t="s">
        <v>133</v>
      </c>
      <c r="G257" s="19" t="e">
        <f ca="1">IF(egTextCal(E257)&lt;&gt;0, egTextCal(E257),   )</f>
        <v>#NAME?</v>
      </c>
      <c r="H257" s="76" t="s">
        <v>404</v>
      </c>
      <c r="I257" s="76" t="s">
        <v>405</v>
      </c>
      <c r="J257" s="76" t="s">
        <v>406</v>
      </c>
      <c r="K257" s="5" t="s">
        <v>177</v>
      </c>
      <c r="L257" s="39">
        <v>2</v>
      </c>
      <c r="M257" s="19" t="e">
        <f ca="1">IF(egTextCal(L257)&lt;&gt;0, egTextCal(L257),   )</f>
        <v>#NAME?</v>
      </c>
      <c r="N257" s="19" t="e">
        <f ca="1">SUM(G257:G258)*M257</f>
        <v>#NAME?</v>
      </c>
    </row>
    <row r="258" spans="1:14" ht="15.95" customHeight="1" x14ac:dyDescent="0.15">
      <c r="A258" s="18" t="s">
        <v>420</v>
      </c>
      <c r="B258" s="18" t="s">
        <v>279</v>
      </c>
      <c r="D258" s="7"/>
      <c r="E258" s="7"/>
      <c r="F258" s="5" t="s">
        <v>150</v>
      </c>
      <c r="G258" s="19"/>
      <c r="H258" s="76" t="s">
        <v>280</v>
      </c>
      <c r="I258" s="76" t="s">
        <v>275</v>
      </c>
      <c r="J258" s="76" t="s">
        <v>281</v>
      </c>
      <c r="K258" s="5" t="s">
        <v>177</v>
      </c>
      <c r="L258" s="39">
        <v>1</v>
      </c>
      <c r="M258" s="19" t="e">
        <f ca="1">IF(egTextCal(L258)&lt;&gt;0, egTextCal(L258),   )</f>
        <v>#NAME?</v>
      </c>
      <c r="N258" s="19" t="e">
        <f ca="1">SUM(G257:G258)*M258</f>
        <v>#NAME?</v>
      </c>
    </row>
    <row r="259" spans="1:14" ht="15.95" customHeight="1" x14ac:dyDescent="0.15">
      <c r="A259" s="18" t="s">
        <v>420</v>
      </c>
      <c r="B259" s="18" t="s">
        <v>401</v>
      </c>
      <c r="C259" s="18" t="s">
        <v>282</v>
      </c>
      <c r="D259" s="7" t="s">
        <v>407</v>
      </c>
      <c r="E259" s="7" t="s">
        <v>422</v>
      </c>
      <c r="F259" s="5" t="s">
        <v>138</v>
      </c>
      <c r="G259" s="19" t="e">
        <f ca="1">IF(egTextCal(E259)&lt;&gt;0, egTextCal(E259),   )</f>
        <v>#NAME?</v>
      </c>
      <c r="H259" s="76" t="s">
        <v>404</v>
      </c>
      <c r="I259" s="76" t="s">
        <v>405</v>
      </c>
      <c r="J259" s="76" t="s">
        <v>406</v>
      </c>
      <c r="K259" s="5" t="s">
        <v>177</v>
      </c>
      <c r="L259" s="39">
        <v>2</v>
      </c>
      <c r="M259" s="19" t="e">
        <f ca="1">IF(egTextCal(L259)&lt;&gt;0, egTextCal(L259),   )</f>
        <v>#NAME?</v>
      </c>
      <c r="N259" s="19" t="e">
        <f ca="1">SUM(G259:G259)*M259</f>
        <v>#NAME?</v>
      </c>
    </row>
    <row r="260" spans="1:14" ht="15.95" customHeight="1" x14ac:dyDescent="0.15">
      <c r="A260" s="18" t="s">
        <v>420</v>
      </c>
      <c r="B260" s="18" t="s">
        <v>401</v>
      </c>
      <c r="D260" s="7" t="s">
        <v>411</v>
      </c>
      <c r="E260" s="7" t="s">
        <v>423</v>
      </c>
      <c r="F260" s="5" t="s">
        <v>133</v>
      </c>
      <c r="G260" s="19" t="e">
        <f ca="1">IF(egTextCal(E260)&lt;&gt;0, egTextCal(E260),   )</f>
        <v>#NAME?</v>
      </c>
      <c r="H260" s="76" t="s">
        <v>404</v>
      </c>
      <c r="I260" s="76" t="s">
        <v>405</v>
      </c>
      <c r="J260" s="76" t="s">
        <v>406</v>
      </c>
      <c r="K260" s="5" t="s">
        <v>177</v>
      </c>
      <c r="L260" s="39" t="s">
        <v>412</v>
      </c>
      <c r="M260" s="19" t="e">
        <f ca="1">IF(egTextCal(L260)&lt;&gt;0, egTextCal(L260),   )</f>
        <v>#NAME?</v>
      </c>
      <c r="N260" s="19" t="e">
        <f ca="1">SUM(G260:G262)*M260</f>
        <v>#NAME?</v>
      </c>
    </row>
    <row r="261" spans="1:14" ht="15.95" customHeight="1" x14ac:dyDescent="0.15">
      <c r="A261" s="18" t="s">
        <v>420</v>
      </c>
      <c r="B261" s="18" t="s">
        <v>413</v>
      </c>
      <c r="D261" s="7"/>
      <c r="E261" s="7"/>
      <c r="F261" s="5" t="s">
        <v>150</v>
      </c>
      <c r="G261" s="19"/>
      <c r="H261" s="76" t="s">
        <v>414</v>
      </c>
      <c r="I261" s="76" t="s">
        <v>240</v>
      </c>
      <c r="J261" s="76" t="s">
        <v>415</v>
      </c>
      <c r="K261" s="5" t="s">
        <v>177</v>
      </c>
      <c r="L261" s="39">
        <v>1.5</v>
      </c>
      <c r="M261" s="19" t="e">
        <f ca="1">IF(egTextCal(L261)&lt;&gt;0, egTextCal(L261),   )</f>
        <v>#NAME?</v>
      </c>
      <c r="N261" s="19" t="e">
        <f ca="1">SUM(G260:G262)*M261</f>
        <v>#NAME?</v>
      </c>
    </row>
    <row r="262" spans="1:14" ht="15.95" customHeight="1" x14ac:dyDescent="0.15">
      <c r="A262" s="18" t="s">
        <v>420</v>
      </c>
      <c r="B262" s="18" t="s">
        <v>416</v>
      </c>
      <c r="D262" s="7"/>
      <c r="E262" s="7"/>
      <c r="F262" s="5" t="s">
        <v>156</v>
      </c>
      <c r="G262" s="19"/>
      <c r="H262" s="76" t="s">
        <v>417</v>
      </c>
      <c r="I262" s="76" t="s">
        <v>240</v>
      </c>
      <c r="J262" s="76" t="s">
        <v>418</v>
      </c>
      <c r="K262" s="5" t="s">
        <v>148</v>
      </c>
      <c r="L262" s="39">
        <v>2</v>
      </c>
      <c r="M262" s="19" t="e">
        <f ca="1">IF(egTextCal(L262)&lt;&gt;0, egTextCal(L262),   )</f>
        <v>#NAME?</v>
      </c>
      <c r="N262" s="19" t="e">
        <f ca="1">SUM(G260:G262)*M262</f>
        <v>#NAME?</v>
      </c>
    </row>
    <row r="263" spans="1:14" ht="15.95" customHeight="1" x14ac:dyDescent="0.15">
      <c r="A263" s="18" t="s">
        <v>420</v>
      </c>
      <c r="B263" s="18" t="s">
        <v>401</v>
      </c>
      <c r="D263" s="7" t="s">
        <v>409</v>
      </c>
      <c r="E263" s="7" t="s">
        <v>410</v>
      </c>
      <c r="F263" s="5" t="s">
        <v>133</v>
      </c>
      <c r="G263" s="19" t="e">
        <f ca="1">IF(egTextCal(E263)&lt;&gt;0, egTextCal(E263),   )</f>
        <v>#NAME?</v>
      </c>
      <c r="H263" s="76" t="s">
        <v>404</v>
      </c>
      <c r="I263" s="76" t="s">
        <v>405</v>
      </c>
      <c r="J263" s="76" t="s">
        <v>406</v>
      </c>
      <c r="K263" s="5" t="s">
        <v>177</v>
      </c>
      <c r="L263" s="39">
        <v>2</v>
      </c>
      <c r="M263" s="19" t="e">
        <f ca="1">IF(egTextCal(L263)&lt;&gt;0, egTextCal(L263),   )</f>
        <v>#NAME?</v>
      </c>
      <c r="N263" s="19" t="e">
        <f ca="1">SUM(G263:G264)*M263</f>
        <v>#NAME?</v>
      </c>
    </row>
    <row r="264" spans="1:14" ht="15.95" customHeight="1" x14ac:dyDescent="0.15">
      <c r="A264" s="18" t="s">
        <v>420</v>
      </c>
      <c r="B264" s="18" t="s">
        <v>279</v>
      </c>
      <c r="D264" s="7"/>
      <c r="E264" s="7"/>
      <c r="F264" s="5" t="s">
        <v>150</v>
      </c>
      <c r="G264" s="19"/>
      <c r="H264" s="76" t="s">
        <v>280</v>
      </c>
      <c r="I264" s="76" t="s">
        <v>275</v>
      </c>
      <c r="J264" s="76" t="s">
        <v>281</v>
      </c>
      <c r="K264" s="5" t="s">
        <v>177</v>
      </c>
      <c r="L264" s="39">
        <v>1</v>
      </c>
      <c r="M264" s="19" t="e">
        <f ca="1">IF(egTextCal(L264)&lt;&gt;0, egTextCal(L264),   )</f>
        <v>#NAME?</v>
      </c>
      <c r="N264" s="19" t="e">
        <f ca="1">SUM(G263:G264)*M264</f>
        <v>#NAME?</v>
      </c>
    </row>
    <row r="265" spans="1:14" ht="15.95" customHeight="1" x14ac:dyDescent="0.15">
      <c r="A265" s="18" t="s">
        <v>420</v>
      </c>
      <c r="B265" s="18" t="s">
        <v>351</v>
      </c>
      <c r="D265" s="7" t="s">
        <v>352</v>
      </c>
      <c r="E265" s="7" t="s">
        <v>423</v>
      </c>
      <c r="F265" s="5" t="s">
        <v>133</v>
      </c>
      <c r="G265" s="19" t="e">
        <f ca="1">IF(egTextCal(E265)&lt;&gt;0, egTextCal(E265),   )</f>
        <v>#NAME?</v>
      </c>
      <c r="H265" s="76" t="s">
        <v>354</v>
      </c>
      <c r="I265" s="76" t="s">
        <v>355</v>
      </c>
      <c r="J265" s="76" t="s">
        <v>356</v>
      </c>
      <c r="K265" s="5" t="s">
        <v>148</v>
      </c>
      <c r="L265" s="39">
        <v>1</v>
      </c>
      <c r="M265" s="19" t="e">
        <f ca="1">IF(egTextCal(L265)&lt;&gt;0, egTextCal(L265),   )</f>
        <v>#NAME?</v>
      </c>
      <c r="N265" s="19" t="e">
        <f ca="1">SUM(G265:G267)*M265</f>
        <v>#NAME?</v>
      </c>
    </row>
    <row r="266" spans="1:14" ht="15.95" customHeight="1" x14ac:dyDescent="0.15">
      <c r="A266" s="18" t="s">
        <v>420</v>
      </c>
      <c r="B266" s="18" t="s">
        <v>357</v>
      </c>
      <c r="D266" s="7"/>
      <c r="E266" s="7"/>
      <c r="F266" s="5" t="s">
        <v>150</v>
      </c>
      <c r="G266" s="19"/>
      <c r="H266" s="76" t="s">
        <v>358</v>
      </c>
      <c r="I266" s="76" t="s">
        <v>359</v>
      </c>
      <c r="J266" s="76" t="s">
        <v>360</v>
      </c>
      <c r="K266" s="5" t="s">
        <v>148</v>
      </c>
      <c r="L266" s="39">
        <v>1</v>
      </c>
      <c r="M266" s="19" t="e">
        <f ca="1">IF(egTextCal(L266)&lt;&gt;0, egTextCal(L266),   )</f>
        <v>#NAME?</v>
      </c>
      <c r="N266" s="19" t="e">
        <f ca="1">SUM(G265:G267)*M266</f>
        <v>#NAME?</v>
      </c>
    </row>
    <row r="267" spans="1:14" ht="15.95" customHeight="1" x14ac:dyDescent="0.15">
      <c r="A267" s="18" t="s">
        <v>420</v>
      </c>
      <c r="B267" s="18" t="s">
        <v>361</v>
      </c>
      <c r="D267" s="7"/>
      <c r="E267" s="7"/>
      <c r="F267" s="5" t="s">
        <v>156</v>
      </c>
      <c r="G267" s="19"/>
      <c r="H267" s="76" t="s">
        <v>362</v>
      </c>
      <c r="I267" s="76" t="s">
        <v>363</v>
      </c>
      <c r="J267" s="76" t="s">
        <v>364</v>
      </c>
      <c r="K267" s="5" t="s">
        <v>148</v>
      </c>
      <c r="L267" s="39">
        <v>1</v>
      </c>
      <c r="M267" s="19" t="e">
        <f ca="1">IF(egTextCal(L267)&lt;&gt;0, egTextCal(L267),   )</f>
        <v>#NAME?</v>
      </c>
      <c r="N267" s="19" t="e">
        <f ca="1">SUM(G265:G267)*M267</f>
        <v>#NAME?</v>
      </c>
    </row>
    <row r="268" spans="1:14" ht="15.95" customHeight="1" x14ac:dyDescent="0.15">
      <c r="A268" s="18" t="s">
        <v>420</v>
      </c>
      <c r="D268" s="7"/>
      <c r="E268" s="7"/>
      <c r="F268" s="5"/>
      <c r="G268" s="19"/>
      <c r="H268" s="76"/>
      <c r="I268" s="76"/>
      <c r="J268" s="76"/>
      <c r="K268" s="5"/>
      <c r="L268" s="39"/>
      <c r="M268" s="19"/>
      <c r="N268" s="19"/>
    </row>
    <row r="269" spans="1:14" ht="15.95" customHeight="1" x14ac:dyDescent="0.15">
      <c r="A269" s="18" t="s">
        <v>420</v>
      </c>
      <c r="D269" s="7"/>
      <c r="E269" s="7"/>
      <c r="F269" s="5"/>
      <c r="G269" s="19"/>
      <c r="H269" s="76"/>
      <c r="I269" s="76"/>
      <c r="J269" s="76"/>
      <c r="K269" s="5"/>
      <c r="L269" s="39"/>
      <c r="M269" s="19"/>
      <c r="N269" s="19"/>
    </row>
    <row r="270" spans="1:14" ht="15.95" customHeight="1" x14ac:dyDescent="0.15">
      <c r="A270" s="18" t="s">
        <v>420</v>
      </c>
      <c r="D270" s="7"/>
      <c r="E270" s="7"/>
      <c r="F270" s="5"/>
      <c r="G270" s="19"/>
      <c r="H270" s="76"/>
      <c r="I270" s="76"/>
      <c r="J270" s="76"/>
      <c r="K270" s="5"/>
      <c r="L270" s="39"/>
      <c r="M270" s="19"/>
      <c r="N270" s="19"/>
    </row>
    <row r="271" spans="1:14" ht="15.95" customHeight="1" x14ac:dyDescent="0.15">
      <c r="A271" s="18" t="s">
        <v>420</v>
      </c>
      <c r="D271" s="7"/>
      <c r="E271" s="7"/>
      <c r="F271" s="5"/>
      <c r="G271" s="19"/>
      <c r="H271" s="76"/>
      <c r="I271" s="76"/>
      <c r="J271" s="76"/>
      <c r="K271" s="5"/>
      <c r="L271" s="39"/>
      <c r="M271" s="19"/>
      <c r="N271" s="19"/>
    </row>
    <row r="272" spans="1:14" ht="15.95" customHeight="1" x14ac:dyDescent="0.15">
      <c r="A272" s="18" t="s">
        <v>420</v>
      </c>
      <c r="D272" s="7"/>
      <c r="E272" s="7"/>
      <c r="F272" s="5"/>
      <c r="G272" s="19"/>
      <c r="H272" s="76"/>
      <c r="I272" s="76"/>
      <c r="J272" s="76"/>
      <c r="K272" s="5"/>
      <c r="L272" s="39"/>
      <c r="M272" s="19"/>
      <c r="N272" s="19"/>
    </row>
    <row r="273" spans="1:14" ht="15.95" customHeight="1" x14ac:dyDescent="0.15">
      <c r="A273" s="18" t="s">
        <v>420</v>
      </c>
      <c r="D273" s="7"/>
      <c r="E273" s="7"/>
      <c r="F273" s="5"/>
      <c r="G273" s="19"/>
      <c r="H273" s="76"/>
      <c r="I273" s="76"/>
      <c r="J273" s="76"/>
      <c r="K273" s="5"/>
      <c r="L273" s="39"/>
      <c r="M273" s="19"/>
      <c r="N273" s="19"/>
    </row>
    <row r="274" spans="1:14" ht="15.95" customHeight="1" x14ac:dyDescent="0.15">
      <c r="A274" s="18" t="s">
        <v>420</v>
      </c>
      <c r="D274" s="7"/>
      <c r="E274" s="7"/>
      <c r="F274" s="5"/>
      <c r="G274" s="19"/>
      <c r="H274" s="76"/>
      <c r="I274" s="76"/>
      <c r="J274" s="76"/>
      <c r="K274" s="5"/>
      <c r="L274" s="39"/>
      <c r="M274" s="19"/>
      <c r="N274" s="19"/>
    </row>
    <row r="275" spans="1:14" ht="15.95" customHeight="1" x14ac:dyDescent="0.15">
      <c r="A275" s="18" t="s">
        <v>420</v>
      </c>
      <c r="D275" s="7"/>
      <c r="E275" s="7"/>
      <c r="F275" s="5"/>
      <c r="G275" s="19"/>
      <c r="H275" s="76"/>
      <c r="I275" s="76"/>
      <c r="J275" s="76"/>
      <c r="K275" s="5"/>
      <c r="L275" s="39"/>
      <c r="M275" s="19"/>
      <c r="N275" s="19"/>
    </row>
    <row r="276" spans="1:14" ht="15.95" customHeight="1" x14ac:dyDescent="0.15">
      <c r="A276" s="18" t="s">
        <v>420</v>
      </c>
      <c r="D276" s="7"/>
      <c r="E276" s="7"/>
      <c r="F276" s="5"/>
      <c r="G276" s="19"/>
      <c r="H276" s="76"/>
      <c r="I276" s="76"/>
      <c r="J276" s="76"/>
      <c r="K276" s="5"/>
      <c r="L276" s="39"/>
      <c r="M276" s="19"/>
      <c r="N276" s="19"/>
    </row>
    <row r="277" spans="1:14" ht="15.95" customHeight="1" x14ac:dyDescent="0.15">
      <c r="A277" s="18" t="s">
        <v>420</v>
      </c>
      <c r="D277" s="7"/>
      <c r="E277" s="7"/>
      <c r="F277" s="5"/>
      <c r="G277" s="19"/>
      <c r="H277" s="76"/>
      <c r="I277" s="76"/>
      <c r="J277" s="76"/>
      <c r="K277" s="5"/>
      <c r="L277" s="39"/>
      <c r="M277" s="19"/>
      <c r="N277" s="19"/>
    </row>
    <row r="278" spans="1:14" ht="15.95" customHeight="1" x14ac:dyDescent="0.15">
      <c r="A278" s="18" t="s">
        <v>420</v>
      </c>
      <c r="D278" s="7"/>
      <c r="E278" s="7"/>
      <c r="F278" s="5"/>
      <c r="G278" s="19"/>
      <c r="H278" s="76"/>
      <c r="I278" s="76"/>
      <c r="J278" s="76"/>
      <c r="K278" s="5"/>
      <c r="L278" s="39"/>
      <c r="M278" s="19"/>
      <c r="N278" s="19"/>
    </row>
    <row r="279" spans="1:14" ht="15.95" customHeight="1" x14ac:dyDescent="0.15">
      <c r="A279" s="18" t="s">
        <v>420</v>
      </c>
      <c r="D279" s="7"/>
      <c r="E279" s="7"/>
      <c r="F279" s="5"/>
      <c r="G279" s="19"/>
      <c r="H279" s="76"/>
      <c r="I279" s="76"/>
      <c r="J279" s="76"/>
      <c r="K279" s="5"/>
      <c r="L279" s="39"/>
      <c r="M279" s="19"/>
      <c r="N279" s="19"/>
    </row>
    <row r="280" spans="1:14" ht="15.95" customHeight="1" x14ac:dyDescent="0.15">
      <c r="A280" s="18" t="s">
        <v>420</v>
      </c>
      <c r="D280" s="7"/>
      <c r="E280" s="7"/>
      <c r="F280" s="5"/>
      <c r="G280" s="19"/>
      <c r="H280" s="76"/>
      <c r="I280" s="76"/>
      <c r="J280" s="76"/>
      <c r="K280" s="5"/>
      <c r="L280" s="39"/>
      <c r="M280" s="19"/>
      <c r="N280" s="19"/>
    </row>
    <row r="281" spans="1:14" ht="15.95" customHeight="1" x14ac:dyDescent="0.15">
      <c r="A281" s="18" t="s">
        <v>420</v>
      </c>
      <c r="D281" s="7"/>
      <c r="E281" s="7"/>
      <c r="F281" s="5"/>
      <c r="G281" s="19"/>
      <c r="H281" s="76"/>
      <c r="I281" s="76"/>
      <c r="J281" s="76"/>
      <c r="K281" s="5"/>
      <c r="L281" s="39"/>
      <c r="M281" s="19"/>
      <c r="N281" s="19"/>
    </row>
    <row r="282" spans="1:14" ht="15.95" customHeight="1" x14ac:dyDescent="0.15">
      <c r="A282" s="18" t="s">
        <v>420</v>
      </c>
      <c r="D282" s="7"/>
      <c r="E282" s="7"/>
      <c r="F282" s="5"/>
      <c r="G282" s="19"/>
      <c r="H282" s="76"/>
      <c r="I282" s="76"/>
      <c r="J282" s="76"/>
      <c r="K282" s="5"/>
      <c r="L282" s="39"/>
      <c r="M282" s="19"/>
      <c r="N282" s="19"/>
    </row>
    <row r="283" spans="1:14" ht="15.95" customHeight="1" x14ac:dyDescent="0.15">
      <c r="A283" s="18" t="s">
        <v>420</v>
      </c>
      <c r="D283" s="7"/>
      <c r="E283" s="7"/>
      <c r="F283" s="5"/>
      <c r="G283" s="19"/>
      <c r="H283" s="76"/>
      <c r="I283" s="76"/>
      <c r="J283" s="76"/>
      <c r="K283" s="5"/>
      <c r="L283" s="39"/>
      <c r="M283" s="19"/>
      <c r="N283" s="19"/>
    </row>
    <row r="284" spans="1:14" ht="15.95" customHeight="1" x14ac:dyDescent="0.15">
      <c r="A284" s="18" t="s">
        <v>420</v>
      </c>
      <c r="D284" s="7"/>
      <c r="E284" s="7"/>
      <c r="F284" s="5"/>
      <c r="G284" s="19"/>
      <c r="H284" s="76"/>
      <c r="I284" s="76"/>
      <c r="J284" s="76"/>
      <c r="K284" s="5"/>
      <c r="L284" s="39"/>
      <c r="M284" s="19"/>
      <c r="N284" s="19"/>
    </row>
    <row r="285" spans="1:14" ht="15.95" customHeight="1" x14ac:dyDescent="0.15">
      <c r="A285" s="18" t="s">
        <v>420</v>
      </c>
      <c r="D285" s="7"/>
      <c r="E285" s="7"/>
      <c r="F285" s="5"/>
      <c r="G285" s="19"/>
      <c r="H285" s="76"/>
      <c r="I285" s="76"/>
      <c r="J285" s="76"/>
      <c r="K285" s="5"/>
      <c r="L285" s="39"/>
      <c r="M285" s="19"/>
      <c r="N285" s="19"/>
    </row>
    <row r="286" spans="1:14" ht="15.95" customHeight="1" x14ac:dyDescent="0.15">
      <c r="A286" s="18" t="s">
        <v>420</v>
      </c>
      <c r="D286" s="7"/>
      <c r="E286" s="7"/>
      <c r="F286" s="5"/>
      <c r="G286" s="19"/>
      <c r="H286" s="76"/>
      <c r="I286" s="76"/>
      <c r="J286" s="76"/>
      <c r="K286" s="5"/>
      <c r="L286" s="39"/>
      <c r="M286" s="19"/>
      <c r="N286" s="19"/>
    </row>
    <row r="287" spans="1:14" ht="15.95" customHeight="1" x14ac:dyDescent="0.15">
      <c r="A287" s="18" t="s">
        <v>420</v>
      </c>
      <c r="D287" s="7"/>
      <c r="E287" s="7"/>
      <c r="F287" s="5"/>
      <c r="G287" s="19"/>
      <c r="H287" s="76"/>
      <c r="I287" s="76"/>
      <c r="J287" s="76"/>
      <c r="K287" s="5"/>
      <c r="L287" s="39"/>
      <c r="M287" s="19"/>
      <c r="N287" s="19"/>
    </row>
    <row r="288" spans="1:14" ht="15.95" customHeight="1" x14ac:dyDescent="0.15">
      <c r="A288" s="18" t="s">
        <v>420</v>
      </c>
      <c r="D288" s="7"/>
      <c r="E288" s="7"/>
      <c r="F288" s="5"/>
      <c r="G288" s="19"/>
      <c r="H288" s="76"/>
      <c r="I288" s="76"/>
      <c r="J288" s="76"/>
      <c r="K288" s="5"/>
      <c r="L288" s="39"/>
      <c r="M288" s="19"/>
      <c r="N288" s="19"/>
    </row>
    <row r="289" spans="1:14" ht="15.95" customHeight="1" x14ac:dyDescent="0.15">
      <c r="A289" s="18" t="s">
        <v>420</v>
      </c>
      <c r="D289" s="7"/>
      <c r="E289" s="7"/>
      <c r="F289" s="5"/>
      <c r="G289" s="19"/>
      <c r="H289" s="76"/>
      <c r="I289" s="76"/>
      <c r="J289" s="76"/>
      <c r="K289" s="5"/>
      <c r="L289" s="39"/>
      <c r="M289" s="19"/>
      <c r="N289" s="19"/>
    </row>
    <row r="290" spans="1:14" ht="15.95" customHeight="1" x14ac:dyDescent="0.15">
      <c r="A290" s="18" t="s">
        <v>420</v>
      </c>
      <c r="D290" s="7"/>
      <c r="E290" s="7"/>
      <c r="F290" s="5"/>
      <c r="G290" s="19"/>
      <c r="H290" s="76"/>
      <c r="I290" s="76"/>
      <c r="J290" s="76"/>
      <c r="K290" s="5"/>
      <c r="L290" s="39"/>
      <c r="M290" s="19"/>
      <c r="N290" s="19"/>
    </row>
    <row r="291" spans="1:14" ht="15.95" customHeight="1" x14ac:dyDescent="0.15">
      <c r="A291" s="18" t="s">
        <v>420</v>
      </c>
      <c r="D291" s="7"/>
      <c r="E291" s="7"/>
      <c r="F291" s="5"/>
      <c r="G291" s="19"/>
      <c r="H291" s="76"/>
      <c r="I291" s="76"/>
      <c r="J291" s="76"/>
      <c r="K291" s="5"/>
      <c r="L291" s="39"/>
      <c r="M291" s="19"/>
      <c r="N291" s="19"/>
    </row>
    <row r="292" spans="1:14" ht="15.95" customHeight="1" x14ac:dyDescent="0.15">
      <c r="A292" s="18" t="s">
        <v>420</v>
      </c>
      <c r="D292" s="7"/>
      <c r="E292" s="7"/>
      <c r="F292" s="5"/>
      <c r="G292" s="19"/>
      <c r="H292" s="76"/>
      <c r="I292" s="76"/>
      <c r="J292" s="76"/>
      <c r="K292" s="5"/>
      <c r="L292" s="39"/>
      <c r="M292" s="19"/>
      <c r="N292" s="19"/>
    </row>
    <row r="293" spans="1:14" ht="15.95" customHeight="1" x14ac:dyDescent="0.15">
      <c r="A293" s="18" t="s">
        <v>420</v>
      </c>
      <c r="D293" s="7"/>
      <c r="E293" s="7"/>
      <c r="F293" s="5"/>
      <c r="G293" s="19"/>
      <c r="H293" s="76"/>
      <c r="I293" s="76"/>
      <c r="J293" s="76"/>
      <c r="K293" s="5"/>
      <c r="L293" s="39"/>
      <c r="M293" s="19"/>
      <c r="N293" s="19"/>
    </row>
    <row r="294" spans="1:14" ht="15.95" customHeight="1" x14ac:dyDescent="0.15">
      <c r="A294" s="18" t="s">
        <v>420</v>
      </c>
      <c r="D294" s="7"/>
      <c r="E294" s="7"/>
      <c r="F294" s="5"/>
      <c r="G294" s="19"/>
      <c r="H294" s="76"/>
      <c r="I294" s="76"/>
      <c r="J294" s="76"/>
      <c r="K294" s="5"/>
      <c r="L294" s="39"/>
      <c r="M294" s="19"/>
      <c r="N294" s="19"/>
    </row>
    <row r="295" spans="1:14" ht="15.95" customHeight="1" x14ac:dyDescent="0.15">
      <c r="A295" s="18" t="s">
        <v>420</v>
      </c>
      <c r="D295" s="7"/>
      <c r="E295" s="7"/>
      <c r="F295" s="5"/>
      <c r="G295" s="19"/>
      <c r="H295" s="76"/>
      <c r="I295" s="76"/>
      <c r="J295" s="76"/>
      <c r="K295" s="5"/>
      <c r="L295" s="39"/>
      <c r="M295" s="19"/>
      <c r="N295" s="19"/>
    </row>
    <row r="296" spans="1:14" ht="15.95" customHeight="1" x14ac:dyDescent="0.15">
      <c r="A296" s="18" t="s">
        <v>420</v>
      </c>
      <c r="D296" s="89"/>
      <c r="E296" s="89"/>
      <c r="F296" s="13"/>
      <c r="G296" s="91"/>
      <c r="H296" s="92"/>
      <c r="I296" s="92"/>
      <c r="J296" s="92"/>
      <c r="K296" s="13"/>
      <c r="L296" s="38"/>
      <c r="M296" s="91"/>
      <c r="N296" s="91"/>
    </row>
    <row r="297" spans="1:14" ht="15.95" customHeight="1" x14ac:dyDescent="0.15">
      <c r="A297" s="18" t="s">
        <v>420</v>
      </c>
      <c r="D297" s="7"/>
      <c r="E297" s="7"/>
      <c r="F297" s="5"/>
      <c r="G297" s="19"/>
      <c r="H297" s="76"/>
      <c r="I297" s="76"/>
      <c r="J297" s="76"/>
      <c r="K297" s="5"/>
      <c r="L297" s="39"/>
      <c r="M297" s="19"/>
      <c r="N297" s="19"/>
    </row>
    <row r="298" spans="1:14" ht="15.95" customHeight="1" x14ac:dyDescent="0.15">
      <c r="B298" s="18" t="s">
        <v>132</v>
      </c>
      <c r="C298" s="18" t="s">
        <v>133</v>
      </c>
      <c r="D298" s="173" t="s">
        <v>424</v>
      </c>
      <c r="E298" s="155"/>
      <c r="F298" s="155"/>
      <c r="G298" s="155"/>
      <c r="H298" s="155"/>
      <c r="I298" s="155"/>
      <c r="J298" s="155"/>
      <c r="K298" s="155"/>
      <c r="L298" s="155"/>
      <c r="M298" s="155"/>
      <c r="N298" s="174"/>
    </row>
    <row r="299" spans="1:14" ht="15.95" customHeight="1" x14ac:dyDescent="0.15">
      <c r="A299" s="18" t="s">
        <v>425</v>
      </c>
      <c r="B299" s="18" t="s">
        <v>306</v>
      </c>
      <c r="D299" s="7" t="s">
        <v>426</v>
      </c>
      <c r="E299" s="7" t="s">
        <v>427</v>
      </c>
      <c r="F299" s="5" t="s">
        <v>133</v>
      </c>
      <c r="G299" s="19" t="e">
        <f ca="1">IF(egTextCal(E299)&lt;&gt;0, egTextCal(E299),   )</f>
        <v>#NAME?</v>
      </c>
      <c r="H299" s="76" t="s">
        <v>309</v>
      </c>
      <c r="I299" s="76" t="s">
        <v>234</v>
      </c>
      <c r="J299" s="76" t="s">
        <v>310</v>
      </c>
      <c r="K299" s="5" t="s">
        <v>177</v>
      </c>
      <c r="L299" s="39">
        <v>1</v>
      </c>
      <c r="M299" s="19" t="e">
        <f ca="1">IF(egTextCal(L299)&lt;&gt;0, egTextCal(L299),   )</f>
        <v>#NAME?</v>
      </c>
      <c r="N299" s="19" t="e">
        <f ca="1">SUM(G299:G300)*M299</f>
        <v>#NAME?</v>
      </c>
    </row>
    <row r="300" spans="1:14" ht="15.95" customHeight="1" x14ac:dyDescent="0.15">
      <c r="A300" s="18" t="s">
        <v>425</v>
      </c>
      <c r="B300" s="18" t="s">
        <v>428</v>
      </c>
      <c r="D300" s="7"/>
      <c r="E300" s="7"/>
      <c r="F300" s="5" t="s">
        <v>150</v>
      </c>
      <c r="G300" s="19"/>
      <c r="H300" s="76" t="s">
        <v>429</v>
      </c>
      <c r="I300" s="76" t="s">
        <v>275</v>
      </c>
      <c r="J300" s="76" t="s">
        <v>430</v>
      </c>
      <c r="K300" s="5" t="s">
        <v>177</v>
      </c>
      <c r="L300" s="39">
        <v>1</v>
      </c>
      <c r="M300" s="19" t="e">
        <f ca="1">IF(egTextCal(L300)&lt;&gt;0, egTextCal(L300),   )</f>
        <v>#NAME?</v>
      </c>
      <c r="N300" s="19" t="e">
        <f ca="1">SUM(G299:G300)*M300</f>
        <v>#NAME?</v>
      </c>
    </row>
    <row r="301" spans="1:14" ht="15.95" customHeight="1" x14ac:dyDescent="0.15">
      <c r="A301" s="18" t="s">
        <v>425</v>
      </c>
      <c r="B301" s="18" t="s">
        <v>431</v>
      </c>
      <c r="D301" s="7" t="s">
        <v>432</v>
      </c>
      <c r="E301" s="7" t="s">
        <v>433</v>
      </c>
      <c r="F301" s="5" t="s">
        <v>133</v>
      </c>
      <c r="G301" s="19" t="e">
        <f ca="1">IF(egTextCal(E301)&lt;&gt;0, egTextCal(E301),   )</f>
        <v>#NAME?</v>
      </c>
      <c r="H301" s="76" t="s">
        <v>434</v>
      </c>
      <c r="I301" s="76" t="s">
        <v>393</v>
      </c>
      <c r="J301" s="76" t="s">
        <v>435</v>
      </c>
      <c r="K301" s="5" t="s">
        <v>177</v>
      </c>
      <c r="L301" s="39">
        <v>1</v>
      </c>
      <c r="M301" s="19" t="e">
        <f ca="1">IF(egTextCal(L301)&lt;&gt;0, egTextCal(L301),   )</f>
        <v>#NAME?</v>
      </c>
      <c r="N301" s="19" t="e">
        <f ca="1">SUM(G301:G302)*M301</f>
        <v>#NAME?</v>
      </c>
    </row>
    <row r="302" spans="1:14" ht="15.95" customHeight="1" x14ac:dyDescent="0.15">
      <c r="A302" s="18" t="s">
        <v>425</v>
      </c>
      <c r="B302" s="18" t="s">
        <v>428</v>
      </c>
      <c r="D302" s="7"/>
      <c r="E302" s="7"/>
      <c r="F302" s="5" t="s">
        <v>150</v>
      </c>
      <c r="G302" s="19"/>
      <c r="H302" s="76" t="s">
        <v>429</v>
      </c>
      <c r="I302" s="76" t="s">
        <v>275</v>
      </c>
      <c r="J302" s="76" t="s">
        <v>430</v>
      </c>
      <c r="K302" s="5" t="s">
        <v>177</v>
      </c>
      <c r="L302" s="39">
        <v>1</v>
      </c>
      <c r="M302" s="19" t="e">
        <f ca="1">IF(egTextCal(L302)&lt;&gt;0, egTextCal(L302),   )</f>
        <v>#NAME?</v>
      </c>
      <c r="N302" s="19" t="e">
        <f ca="1">SUM(G301:G302)*M302</f>
        <v>#NAME?</v>
      </c>
    </row>
    <row r="303" spans="1:14" ht="15.95" customHeight="1" x14ac:dyDescent="0.15">
      <c r="A303" s="18" t="s">
        <v>425</v>
      </c>
      <c r="B303" s="18" t="s">
        <v>436</v>
      </c>
      <c r="D303" s="7" t="s">
        <v>437</v>
      </c>
      <c r="E303" s="7" t="s">
        <v>438</v>
      </c>
      <c r="F303" s="5" t="s">
        <v>133</v>
      </c>
      <c r="G303" s="19" t="e">
        <f ca="1">IF(egTextCal(E303)&lt;&gt;0, egTextCal(E303),   )</f>
        <v>#NAME?</v>
      </c>
      <c r="H303" s="76" t="s">
        <v>439</v>
      </c>
      <c r="I303" s="76" t="s">
        <v>229</v>
      </c>
      <c r="J303" s="76" t="s">
        <v>440</v>
      </c>
      <c r="K303" s="5" t="s">
        <v>177</v>
      </c>
      <c r="L303" s="39">
        <v>1</v>
      </c>
      <c r="M303" s="19" t="e">
        <f ca="1">IF(egTextCal(L303)&lt;&gt;0, egTextCal(L303),   )</f>
        <v>#NAME?</v>
      </c>
      <c r="N303" s="19" t="e">
        <f ca="1">SUM(G303:G304)*M303</f>
        <v>#NAME?</v>
      </c>
    </row>
    <row r="304" spans="1:14" ht="15.95" customHeight="1" x14ac:dyDescent="0.15">
      <c r="A304" s="18" t="s">
        <v>425</v>
      </c>
      <c r="B304" s="18" t="s">
        <v>279</v>
      </c>
      <c r="D304" s="7"/>
      <c r="E304" s="7"/>
      <c r="F304" s="5" t="s">
        <v>150</v>
      </c>
      <c r="G304" s="19"/>
      <c r="H304" s="76" t="s">
        <v>280</v>
      </c>
      <c r="I304" s="76" t="s">
        <v>275</v>
      </c>
      <c r="J304" s="76" t="s">
        <v>281</v>
      </c>
      <c r="K304" s="5" t="s">
        <v>177</v>
      </c>
      <c r="L304" s="39">
        <v>1</v>
      </c>
      <c r="M304" s="19" t="e">
        <f ca="1">IF(egTextCal(L304)&lt;&gt;0, egTextCal(L304),   )</f>
        <v>#NAME?</v>
      </c>
      <c r="N304" s="19" t="e">
        <f ca="1">SUM(G303:G304)*M304</f>
        <v>#NAME?</v>
      </c>
    </row>
    <row r="305" spans="1:14" ht="15.95" customHeight="1" x14ac:dyDescent="0.15">
      <c r="A305" s="18" t="s">
        <v>425</v>
      </c>
      <c r="B305" s="18" t="s">
        <v>441</v>
      </c>
      <c r="D305" s="7" t="s">
        <v>441</v>
      </c>
      <c r="E305" s="7" t="s">
        <v>442</v>
      </c>
      <c r="F305" s="5" t="s">
        <v>133</v>
      </c>
      <c r="G305" s="19" t="e">
        <f ca="1">IF(egTextCal(E305)&lt;&gt;0, egTextCal(E305),   )</f>
        <v>#NAME?</v>
      </c>
      <c r="H305" s="76" t="s">
        <v>443</v>
      </c>
      <c r="I305" s="76" t="s">
        <v>441</v>
      </c>
      <c r="J305" s="76" t="s">
        <v>444</v>
      </c>
      <c r="K305" s="5" t="s">
        <v>177</v>
      </c>
      <c r="L305" s="39">
        <v>1</v>
      </c>
      <c r="M305" s="19" t="e">
        <f ca="1">IF(egTextCal(L305)&lt;&gt;0, egTextCal(L305),   )</f>
        <v>#NAME?</v>
      </c>
      <c r="N305" s="19" t="e">
        <f ca="1">SUM(G305:G306)*M305</f>
        <v>#NAME?</v>
      </c>
    </row>
    <row r="306" spans="1:14" ht="15.95" customHeight="1" x14ac:dyDescent="0.15">
      <c r="A306" s="18" t="s">
        <v>425</v>
      </c>
      <c r="B306" s="18" t="s">
        <v>272</v>
      </c>
      <c r="D306" s="7"/>
      <c r="E306" s="7"/>
      <c r="F306" s="5" t="s">
        <v>150</v>
      </c>
      <c r="G306" s="19"/>
      <c r="H306" s="76" t="s">
        <v>274</v>
      </c>
      <c r="I306" s="76" t="s">
        <v>275</v>
      </c>
      <c r="J306" s="76" t="s">
        <v>276</v>
      </c>
      <c r="K306" s="5" t="s">
        <v>177</v>
      </c>
      <c r="L306" s="39">
        <v>1</v>
      </c>
      <c r="M306" s="19" t="e">
        <f ca="1">IF(egTextCal(L306)&lt;&gt;0, egTextCal(L306),   )</f>
        <v>#NAME?</v>
      </c>
      <c r="N306" s="19" t="e">
        <f ca="1">SUM(G305:G306)*M306</f>
        <v>#NAME?</v>
      </c>
    </row>
    <row r="307" spans="1:14" ht="15.95" customHeight="1" x14ac:dyDescent="0.15">
      <c r="A307" s="18" t="s">
        <v>425</v>
      </c>
      <c r="B307" s="18" t="s">
        <v>445</v>
      </c>
      <c r="D307" s="7" t="s">
        <v>445</v>
      </c>
      <c r="E307" s="7" t="s">
        <v>446</v>
      </c>
      <c r="F307" s="5" t="s">
        <v>133</v>
      </c>
      <c r="G307" s="19" t="e">
        <f ca="1">IF(egTextCal(E307)&lt;&gt;0, egTextCal(E307),   )</f>
        <v>#NAME?</v>
      </c>
      <c r="H307" s="76" t="s">
        <v>447</v>
      </c>
      <c r="I307" s="76" t="s">
        <v>445</v>
      </c>
      <c r="J307" s="76" t="s">
        <v>448</v>
      </c>
      <c r="K307" s="5" t="s">
        <v>177</v>
      </c>
      <c r="L307" s="39">
        <v>1</v>
      </c>
      <c r="M307" s="19" t="e">
        <f ca="1">IF(egTextCal(L307)&lt;&gt;0, egTextCal(L307),   )</f>
        <v>#NAME?</v>
      </c>
      <c r="N307" s="19" t="e">
        <f ca="1">SUM(G307:G308)*M307</f>
        <v>#NAME?</v>
      </c>
    </row>
    <row r="308" spans="1:14" ht="15.95" customHeight="1" x14ac:dyDescent="0.15">
      <c r="A308" s="18" t="s">
        <v>425</v>
      </c>
      <c r="B308" s="18" t="s">
        <v>449</v>
      </c>
      <c r="D308" s="7"/>
      <c r="E308" s="7"/>
      <c r="F308" s="5" t="s">
        <v>150</v>
      </c>
      <c r="G308" s="19"/>
      <c r="H308" s="76" t="s">
        <v>450</v>
      </c>
      <c r="I308" s="76" t="s">
        <v>275</v>
      </c>
      <c r="J308" s="76" t="s">
        <v>451</v>
      </c>
      <c r="K308" s="5" t="s">
        <v>177</v>
      </c>
      <c r="L308" s="39">
        <v>1</v>
      </c>
      <c r="M308" s="19" t="e">
        <f ca="1">IF(egTextCal(L308)&lt;&gt;0, egTextCal(L308),   )</f>
        <v>#NAME?</v>
      </c>
      <c r="N308" s="19" t="e">
        <f ca="1">SUM(G307:G308)*M308</f>
        <v>#NAME?</v>
      </c>
    </row>
    <row r="309" spans="1:14" ht="15.95" customHeight="1" x14ac:dyDescent="0.15">
      <c r="A309" s="18" t="s">
        <v>425</v>
      </c>
      <c r="B309" s="18" t="s">
        <v>357</v>
      </c>
      <c r="D309" s="7" t="s">
        <v>452</v>
      </c>
      <c r="E309" s="7" t="s">
        <v>289</v>
      </c>
      <c r="F309" s="5" t="s">
        <v>138</v>
      </c>
      <c r="G309" s="19" t="e">
        <f ca="1">IF(egTextCal(E309)&lt;&gt;0, egTextCal(E309),   )</f>
        <v>#NAME?</v>
      </c>
      <c r="H309" s="76" t="s">
        <v>358</v>
      </c>
      <c r="I309" s="76" t="s">
        <v>359</v>
      </c>
      <c r="J309" s="76" t="s">
        <v>360</v>
      </c>
      <c r="K309" s="5" t="s">
        <v>148</v>
      </c>
      <c r="L309" s="39">
        <v>1</v>
      </c>
      <c r="M309" s="19" t="e">
        <f ca="1">IF(egTextCal(L309)&lt;&gt;0, egTextCal(L309),   )</f>
        <v>#NAME?</v>
      </c>
      <c r="N309" s="19" t="e">
        <f ca="1">SUM(G309:G309)*M309</f>
        <v>#NAME?</v>
      </c>
    </row>
    <row r="310" spans="1:14" ht="15.95" customHeight="1" x14ac:dyDescent="0.15">
      <c r="A310" s="18" t="s">
        <v>425</v>
      </c>
      <c r="B310" s="18" t="s">
        <v>264</v>
      </c>
      <c r="D310" s="7" t="s">
        <v>265</v>
      </c>
      <c r="E310" s="7" t="s">
        <v>133</v>
      </c>
      <c r="F310" s="5" t="s">
        <v>138</v>
      </c>
      <c r="G310" s="19" t="e">
        <f ca="1">IF(egTextCal(E310)&lt;&gt;0, egTextCal(E310),   )</f>
        <v>#NAME?</v>
      </c>
      <c r="H310" s="76" t="s">
        <v>266</v>
      </c>
      <c r="I310" s="76" t="s">
        <v>250</v>
      </c>
      <c r="J310" s="76" t="s">
        <v>267</v>
      </c>
      <c r="K310" s="5" t="s">
        <v>148</v>
      </c>
      <c r="L310" s="39">
        <v>1</v>
      </c>
      <c r="M310" s="19" t="e">
        <f ca="1">IF(egTextCal(L310)&lt;&gt;0, egTextCal(L310),   )</f>
        <v>#NAME?</v>
      </c>
      <c r="N310" s="19" t="e">
        <f ca="1">SUM(G310:G310)*M310</f>
        <v>#NAME?</v>
      </c>
    </row>
    <row r="311" spans="1:14" ht="15.95" customHeight="1" x14ac:dyDescent="0.15">
      <c r="A311" s="18" t="s">
        <v>425</v>
      </c>
      <c r="D311" s="7"/>
      <c r="E311" s="7"/>
      <c r="F311" s="5"/>
      <c r="G311" s="19"/>
      <c r="H311" s="76"/>
      <c r="I311" s="76"/>
      <c r="J311" s="76"/>
      <c r="K311" s="5"/>
      <c r="L311" s="39"/>
      <c r="M311" s="19"/>
      <c r="N311" s="19"/>
    </row>
    <row r="312" spans="1:14" ht="15.95" customHeight="1" x14ac:dyDescent="0.15">
      <c r="A312" s="18" t="s">
        <v>425</v>
      </c>
      <c r="D312" s="7"/>
      <c r="E312" s="7"/>
      <c r="F312" s="5"/>
      <c r="G312" s="19"/>
      <c r="H312" s="76"/>
      <c r="I312" s="76"/>
      <c r="J312" s="76"/>
      <c r="K312" s="5"/>
      <c r="L312" s="39"/>
      <c r="M312" s="19"/>
      <c r="N312" s="19"/>
    </row>
    <row r="313" spans="1:14" ht="15.95" customHeight="1" x14ac:dyDescent="0.15">
      <c r="A313" s="18" t="s">
        <v>425</v>
      </c>
      <c r="D313" s="7"/>
      <c r="E313" s="7"/>
      <c r="F313" s="5"/>
      <c r="G313" s="19"/>
      <c r="H313" s="76"/>
      <c r="I313" s="76"/>
      <c r="J313" s="76"/>
      <c r="K313" s="5"/>
      <c r="L313" s="39"/>
      <c r="M313" s="19"/>
      <c r="N313" s="19"/>
    </row>
    <row r="314" spans="1:14" ht="15.95" customHeight="1" x14ac:dyDescent="0.15">
      <c r="A314" s="18" t="s">
        <v>425</v>
      </c>
      <c r="D314" s="7"/>
      <c r="E314" s="7"/>
      <c r="F314" s="5"/>
      <c r="G314" s="19"/>
      <c r="H314" s="76"/>
      <c r="I314" s="76"/>
      <c r="J314" s="76"/>
      <c r="K314" s="5"/>
      <c r="L314" s="39"/>
      <c r="M314" s="19"/>
      <c r="N314" s="19"/>
    </row>
    <row r="315" spans="1:14" ht="15.95" customHeight="1" x14ac:dyDescent="0.15">
      <c r="A315" s="18" t="s">
        <v>425</v>
      </c>
      <c r="D315" s="7"/>
      <c r="E315" s="7"/>
      <c r="F315" s="5"/>
      <c r="G315" s="19"/>
      <c r="H315" s="76"/>
      <c r="I315" s="76"/>
      <c r="J315" s="76"/>
      <c r="K315" s="5"/>
      <c r="L315" s="39"/>
      <c r="M315" s="19"/>
      <c r="N315" s="19"/>
    </row>
    <row r="316" spans="1:14" ht="15.95" customHeight="1" x14ac:dyDescent="0.15">
      <c r="A316" s="18" t="s">
        <v>425</v>
      </c>
      <c r="D316" s="7"/>
      <c r="E316" s="7"/>
      <c r="F316" s="5"/>
      <c r="G316" s="19"/>
      <c r="H316" s="76"/>
      <c r="I316" s="76"/>
      <c r="J316" s="76"/>
      <c r="K316" s="5"/>
      <c r="L316" s="39"/>
      <c r="M316" s="19"/>
      <c r="N316" s="19"/>
    </row>
    <row r="317" spans="1:14" ht="15.95" customHeight="1" x14ac:dyDescent="0.15">
      <c r="A317" s="18" t="s">
        <v>425</v>
      </c>
      <c r="D317" s="7"/>
      <c r="E317" s="7"/>
      <c r="F317" s="5"/>
      <c r="G317" s="19"/>
      <c r="H317" s="76"/>
      <c r="I317" s="76"/>
      <c r="J317" s="76"/>
      <c r="K317" s="5"/>
      <c r="L317" s="39"/>
      <c r="M317" s="19"/>
      <c r="N317" s="19"/>
    </row>
    <row r="318" spans="1:14" ht="15.95" customHeight="1" x14ac:dyDescent="0.15">
      <c r="A318" s="18" t="s">
        <v>425</v>
      </c>
      <c r="D318" s="7"/>
      <c r="E318" s="7"/>
      <c r="F318" s="5"/>
      <c r="G318" s="19"/>
      <c r="H318" s="76"/>
      <c r="I318" s="76"/>
      <c r="J318" s="76"/>
      <c r="K318" s="5"/>
      <c r="L318" s="39"/>
      <c r="M318" s="19"/>
      <c r="N318" s="19"/>
    </row>
    <row r="319" spans="1:14" ht="15.95" customHeight="1" x14ac:dyDescent="0.15">
      <c r="A319" s="18" t="s">
        <v>425</v>
      </c>
      <c r="D319" s="7"/>
      <c r="E319" s="7"/>
      <c r="F319" s="5"/>
      <c r="G319" s="19"/>
      <c r="H319" s="76"/>
      <c r="I319" s="76"/>
      <c r="J319" s="76"/>
      <c r="K319" s="5"/>
      <c r="L319" s="39"/>
      <c r="M319" s="19"/>
      <c r="N319" s="19"/>
    </row>
    <row r="320" spans="1:14" ht="15.95" customHeight="1" x14ac:dyDescent="0.15">
      <c r="A320" s="18" t="s">
        <v>425</v>
      </c>
      <c r="D320" s="7"/>
      <c r="E320" s="7"/>
      <c r="F320" s="5"/>
      <c r="G320" s="19"/>
      <c r="H320" s="76"/>
      <c r="I320" s="76"/>
      <c r="J320" s="76"/>
      <c r="K320" s="5"/>
      <c r="L320" s="39"/>
      <c r="M320" s="19"/>
      <c r="N320" s="19"/>
    </row>
    <row r="321" spans="1:14" ht="15.95" customHeight="1" x14ac:dyDescent="0.15">
      <c r="A321" s="18" t="s">
        <v>425</v>
      </c>
      <c r="D321" s="7"/>
      <c r="E321" s="7"/>
      <c r="F321" s="5"/>
      <c r="G321" s="19"/>
      <c r="H321" s="76"/>
      <c r="I321" s="76"/>
      <c r="J321" s="76"/>
      <c r="K321" s="5"/>
      <c r="L321" s="39"/>
      <c r="M321" s="19"/>
      <c r="N321" s="19"/>
    </row>
    <row r="322" spans="1:14" ht="15.95" customHeight="1" x14ac:dyDescent="0.15">
      <c r="A322" s="18" t="s">
        <v>425</v>
      </c>
      <c r="D322" s="7"/>
      <c r="E322" s="7"/>
      <c r="F322" s="5"/>
      <c r="G322" s="19"/>
      <c r="H322" s="76"/>
      <c r="I322" s="76"/>
      <c r="J322" s="76"/>
      <c r="K322" s="5"/>
      <c r="L322" s="39"/>
      <c r="M322" s="19"/>
      <c r="N322" s="19"/>
    </row>
    <row r="323" spans="1:14" ht="15.95" customHeight="1" x14ac:dyDescent="0.15">
      <c r="A323" s="18" t="s">
        <v>425</v>
      </c>
      <c r="D323" s="7"/>
      <c r="E323" s="7"/>
      <c r="F323" s="5"/>
      <c r="G323" s="19"/>
      <c r="H323" s="76"/>
      <c r="I323" s="76"/>
      <c r="J323" s="76"/>
      <c r="K323" s="5"/>
      <c r="L323" s="39"/>
      <c r="M323" s="19"/>
      <c r="N323" s="19"/>
    </row>
    <row r="324" spans="1:14" ht="15.95" customHeight="1" x14ac:dyDescent="0.15">
      <c r="A324" s="18" t="s">
        <v>425</v>
      </c>
      <c r="D324" s="7"/>
      <c r="E324" s="7"/>
      <c r="F324" s="5"/>
      <c r="G324" s="19"/>
      <c r="H324" s="76"/>
      <c r="I324" s="76"/>
      <c r="J324" s="76"/>
      <c r="K324" s="5"/>
      <c r="L324" s="39"/>
      <c r="M324" s="19"/>
      <c r="N324" s="19"/>
    </row>
    <row r="325" spans="1:14" ht="15.95" customHeight="1" x14ac:dyDescent="0.15">
      <c r="A325" s="18" t="s">
        <v>425</v>
      </c>
      <c r="D325" s="7"/>
      <c r="E325" s="7"/>
      <c r="F325" s="5"/>
      <c r="G325" s="19"/>
      <c r="H325" s="76"/>
      <c r="I325" s="76"/>
      <c r="J325" s="76"/>
      <c r="K325" s="5"/>
      <c r="L325" s="39"/>
      <c r="M325" s="19"/>
      <c r="N325" s="19"/>
    </row>
    <row r="326" spans="1:14" ht="15.95" customHeight="1" x14ac:dyDescent="0.15">
      <c r="A326" s="18" t="s">
        <v>425</v>
      </c>
      <c r="D326" s="7"/>
      <c r="E326" s="7"/>
      <c r="F326" s="5"/>
      <c r="G326" s="19"/>
      <c r="H326" s="76"/>
      <c r="I326" s="76"/>
      <c r="J326" s="76"/>
      <c r="K326" s="5"/>
      <c r="L326" s="39"/>
      <c r="M326" s="19"/>
      <c r="N326" s="19"/>
    </row>
    <row r="327" spans="1:14" ht="15.95" customHeight="1" x14ac:dyDescent="0.15">
      <c r="A327" s="18" t="s">
        <v>425</v>
      </c>
      <c r="D327" s="7"/>
      <c r="E327" s="7"/>
      <c r="F327" s="5"/>
      <c r="G327" s="19"/>
      <c r="H327" s="76"/>
      <c r="I327" s="76"/>
      <c r="J327" s="76"/>
      <c r="K327" s="5"/>
      <c r="L327" s="39"/>
      <c r="M327" s="19"/>
      <c r="N327" s="19"/>
    </row>
    <row r="328" spans="1:14" ht="15.95" customHeight="1" x14ac:dyDescent="0.15">
      <c r="A328" s="18" t="s">
        <v>425</v>
      </c>
      <c r="D328" s="7"/>
      <c r="E328" s="7"/>
      <c r="F328" s="5"/>
      <c r="G328" s="19"/>
      <c r="H328" s="76"/>
      <c r="I328" s="76"/>
      <c r="J328" s="76"/>
      <c r="K328" s="5"/>
      <c r="L328" s="39"/>
      <c r="M328" s="19"/>
      <c r="N328" s="19"/>
    </row>
    <row r="329" spans="1:14" ht="15.95" customHeight="1" x14ac:dyDescent="0.15">
      <c r="A329" s="18" t="s">
        <v>425</v>
      </c>
      <c r="D329" s="7"/>
      <c r="E329" s="7"/>
      <c r="F329" s="5"/>
      <c r="G329" s="19"/>
      <c r="H329" s="76"/>
      <c r="I329" s="76"/>
      <c r="J329" s="76"/>
      <c r="K329" s="5"/>
      <c r="L329" s="39"/>
      <c r="M329" s="19"/>
      <c r="N329" s="19"/>
    </row>
    <row r="330" spans="1:14" ht="15.95" customHeight="1" x14ac:dyDescent="0.15">
      <c r="A330" s="18" t="s">
        <v>425</v>
      </c>
      <c r="D330" s="7"/>
      <c r="E330" s="7"/>
      <c r="F330" s="5"/>
      <c r="G330" s="19"/>
      <c r="H330" s="76"/>
      <c r="I330" s="76"/>
      <c r="J330" s="76"/>
      <c r="K330" s="5"/>
      <c r="L330" s="39"/>
      <c r="M330" s="19"/>
      <c r="N330" s="19"/>
    </row>
    <row r="331" spans="1:14" ht="15.95" customHeight="1" x14ac:dyDescent="0.15">
      <c r="A331" s="18" t="s">
        <v>425</v>
      </c>
      <c r="D331" s="7"/>
      <c r="E331" s="7"/>
      <c r="F331" s="5"/>
      <c r="G331" s="19"/>
      <c r="H331" s="76"/>
      <c r="I331" s="76"/>
      <c r="J331" s="76"/>
      <c r="K331" s="5"/>
      <c r="L331" s="39"/>
      <c r="M331" s="19"/>
      <c r="N331" s="19"/>
    </row>
    <row r="332" spans="1:14" ht="15.95" customHeight="1" x14ac:dyDescent="0.15">
      <c r="A332" s="18" t="s">
        <v>425</v>
      </c>
      <c r="D332" s="7"/>
      <c r="E332" s="7"/>
      <c r="F332" s="5"/>
      <c r="G332" s="19"/>
      <c r="H332" s="76"/>
      <c r="I332" s="76"/>
      <c r="J332" s="76"/>
      <c r="K332" s="5"/>
      <c r="L332" s="39"/>
      <c r="M332" s="19"/>
      <c r="N332" s="19"/>
    </row>
    <row r="333" spans="1:14" ht="15.95" customHeight="1" x14ac:dyDescent="0.15">
      <c r="A333" s="18" t="s">
        <v>425</v>
      </c>
      <c r="D333" s="7"/>
      <c r="E333" s="7"/>
      <c r="F333" s="5"/>
      <c r="G333" s="19"/>
      <c r="H333" s="76"/>
      <c r="I333" s="76"/>
      <c r="J333" s="76"/>
      <c r="K333" s="5"/>
      <c r="L333" s="39"/>
      <c r="M333" s="19"/>
      <c r="N333" s="19"/>
    </row>
    <row r="334" spans="1:14" ht="15.95" customHeight="1" x14ac:dyDescent="0.15">
      <c r="A334" s="18" t="s">
        <v>425</v>
      </c>
      <c r="D334" s="7"/>
      <c r="E334" s="7"/>
      <c r="F334" s="5"/>
      <c r="G334" s="19"/>
      <c r="H334" s="76"/>
      <c r="I334" s="76"/>
      <c r="J334" s="76"/>
      <c r="K334" s="5"/>
      <c r="L334" s="39"/>
      <c r="M334" s="19"/>
      <c r="N334" s="19"/>
    </row>
    <row r="335" spans="1:14" ht="15.95" customHeight="1" x14ac:dyDescent="0.15">
      <c r="A335" s="18" t="s">
        <v>425</v>
      </c>
      <c r="D335" s="7"/>
      <c r="E335" s="7"/>
      <c r="F335" s="5"/>
      <c r="G335" s="19"/>
      <c r="H335" s="76"/>
      <c r="I335" s="76"/>
      <c r="J335" s="76"/>
      <c r="K335" s="5"/>
      <c r="L335" s="39"/>
      <c r="M335" s="19"/>
      <c r="N335" s="19"/>
    </row>
    <row r="336" spans="1:14" ht="15.95" customHeight="1" x14ac:dyDescent="0.15">
      <c r="A336" s="18" t="s">
        <v>425</v>
      </c>
      <c r="D336" s="7"/>
      <c r="E336" s="7"/>
      <c r="F336" s="5"/>
      <c r="G336" s="19"/>
      <c r="H336" s="76"/>
      <c r="I336" s="76"/>
      <c r="J336" s="76"/>
      <c r="K336" s="5"/>
      <c r="L336" s="39"/>
      <c r="M336" s="19"/>
      <c r="N336" s="19"/>
    </row>
    <row r="337" spans="1:14" ht="15.95" customHeight="1" x14ac:dyDescent="0.15">
      <c r="A337" s="18" t="s">
        <v>425</v>
      </c>
      <c r="D337" s="7"/>
      <c r="E337" s="7"/>
      <c r="F337" s="5"/>
      <c r="G337" s="19"/>
      <c r="H337" s="76"/>
      <c r="I337" s="76"/>
      <c r="J337" s="76"/>
      <c r="K337" s="5"/>
      <c r="L337" s="39"/>
      <c r="M337" s="19"/>
      <c r="N337" s="19"/>
    </row>
    <row r="338" spans="1:14" ht="15.95" customHeight="1" x14ac:dyDescent="0.15">
      <c r="A338" s="18" t="s">
        <v>425</v>
      </c>
      <c r="D338" s="89"/>
      <c r="E338" s="89"/>
      <c r="F338" s="13"/>
      <c r="G338" s="91"/>
      <c r="H338" s="92"/>
      <c r="I338" s="92"/>
      <c r="J338" s="92"/>
      <c r="K338" s="13"/>
      <c r="L338" s="38"/>
      <c r="M338" s="91"/>
      <c r="N338" s="91"/>
    </row>
    <row r="339" spans="1:14" ht="15.95" customHeight="1" x14ac:dyDescent="0.15">
      <c r="A339" s="18" t="s">
        <v>425</v>
      </c>
      <c r="D339" s="7"/>
      <c r="E339" s="7"/>
      <c r="F339" s="5"/>
      <c r="G339" s="19"/>
      <c r="H339" s="76"/>
      <c r="I339" s="76"/>
      <c r="J339" s="76"/>
      <c r="K339" s="5"/>
      <c r="L339" s="39"/>
      <c r="M339" s="19"/>
      <c r="N339" s="19"/>
    </row>
    <row r="340" spans="1:14" ht="15.95" customHeight="1" x14ac:dyDescent="0.15">
      <c r="B340" s="18" t="s">
        <v>132</v>
      </c>
      <c r="C340" s="18" t="s">
        <v>133</v>
      </c>
      <c r="D340" s="173" t="s">
        <v>453</v>
      </c>
      <c r="E340" s="155"/>
      <c r="F340" s="155"/>
      <c r="G340" s="155"/>
      <c r="H340" s="155"/>
      <c r="I340" s="155"/>
      <c r="J340" s="155"/>
      <c r="K340" s="155"/>
      <c r="L340" s="155"/>
      <c r="M340" s="155"/>
      <c r="N340" s="174"/>
    </row>
    <row r="341" spans="1:14" ht="15.95" customHeight="1" x14ac:dyDescent="0.15">
      <c r="A341" s="18" t="s">
        <v>454</v>
      </c>
      <c r="B341" s="18" t="s">
        <v>455</v>
      </c>
      <c r="D341" s="7" t="s">
        <v>455</v>
      </c>
      <c r="E341" s="7" t="s">
        <v>456</v>
      </c>
      <c r="F341" s="5" t="s">
        <v>138</v>
      </c>
      <c r="G341" s="19" t="e">
        <f ca="1">IF(egTextCal(E341)&lt;&gt;0, egTextCal(E341),   )</f>
        <v>#NAME?</v>
      </c>
      <c r="H341" s="76" t="s">
        <v>457</v>
      </c>
      <c r="I341" s="76" t="s">
        <v>458</v>
      </c>
      <c r="J341" s="76" t="s">
        <v>440</v>
      </c>
      <c r="K341" s="5" t="s">
        <v>177</v>
      </c>
      <c r="L341" s="39">
        <v>3</v>
      </c>
      <c r="M341" s="19" t="e">
        <f ca="1">IF(egTextCal(L341)&lt;&gt;0, egTextCal(L341),   )</f>
        <v>#NAME?</v>
      </c>
      <c r="N341" s="19" t="e">
        <f t="shared" ref="N341:N349" ca="1" si="1">SUM(G341:G341)*M341</f>
        <v>#NAME?</v>
      </c>
    </row>
    <row r="342" spans="1:14" ht="15.95" customHeight="1" x14ac:dyDescent="0.15">
      <c r="A342" s="18" t="s">
        <v>454</v>
      </c>
      <c r="B342" s="18" t="s">
        <v>220</v>
      </c>
      <c r="D342" s="7" t="s">
        <v>221</v>
      </c>
      <c r="E342" s="7" t="s">
        <v>456</v>
      </c>
      <c r="F342" s="5" t="s">
        <v>138</v>
      </c>
      <c r="G342" s="19" t="e">
        <f ca="1">IF(egTextCal(E342)&lt;&gt;0, egTextCal(E342),   )</f>
        <v>#NAME?</v>
      </c>
      <c r="H342" s="76" t="s">
        <v>223</v>
      </c>
      <c r="I342" s="76" t="s">
        <v>224</v>
      </c>
      <c r="J342" s="76" t="s">
        <v>225</v>
      </c>
      <c r="K342" s="5" t="s">
        <v>177</v>
      </c>
      <c r="L342" s="39">
        <v>1</v>
      </c>
      <c r="M342" s="19" t="e">
        <f ca="1">IF(egTextCal(L342)&lt;&gt;0, egTextCal(L342),   )</f>
        <v>#NAME?</v>
      </c>
      <c r="N342" s="19" t="e">
        <f t="shared" ca="1" si="1"/>
        <v>#NAME?</v>
      </c>
    </row>
    <row r="343" spans="1:14" ht="15.95" customHeight="1" x14ac:dyDescent="0.15">
      <c r="A343" s="18" t="s">
        <v>454</v>
      </c>
      <c r="B343" s="18" t="s">
        <v>459</v>
      </c>
      <c r="D343" s="7" t="s">
        <v>460</v>
      </c>
      <c r="E343" s="7" t="s">
        <v>456</v>
      </c>
      <c r="F343" s="5" t="s">
        <v>138</v>
      </c>
      <c r="G343" s="19" t="e">
        <f ca="1">IF(egTextCal(E343)&lt;&gt;0, egTextCal(E343),   )</f>
        <v>#NAME?</v>
      </c>
      <c r="H343" s="76" t="s">
        <v>461</v>
      </c>
      <c r="I343" s="76" t="s">
        <v>462</v>
      </c>
      <c r="J343" s="76" t="s">
        <v>463</v>
      </c>
      <c r="K343" s="5" t="s">
        <v>177</v>
      </c>
      <c r="L343" s="39">
        <v>1</v>
      </c>
      <c r="M343" s="19" t="e">
        <f ca="1">IF(egTextCal(L343)&lt;&gt;0, egTextCal(L343),   )</f>
        <v>#NAME?</v>
      </c>
      <c r="N343" s="19" t="e">
        <f t="shared" ca="1" si="1"/>
        <v>#NAME?</v>
      </c>
    </row>
    <row r="344" spans="1:14" ht="15.95" customHeight="1" x14ac:dyDescent="0.15">
      <c r="A344" s="18" t="s">
        <v>454</v>
      </c>
      <c r="B344" s="18" t="s">
        <v>376</v>
      </c>
      <c r="D344" s="7" t="s">
        <v>377</v>
      </c>
      <c r="E344" s="7" t="s">
        <v>464</v>
      </c>
      <c r="F344" s="5" t="s">
        <v>138</v>
      </c>
      <c r="G344" s="19" t="e">
        <f ca="1">IF(egTextCal(E344)&lt;&gt;0, egTextCal(E344),   )</f>
        <v>#NAME?</v>
      </c>
      <c r="H344" s="76" t="s">
        <v>379</v>
      </c>
      <c r="I344" s="76" t="s">
        <v>380</v>
      </c>
      <c r="J344" s="76" t="s">
        <v>381</v>
      </c>
      <c r="K344" s="5" t="s">
        <v>177</v>
      </c>
      <c r="L344" s="39">
        <v>1</v>
      </c>
      <c r="M344" s="19" t="e">
        <f ca="1">IF(egTextCal(L344)&lt;&gt;0, egTextCal(L344),   )</f>
        <v>#NAME?</v>
      </c>
      <c r="N344" s="19" t="e">
        <f t="shared" ca="1" si="1"/>
        <v>#NAME?</v>
      </c>
    </row>
    <row r="345" spans="1:14" ht="15.95" customHeight="1" x14ac:dyDescent="0.15">
      <c r="A345" s="18" t="s">
        <v>454</v>
      </c>
      <c r="B345" s="18" t="s">
        <v>242</v>
      </c>
      <c r="D345" s="7" t="s">
        <v>243</v>
      </c>
      <c r="E345" s="7" t="s">
        <v>150</v>
      </c>
      <c r="F345" s="5" t="s">
        <v>138</v>
      </c>
      <c r="G345" s="19" t="e">
        <f ca="1">IF(egTextCal(E345)&lt;&gt;0, egTextCal(E345),   )</f>
        <v>#NAME?</v>
      </c>
      <c r="H345" s="76" t="s">
        <v>244</v>
      </c>
      <c r="I345" s="76" t="s">
        <v>245</v>
      </c>
      <c r="J345" s="76" t="s">
        <v>246</v>
      </c>
      <c r="K345" s="5" t="s">
        <v>192</v>
      </c>
      <c r="L345" s="39">
        <v>1</v>
      </c>
      <c r="M345" s="19" t="e">
        <f ca="1">IF(egTextCal(L345)&lt;&gt;0, egTextCal(L345),   )</f>
        <v>#NAME?</v>
      </c>
      <c r="N345" s="19" t="e">
        <f t="shared" ca="1" si="1"/>
        <v>#NAME?</v>
      </c>
    </row>
    <row r="346" spans="1:14" ht="15.95" customHeight="1" x14ac:dyDescent="0.15">
      <c r="A346" s="18" t="s">
        <v>454</v>
      </c>
      <c r="B346" s="18" t="s">
        <v>465</v>
      </c>
      <c r="D346" s="7" t="s">
        <v>466</v>
      </c>
      <c r="E346" s="7" t="s">
        <v>133</v>
      </c>
      <c r="F346" s="5" t="s">
        <v>138</v>
      </c>
      <c r="G346" s="19" t="e">
        <f ca="1">IF(egTextCal(E346)&lt;&gt;0, egTextCal(E346),   )</f>
        <v>#NAME?</v>
      </c>
      <c r="H346" s="76" t="s">
        <v>467</v>
      </c>
      <c r="I346" s="76" t="s">
        <v>163</v>
      </c>
      <c r="J346" s="76" t="s">
        <v>468</v>
      </c>
      <c r="K346" s="5" t="s">
        <v>116</v>
      </c>
      <c r="L346" s="39">
        <v>1</v>
      </c>
      <c r="M346" s="19" t="e">
        <f ca="1">IF(egTextCal(L346)&lt;&gt;0, egTextCal(L346),   )</f>
        <v>#NAME?</v>
      </c>
      <c r="N346" s="19" t="e">
        <f t="shared" ca="1" si="1"/>
        <v>#NAME?</v>
      </c>
    </row>
    <row r="347" spans="1:14" ht="15.95" customHeight="1" x14ac:dyDescent="0.15">
      <c r="A347" s="18" t="s">
        <v>454</v>
      </c>
      <c r="B347" s="18" t="s">
        <v>207</v>
      </c>
      <c r="D347" s="7" t="s">
        <v>208</v>
      </c>
      <c r="E347" s="7" t="s">
        <v>469</v>
      </c>
      <c r="F347" s="5" t="s">
        <v>138</v>
      </c>
      <c r="G347" s="19" t="e">
        <f ca="1">IF(egTextCal(E347)&lt;&gt;0, egTextCal(E347),   )</f>
        <v>#NAME?</v>
      </c>
      <c r="H347" s="76" t="s">
        <v>210</v>
      </c>
      <c r="I347" s="76" t="s">
        <v>211</v>
      </c>
      <c r="J347" s="76" t="s">
        <v>212</v>
      </c>
      <c r="K347" s="5" t="s">
        <v>213</v>
      </c>
      <c r="L347" s="39">
        <v>1</v>
      </c>
      <c r="M347" s="19" t="e">
        <f ca="1">IF(egTextCal(L347)&lt;&gt;0, egTextCal(L347),   )</f>
        <v>#NAME?</v>
      </c>
      <c r="N347" s="19" t="e">
        <f t="shared" ca="1" si="1"/>
        <v>#NAME?</v>
      </c>
    </row>
    <row r="348" spans="1:14" ht="15.95" customHeight="1" x14ac:dyDescent="0.15">
      <c r="A348" s="18" t="s">
        <v>454</v>
      </c>
      <c r="B348" s="18" t="s">
        <v>214</v>
      </c>
      <c r="D348" s="7" t="s">
        <v>215</v>
      </c>
      <c r="E348" s="7" t="s">
        <v>469</v>
      </c>
      <c r="F348" s="5" t="s">
        <v>138</v>
      </c>
      <c r="G348" s="19" t="e">
        <f ca="1">IF(egTextCal(E348)&lt;&gt;0, egTextCal(E348),   )</f>
        <v>#NAME?</v>
      </c>
      <c r="H348" s="76" t="s">
        <v>216</v>
      </c>
      <c r="I348" s="76" t="s">
        <v>217</v>
      </c>
      <c r="J348" s="76" t="s">
        <v>212</v>
      </c>
      <c r="K348" s="5" t="s">
        <v>213</v>
      </c>
      <c r="L348" s="39">
        <v>1</v>
      </c>
      <c r="M348" s="19" t="e">
        <f ca="1">IF(egTextCal(L348)&lt;&gt;0, egTextCal(L348),   )</f>
        <v>#NAME?</v>
      </c>
      <c r="N348" s="19" t="e">
        <f t="shared" ca="1" si="1"/>
        <v>#NAME?</v>
      </c>
    </row>
    <row r="349" spans="1:14" ht="15.95" customHeight="1" x14ac:dyDescent="0.15">
      <c r="A349" s="18" t="s">
        <v>454</v>
      </c>
      <c r="B349" s="18" t="s">
        <v>470</v>
      </c>
      <c r="D349" s="7" t="s">
        <v>470</v>
      </c>
      <c r="E349" s="7" t="s">
        <v>133</v>
      </c>
      <c r="F349" s="5" t="s">
        <v>138</v>
      </c>
      <c r="G349" s="19" t="e">
        <f ca="1">IF(egTextCal(E349)&lt;&gt;0, egTextCal(E349),   )</f>
        <v>#NAME?</v>
      </c>
      <c r="H349" s="76" t="s">
        <v>471</v>
      </c>
      <c r="I349" s="76" t="s">
        <v>470</v>
      </c>
      <c r="J349" s="76" t="s">
        <v>472</v>
      </c>
      <c r="K349" s="5" t="s">
        <v>170</v>
      </c>
      <c r="L349" s="39">
        <v>1</v>
      </c>
      <c r="M349" s="19" t="e">
        <f ca="1">IF(egTextCal(L349)&lt;&gt;0, egTextCal(L349),   )</f>
        <v>#NAME?</v>
      </c>
      <c r="N349" s="19" t="e">
        <f t="shared" ca="1" si="1"/>
        <v>#NAME?</v>
      </c>
    </row>
    <row r="350" spans="1:14" ht="15.95" customHeight="1" x14ac:dyDescent="0.15">
      <c r="A350" s="18" t="s">
        <v>454</v>
      </c>
      <c r="D350" s="7"/>
      <c r="E350" s="7"/>
      <c r="F350" s="5"/>
      <c r="G350" s="19"/>
      <c r="H350" s="76"/>
      <c r="I350" s="76"/>
      <c r="J350" s="76"/>
      <c r="K350" s="5"/>
      <c r="L350" s="39"/>
      <c r="M350" s="19"/>
      <c r="N350" s="19"/>
    </row>
    <row r="351" spans="1:14" ht="15.95" customHeight="1" x14ac:dyDescent="0.15">
      <c r="A351" s="18" t="s">
        <v>454</v>
      </c>
      <c r="D351" s="7"/>
      <c r="E351" s="7"/>
      <c r="F351" s="5"/>
      <c r="G351" s="19"/>
      <c r="H351" s="76"/>
      <c r="I351" s="76"/>
      <c r="J351" s="76"/>
      <c r="K351" s="5"/>
      <c r="L351" s="39"/>
      <c r="M351" s="19"/>
      <c r="N351" s="19"/>
    </row>
    <row r="352" spans="1:14" ht="15.95" customHeight="1" x14ac:dyDescent="0.15">
      <c r="A352" s="18" t="s">
        <v>454</v>
      </c>
      <c r="D352" s="7"/>
      <c r="E352" s="7"/>
      <c r="F352" s="5"/>
      <c r="G352" s="19"/>
      <c r="H352" s="76"/>
      <c r="I352" s="76"/>
      <c r="J352" s="76"/>
      <c r="K352" s="5"/>
      <c r="L352" s="39"/>
      <c r="M352" s="19"/>
      <c r="N352" s="19"/>
    </row>
    <row r="353" spans="1:14" ht="15.95" customHeight="1" x14ac:dyDescent="0.15">
      <c r="A353" s="18" t="s">
        <v>454</v>
      </c>
      <c r="D353" s="7"/>
      <c r="E353" s="7"/>
      <c r="F353" s="5"/>
      <c r="G353" s="19"/>
      <c r="H353" s="76"/>
      <c r="I353" s="76"/>
      <c r="J353" s="76"/>
      <c r="K353" s="5"/>
      <c r="L353" s="39"/>
      <c r="M353" s="19"/>
      <c r="N353" s="19"/>
    </row>
    <row r="354" spans="1:14" ht="15.95" customHeight="1" x14ac:dyDescent="0.15">
      <c r="A354" s="18" t="s">
        <v>454</v>
      </c>
      <c r="D354" s="7"/>
      <c r="E354" s="7"/>
      <c r="F354" s="5"/>
      <c r="G354" s="19"/>
      <c r="H354" s="76"/>
      <c r="I354" s="76"/>
      <c r="J354" s="76"/>
      <c r="K354" s="5"/>
      <c r="L354" s="39"/>
      <c r="M354" s="19"/>
      <c r="N354" s="19"/>
    </row>
    <row r="355" spans="1:14" ht="15.95" customHeight="1" x14ac:dyDescent="0.15">
      <c r="A355" s="18" t="s">
        <v>454</v>
      </c>
      <c r="D355" s="7"/>
      <c r="E355" s="7"/>
      <c r="F355" s="5"/>
      <c r="G355" s="19"/>
      <c r="H355" s="76"/>
      <c r="I355" s="76"/>
      <c r="J355" s="76"/>
      <c r="K355" s="5"/>
      <c r="L355" s="39"/>
      <c r="M355" s="19"/>
      <c r="N355" s="19"/>
    </row>
    <row r="356" spans="1:14" ht="15.95" customHeight="1" x14ac:dyDescent="0.15">
      <c r="A356" s="18" t="s">
        <v>454</v>
      </c>
      <c r="D356" s="7"/>
      <c r="E356" s="7"/>
      <c r="F356" s="5"/>
      <c r="G356" s="19"/>
      <c r="H356" s="76"/>
      <c r="I356" s="76"/>
      <c r="J356" s="76"/>
      <c r="K356" s="5"/>
      <c r="L356" s="39"/>
      <c r="M356" s="19"/>
      <c r="N356" s="19"/>
    </row>
    <row r="357" spans="1:14" ht="15.95" customHeight="1" x14ac:dyDescent="0.15">
      <c r="A357" s="18" t="s">
        <v>454</v>
      </c>
      <c r="D357" s="7"/>
      <c r="E357" s="7"/>
      <c r="F357" s="5"/>
      <c r="G357" s="19"/>
      <c r="H357" s="76"/>
      <c r="I357" s="76"/>
      <c r="J357" s="76"/>
      <c r="K357" s="5"/>
      <c r="L357" s="39"/>
      <c r="M357" s="19"/>
      <c r="N357" s="19"/>
    </row>
    <row r="358" spans="1:14" ht="15.95" customHeight="1" x14ac:dyDescent="0.15">
      <c r="A358" s="18" t="s">
        <v>454</v>
      </c>
      <c r="D358" s="7"/>
      <c r="E358" s="7"/>
      <c r="F358" s="5"/>
      <c r="G358" s="19"/>
      <c r="H358" s="76"/>
      <c r="I358" s="76"/>
      <c r="J358" s="76"/>
      <c r="K358" s="5"/>
      <c r="L358" s="39"/>
      <c r="M358" s="19"/>
      <c r="N358" s="19"/>
    </row>
    <row r="359" spans="1:14" ht="15.95" customHeight="1" x14ac:dyDescent="0.15">
      <c r="A359" s="18" t="s">
        <v>454</v>
      </c>
      <c r="D359" s="7"/>
      <c r="E359" s="7"/>
      <c r="F359" s="5"/>
      <c r="G359" s="19"/>
      <c r="H359" s="76"/>
      <c r="I359" s="76"/>
      <c r="J359" s="76"/>
      <c r="K359" s="5"/>
      <c r="L359" s="39"/>
      <c r="M359" s="19"/>
      <c r="N359" s="19"/>
    </row>
    <row r="360" spans="1:14" ht="15.95" customHeight="1" x14ac:dyDescent="0.15">
      <c r="A360" s="18" t="s">
        <v>454</v>
      </c>
      <c r="D360" s="7"/>
      <c r="E360" s="7"/>
      <c r="F360" s="5"/>
      <c r="G360" s="19"/>
      <c r="H360" s="76"/>
      <c r="I360" s="76"/>
      <c r="J360" s="76"/>
      <c r="K360" s="5"/>
      <c r="L360" s="39"/>
      <c r="M360" s="19"/>
      <c r="N360" s="19"/>
    </row>
    <row r="361" spans="1:14" ht="15.95" customHeight="1" x14ac:dyDescent="0.15">
      <c r="A361" s="18" t="s">
        <v>454</v>
      </c>
      <c r="D361" s="7"/>
      <c r="E361" s="7"/>
      <c r="F361" s="5"/>
      <c r="G361" s="19"/>
      <c r="H361" s="76"/>
      <c r="I361" s="76"/>
      <c r="J361" s="76"/>
      <c r="K361" s="5"/>
      <c r="L361" s="39"/>
      <c r="M361" s="19"/>
      <c r="N361" s="19"/>
    </row>
    <row r="362" spans="1:14" ht="15.95" customHeight="1" x14ac:dyDescent="0.15">
      <c r="A362" s="18" t="s">
        <v>454</v>
      </c>
      <c r="D362" s="7"/>
      <c r="E362" s="7"/>
      <c r="F362" s="5"/>
      <c r="G362" s="19"/>
      <c r="H362" s="76"/>
      <c r="I362" s="76"/>
      <c r="J362" s="76"/>
      <c r="K362" s="5"/>
      <c r="L362" s="39"/>
      <c r="M362" s="19"/>
      <c r="N362" s="19"/>
    </row>
    <row r="363" spans="1:14" ht="15.95" customHeight="1" x14ac:dyDescent="0.15">
      <c r="A363" s="18" t="s">
        <v>454</v>
      </c>
      <c r="D363" s="7"/>
      <c r="E363" s="7"/>
      <c r="F363" s="5"/>
      <c r="G363" s="19"/>
      <c r="H363" s="76"/>
      <c r="I363" s="76"/>
      <c r="J363" s="76"/>
      <c r="K363" s="5"/>
      <c r="L363" s="39"/>
      <c r="M363" s="19"/>
      <c r="N363" s="19"/>
    </row>
    <row r="364" spans="1:14" ht="15.95" customHeight="1" x14ac:dyDescent="0.15">
      <c r="A364" s="18" t="s">
        <v>454</v>
      </c>
      <c r="D364" s="7"/>
      <c r="E364" s="7"/>
      <c r="F364" s="5"/>
      <c r="G364" s="19"/>
      <c r="H364" s="76"/>
      <c r="I364" s="76"/>
      <c r="J364" s="76"/>
      <c r="K364" s="5"/>
      <c r="L364" s="39"/>
      <c r="M364" s="19"/>
      <c r="N364" s="19"/>
    </row>
    <row r="365" spans="1:14" ht="15.95" customHeight="1" x14ac:dyDescent="0.15">
      <c r="A365" s="18" t="s">
        <v>454</v>
      </c>
      <c r="D365" s="7"/>
      <c r="E365" s="7"/>
      <c r="F365" s="5"/>
      <c r="G365" s="19"/>
      <c r="H365" s="76"/>
      <c r="I365" s="76"/>
      <c r="J365" s="76"/>
      <c r="K365" s="5"/>
      <c r="L365" s="39"/>
      <c r="M365" s="19"/>
      <c r="N365" s="19"/>
    </row>
    <row r="366" spans="1:14" ht="15.95" customHeight="1" x14ac:dyDescent="0.15">
      <c r="A366" s="18" t="s">
        <v>454</v>
      </c>
      <c r="D366" s="7"/>
      <c r="E366" s="7"/>
      <c r="F366" s="5"/>
      <c r="G366" s="19"/>
      <c r="H366" s="76"/>
      <c r="I366" s="76"/>
      <c r="J366" s="76"/>
      <c r="K366" s="5"/>
      <c r="L366" s="39"/>
      <c r="M366" s="19"/>
      <c r="N366" s="19"/>
    </row>
    <row r="367" spans="1:14" ht="15.95" customHeight="1" x14ac:dyDescent="0.15">
      <c r="A367" s="18" t="s">
        <v>454</v>
      </c>
      <c r="D367" s="7"/>
      <c r="E367" s="7"/>
      <c r="F367" s="5"/>
      <c r="G367" s="19"/>
      <c r="H367" s="76"/>
      <c r="I367" s="76"/>
      <c r="J367" s="76"/>
      <c r="K367" s="5"/>
      <c r="L367" s="39"/>
      <c r="M367" s="19"/>
      <c r="N367" s="19"/>
    </row>
    <row r="368" spans="1:14" ht="15.95" customHeight="1" x14ac:dyDescent="0.15">
      <c r="A368" s="18" t="s">
        <v>454</v>
      </c>
      <c r="D368" s="7"/>
      <c r="E368" s="7"/>
      <c r="F368" s="5"/>
      <c r="G368" s="19"/>
      <c r="H368" s="76"/>
      <c r="I368" s="76"/>
      <c r="J368" s="76"/>
      <c r="K368" s="5"/>
      <c r="L368" s="39"/>
      <c r="M368" s="19"/>
      <c r="N368" s="19"/>
    </row>
    <row r="369" spans="1:14" ht="15.95" customHeight="1" x14ac:dyDescent="0.15">
      <c r="A369" s="18" t="s">
        <v>454</v>
      </c>
      <c r="D369" s="7"/>
      <c r="E369" s="7"/>
      <c r="F369" s="5"/>
      <c r="G369" s="19"/>
      <c r="H369" s="76"/>
      <c r="I369" s="76"/>
      <c r="J369" s="76"/>
      <c r="K369" s="5"/>
      <c r="L369" s="39"/>
      <c r="M369" s="19"/>
      <c r="N369" s="19"/>
    </row>
    <row r="370" spans="1:14" ht="15.95" customHeight="1" x14ac:dyDescent="0.15">
      <c r="A370" s="18" t="s">
        <v>454</v>
      </c>
      <c r="D370" s="7"/>
      <c r="E370" s="7"/>
      <c r="F370" s="5"/>
      <c r="G370" s="19"/>
      <c r="H370" s="76"/>
      <c r="I370" s="76"/>
      <c r="J370" s="76"/>
      <c r="K370" s="5"/>
      <c r="L370" s="39"/>
      <c r="M370" s="19"/>
      <c r="N370" s="19"/>
    </row>
    <row r="371" spans="1:14" ht="15.95" customHeight="1" x14ac:dyDescent="0.15">
      <c r="A371" s="18" t="s">
        <v>454</v>
      </c>
      <c r="D371" s="7"/>
      <c r="E371" s="7"/>
      <c r="F371" s="5"/>
      <c r="G371" s="19"/>
      <c r="H371" s="76"/>
      <c r="I371" s="76"/>
      <c r="J371" s="76"/>
      <c r="K371" s="5"/>
      <c r="L371" s="39"/>
      <c r="M371" s="19"/>
      <c r="N371" s="19"/>
    </row>
    <row r="372" spans="1:14" ht="15.95" customHeight="1" x14ac:dyDescent="0.15">
      <c r="A372" s="18" t="s">
        <v>454</v>
      </c>
      <c r="D372" s="7"/>
      <c r="E372" s="7"/>
      <c r="F372" s="5"/>
      <c r="G372" s="19"/>
      <c r="H372" s="76"/>
      <c r="I372" s="76"/>
      <c r="J372" s="76"/>
      <c r="K372" s="5"/>
      <c r="L372" s="39"/>
      <c r="M372" s="19"/>
      <c r="N372" s="19"/>
    </row>
    <row r="373" spans="1:14" ht="15.95" customHeight="1" x14ac:dyDescent="0.15">
      <c r="A373" s="18" t="s">
        <v>454</v>
      </c>
      <c r="D373" s="7"/>
      <c r="E373" s="7"/>
      <c r="F373" s="5"/>
      <c r="G373" s="19"/>
      <c r="H373" s="76"/>
      <c r="I373" s="76"/>
      <c r="J373" s="76"/>
      <c r="K373" s="5"/>
      <c r="L373" s="39"/>
      <c r="M373" s="19"/>
      <c r="N373" s="19"/>
    </row>
    <row r="374" spans="1:14" ht="15.95" customHeight="1" x14ac:dyDescent="0.15">
      <c r="A374" s="18" t="s">
        <v>454</v>
      </c>
      <c r="D374" s="7"/>
      <c r="E374" s="7"/>
      <c r="F374" s="5"/>
      <c r="G374" s="19"/>
      <c r="H374" s="76"/>
      <c r="I374" s="76"/>
      <c r="J374" s="76"/>
      <c r="K374" s="5"/>
      <c r="L374" s="39"/>
      <c r="M374" s="19"/>
      <c r="N374" s="19"/>
    </row>
    <row r="375" spans="1:14" ht="15.95" customHeight="1" x14ac:dyDescent="0.15">
      <c r="A375" s="18" t="s">
        <v>454</v>
      </c>
      <c r="D375" s="7"/>
      <c r="E375" s="7"/>
      <c r="F375" s="5"/>
      <c r="G375" s="19"/>
      <c r="H375" s="76"/>
      <c r="I375" s="76"/>
      <c r="J375" s="76"/>
      <c r="K375" s="5"/>
      <c r="L375" s="39"/>
      <c r="M375" s="19"/>
      <c r="N375" s="19"/>
    </row>
    <row r="376" spans="1:14" ht="15.95" customHeight="1" x14ac:dyDescent="0.15">
      <c r="A376" s="18" t="s">
        <v>454</v>
      </c>
      <c r="D376" s="7"/>
      <c r="E376" s="7"/>
      <c r="F376" s="5"/>
      <c r="G376" s="19"/>
      <c r="H376" s="76"/>
      <c r="I376" s="76"/>
      <c r="J376" s="76"/>
      <c r="K376" s="5"/>
      <c r="L376" s="39"/>
      <c r="M376" s="19"/>
      <c r="N376" s="19"/>
    </row>
    <row r="377" spans="1:14" ht="15.95" customHeight="1" x14ac:dyDescent="0.15">
      <c r="A377" s="18" t="s">
        <v>454</v>
      </c>
      <c r="D377" s="7"/>
      <c r="E377" s="7"/>
      <c r="F377" s="5"/>
      <c r="G377" s="19"/>
      <c r="H377" s="76"/>
      <c r="I377" s="76"/>
      <c r="J377" s="76"/>
      <c r="K377" s="5"/>
      <c r="L377" s="39"/>
      <c r="M377" s="19"/>
      <c r="N377" s="19"/>
    </row>
    <row r="378" spans="1:14" ht="15.95" customHeight="1" x14ac:dyDescent="0.15">
      <c r="A378" s="18" t="s">
        <v>454</v>
      </c>
      <c r="D378" s="7"/>
      <c r="E378" s="7"/>
      <c r="F378" s="5"/>
      <c r="G378" s="19"/>
      <c r="H378" s="76"/>
      <c r="I378" s="76"/>
      <c r="J378" s="76"/>
      <c r="K378" s="5"/>
      <c r="L378" s="39"/>
      <c r="M378" s="19"/>
      <c r="N378" s="19"/>
    </row>
    <row r="379" spans="1:14" ht="15.95" customHeight="1" x14ac:dyDescent="0.15">
      <c r="A379" s="18" t="s">
        <v>454</v>
      </c>
      <c r="D379" s="7"/>
      <c r="E379" s="7"/>
      <c r="F379" s="5"/>
      <c r="G379" s="19"/>
      <c r="H379" s="76"/>
      <c r="I379" s="76"/>
      <c r="J379" s="76"/>
      <c r="K379" s="5"/>
      <c r="L379" s="39"/>
      <c r="M379" s="19"/>
      <c r="N379" s="19"/>
    </row>
    <row r="380" spans="1:14" ht="15.95" customHeight="1" x14ac:dyDescent="0.15">
      <c r="A380" s="18" t="s">
        <v>454</v>
      </c>
      <c r="D380" s="7"/>
      <c r="E380" s="7"/>
      <c r="F380" s="5"/>
      <c r="G380" s="19"/>
      <c r="H380" s="76"/>
      <c r="I380" s="76"/>
      <c r="J380" s="76"/>
      <c r="K380" s="5"/>
      <c r="L380" s="39"/>
      <c r="M380" s="19"/>
      <c r="N380" s="19"/>
    </row>
    <row r="381" spans="1:14" ht="15.95" customHeight="1" x14ac:dyDescent="0.15">
      <c r="A381" s="18" t="s">
        <v>454</v>
      </c>
      <c r="D381" s="7"/>
      <c r="E381" s="7"/>
      <c r="F381" s="5"/>
      <c r="G381" s="19"/>
      <c r="H381" s="76"/>
      <c r="I381" s="76"/>
      <c r="J381" s="76"/>
      <c r="K381" s="5"/>
      <c r="L381" s="39"/>
      <c r="M381" s="19"/>
      <c r="N381" s="19"/>
    </row>
  </sheetData>
  <mergeCells count="20">
    <mergeCell ref="D1:N1"/>
    <mergeCell ref="N2:N3"/>
    <mergeCell ref="J2:J3"/>
    <mergeCell ref="K2:K3"/>
    <mergeCell ref="L2:L3"/>
    <mergeCell ref="M2:M3"/>
    <mergeCell ref="I2:I3"/>
    <mergeCell ref="D2:D3"/>
    <mergeCell ref="E2:E3"/>
    <mergeCell ref="G2:G3"/>
    <mergeCell ref="H2:H3"/>
    <mergeCell ref="D214:N214"/>
    <mergeCell ref="D256:N256"/>
    <mergeCell ref="D298:N298"/>
    <mergeCell ref="D340:N340"/>
    <mergeCell ref="D4:N4"/>
    <mergeCell ref="D46:N46"/>
    <mergeCell ref="D88:N88"/>
    <mergeCell ref="D130:N130"/>
    <mergeCell ref="D172:N17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/>
  <dimension ref="A1:B27"/>
  <sheetViews>
    <sheetView workbookViewId="0"/>
  </sheetViews>
  <sheetFormatPr defaultRowHeight="18.75" customHeight="1" x14ac:dyDescent="0.15"/>
  <cols>
    <col min="1" max="1" width="4.6640625" style="8" customWidth="1"/>
    <col min="2" max="2" width="73" customWidth="1"/>
  </cols>
  <sheetData>
    <row r="1" spans="1:2" ht="20.25" x14ac:dyDescent="0.25">
      <c r="B1" s="9" t="s">
        <v>19</v>
      </c>
    </row>
    <row r="2" spans="1:2" ht="18.95" customHeight="1" x14ac:dyDescent="0.15">
      <c r="A2" s="8" t="s">
        <v>20</v>
      </c>
      <c r="B2" t="s">
        <v>22</v>
      </c>
    </row>
    <row r="3" spans="1:2" ht="18.95" customHeight="1" x14ac:dyDescent="0.15">
      <c r="B3" t="s">
        <v>21</v>
      </c>
    </row>
    <row r="4" spans="1:2" ht="18.95" customHeight="1" x14ac:dyDescent="0.15">
      <c r="A4" s="8" t="s">
        <v>26</v>
      </c>
      <c r="B4" t="s">
        <v>24</v>
      </c>
    </row>
    <row r="5" spans="1:2" ht="18.95" customHeight="1" x14ac:dyDescent="0.15">
      <c r="A5" s="8" t="s">
        <v>27</v>
      </c>
      <c r="B5" t="s">
        <v>25</v>
      </c>
    </row>
    <row r="6" spans="1:2" ht="18.95" customHeight="1" x14ac:dyDescent="0.15"/>
    <row r="7" spans="1:2" ht="18.95" customHeight="1" x14ac:dyDescent="0.15"/>
    <row r="8" spans="1:2" ht="18.95" customHeight="1" x14ac:dyDescent="0.15"/>
    <row r="9" spans="1:2" ht="18.95" customHeight="1" x14ac:dyDescent="0.15"/>
    <row r="10" spans="1:2" ht="18.95" customHeight="1" x14ac:dyDescent="0.15"/>
    <row r="11" spans="1:2" ht="18.95" customHeight="1" x14ac:dyDescent="0.15"/>
    <row r="12" spans="1:2" ht="18.95" customHeight="1" x14ac:dyDescent="0.15"/>
    <row r="13" spans="1:2" ht="18.95" customHeight="1" x14ac:dyDescent="0.15"/>
    <row r="14" spans="1:2" ht="18.95" customHeight="1" x14ac:dyDescent="0.15"/>
    <row r="15" spans="1:2" ht="18.95" customHeight="1" x14ac:dyDescent="0.15"/>
    <row r="16" spans="1:2" ht="18.95" customHeight="1" x14ac:dyDescent="0.15"/>
    <row r="17" spans="2:2" ht="18.95" customHeight="1" x14ac:dyDescent="0.15">
      <c r="B17" t="s">
        <v>28</v>
      </c>
    </row>
    <row r="18" spans="2:2" ht="18.95" customHeight="1" x14ac:dyDescent="0.15">
      <c r="B18" t="s">
        <v>29</v>
      </c>
    </row>
    <row r="19" spans="2:2" ht="18.95" customHeight="1" x14ac:dyDescent="0.15"/>
    <row r="20" spans="2:2" ht="18.95" customHeight="1" x14ac:dyDescent="0.15"/>
    <row r="21" spans="2:2" ht="18.95" customHeight="1" x14ac:dyDescent="0.15"/>
    <row r="22" spans="2:2" ht="18.95" customHeight="1" x14ac:dyDescent="0.15"/>
    <row r="23" spans="2:2" ht="18.95" customHeight="1" x14ac:dyDescent="0.15"/>
    <row r="24" spans="2:2" ht="18.95" customHeight="1" x14ac:dyDescent="0.15"/>
    <row r="25" spans="2:2" ht="18.95" customHeight="1" x14ac:dyDescent="0.15"/>
    <row r="26" spans="2:2" ht="18.95" customHeight="1" x14ac:dyDescent="0.15"/>
    <row r="27" spans="2:2" ht="18.95" customHeight="1" x14ac:dyDescent="0.15"/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겉표지</vt:lpstr>
      <vt:lpstr>표지</vt:lpstr>
      <vt:lpstr>원가</vt:lpstr>
      <vt:lpstr>총괄표</vt:lpstr>
      <vt:lpstr>내역서</vt:lpstr>
      <vt:lpstr>옵션</vt:lpstr>
      <vt:lpstr>목차</vt:lpstr>
      <vt:lpstr>목록별산출서</vt:lpstr>
      <vt:lpstr>사용설명</vt:lpstr>
      <vt:lpstr>겉표지!Print_Area</vt:lpstr>
      <vt:lpstr>내역서!Print_Area</vt:lpstr>
      <vt:lpstr>원가!Print_Area</vt:lpstr>
      <vt:lpstr>총괄표!Print_Area</vt:lpstr>
      <vt:lpstr>표지!Print_Area</vt:lpstr>
      <vt:lpstr>내역서!Print_Titles</vt:lpstr>
      <vt:lpstr>목록별산출서!Print_Titles</vt:lpstr>
      <vt:lpstr>목차!Print_Titles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2009-11-25T01:42:16Z</cp:lastPrinted>
  <dcterms:created xsi:type="dcterms:W3CDTF">2002-10-13T12:37:12Z</dcterms:created>
  <dcterms:modified xsi:type="dcterms:W3CDTF">2026-10-07T07:20:56Z</dcterms:modified>
</cp:coreProperties>
</file>