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I\Desktop\산업육성실\1. 기상기업성장지원센터\1. 원상복구\2. 26년 센터 원상복구\2. 원상복구 공사\1. 조달발주 요청\"/>
    </mc:Choice>
  </mc:AlternateContent>
  <xr:revisionPtr revIDLastSave="0" documentId="13_ncr:1_{37F73EFD-2339-44D3-80F6-875730F7F68F}" xr6:coauthVersionLast="47" xr6:coauthVersionMax="47" xr10:uidLastSave="{00000000-0000-0000-0000-000000000000}"/>
  <bookViews>
    <workbookView xWindow="28680" yWindow="-120" windowWidth="29040" windowHeight="15840" tabRatio="992" xr2:uid="{00000000-000D-0000-FFFF-FFFF00000000}"/>
  </bookViews>
  <sheets>
    <sheet name="표지" sheetId="52" r:id="rId1"/>
    <sheet name="원가계산" sheetId="92" r:id="rId2"/>
    <sheet name="견적서" sheetId="88" r:id="rId3"/>
    <sheet name="일위목록" sheetId="84" r:id="rId4"/>
    <sheet name="일위대가서" sheetId="85" r:id="rId5"/>
    <sheet name="단가표" sheetId="86" r:id="rId6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ccessDatabase" hidden="1">"E:\WORK\VISUAL\MIRAE\LOADSYS\LoadDB.mdb"</definedName>
    <definedName name="DDD" hidden="1">#REF!</definedName>
    <definedName name="ddddd" hidden="1">#REF!</definedName>
    <definedName name="_xlnm.Print_Area" localSheetId="2">견적서!$A$1:$M$210</definedName>
    <definedName name="_xlnm.Print_Area" localSheetId="5">단가표!$B$1:$P$190</definedName>
    <definedName name="_xlnm.Print_Area" localSheetId="1">원가계산!$A$1:$L$29</definedName>
    <definedName name="_xlnm.Print_Area" localSheetId="4">일위대가서!$A$1:$P$453</definedName>
    <definedName name="_xlnm.Print_Area" localSheetId="3">일위목록!$A$1:$K$72</definedName>
    <definedName name="_xlnm.Print_Area" localSheetId="0">표지!$A$1:$F$27</definedName>
    <definedName name="_xlnm.Print_Titles" localSheetId="2">견적서!$1:$3</definedName>
    <definedName name="_xlnm.Print_Titles" localSheetId="5">단가표!$1:$5</definedName>
    <definedName name="_xlnm.Print_Titles" localSheetId="3">일위목록!$1:$2</definedName>
    <definedName name="갑지" hidden="1">#REF!</definedName>
    <definedName name="ㄴㄴㄴㄴ" hidden="1">#REF!</definedName>
    <definedName name="ㄴㄴㄴㄴㄴ" hidden="1">#REF!</definedName>
    <definedName name="ㄷㄷ">#REF!</definedName>
    <definedName name="ㅁㅁ" hidden="1">#REF!</definedName>
    <definedName name="ㅇㄹㅇㄹ" hidden="1">#REF!</definedName>
    <definedName name="ㅇㅇㄹ" hidden="1">#REF!</definedName>
    <definedName name="ㅇㅇㅇㅇ" hidden="1">#REF!</definedName>
    <definedName name="완공3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44" i="85" l="1"/>
  <c r="K358" i="85"/>
  <c r="K359" i="85"/>
  <c r="K360" i="85"/>
  <c r="K361" i="85"/>
  <c r="M362" i="85"/>
  <c r="M366" i="85" s="1"/>
  <c r="M363" i="85"/>
  <c r="K364" i="85"/>
  <c r="K366" i="85" s="1"/>
  <c r="L446" i="85" l="1"/>
  <c r="M446" i="85" s="1"/>
  <c r="L435" i="85"/>
  <c r="M435" i="85" s="1"/>
  <c r="L445" i="85"/>
  <c r="M445" i="85" s="1"/>
  <c r="O449" i="85"/>
  <c r="O441" i="85" s="1"/>
  <c r="L424" i="85"/>
  <c r="M424" i="85" s="1"/>
  <c r="O427" i="85"/>
  <c r="O420" i="85" s="1"/>
  <c r="K423" i="85"/>
  <c r="L434" i="85"/>
  <c r="M434" i="85" s="1"/>
  <c r="O438" i="85"/>
  <c r="O430" i="85" s="1"/>
  <c r="K433" i="85"/>
  <c r="L412" i="85"/>
  <c r="M412" i="85" s="1"/>
  <c r="J413" i="85" s="1"/>
  <c r="O415" i="85"/>
  <c r="O408" i="85" s="1"/>
  <c r="J411" i="85"/>
  <c r="K411" i="85" s="1"/>
  <c r="L402" i="85"/>
  <c r="M402" i="85" s="1"/>
  <c r="M405" i="85" s="1"/>
  <c r="J401" i="85"/>
  <c r="K401" i="85" s="1"/>
  <c r="J390" i="85"/>
  <c r="J392" i="85" s="1"/>
  <c r="J389" i="85"/>
  <c r="K389" i="85" s="1"/>
  <c r="J388" i="85"/>
  <c r="K388" i="85" s="1"/>
  <c r="J387" i="85"/>
  <c r="K387" i="85" s="1"/>
  <c r="J386" i="85"/>
  <c r="K386" i="85" s="1"/>
  <c r="J385" i="85"/>
  <c r="K385" i="85" s="1"/>
  <c r="J384" i="85"/>
  <c r="K384" i="85" s="1"/>
  <c r="L391" i="85"/>
  <c r="M391" i="85" s="1"/>
  <c r="J393" i="85" s="1"/>
  <c r="O395" i="85"/>
  <c r="O381" i="85" s="1"/>
  <c r="J373" i="85"/>
  <c r="K373" i="85" s="1"/>
  <c r="J372" i="85"/>
  <c r="K372" i="85" s="1"/>
  <c r="L374" i="85"/>
  <c r="M374" i="85" s="1"/>
  <c r="M378" i="85" s="1"/>
  <c r="O405" i="85"/>
  <c r="O398" i="85" s="1"/>
  <c r="O378" i="85"/>
  <c r="O369" i="85" s="1"/>
  <c r="M449" i="85" l="1"/>
  <c r="M438" i="85"/>
  <c r="I66" i="84" s="1"/>
  <c r="H189" i="88" s="1"/>
  <c r="J447" i="85"/>
  <c r="K447" i="85" s="1"/>
  <c r="K449" i="85" s="1"/>
  <c r="M427" i="85"/>
  <c r="I62" i="84" s="1"/>
  <c r="H188" i="88" s="1"/>
  <c r="I55" i="84"/>
  <c r="H180" i="88" s="1"/>
  <c r="M415" i="85"/>
  <c r="I61" i="84" s="1"/>
  <c r="H187" i="88" s="1"/>
  <c r="M395" i="85"/>
  <c r="M381" i="85" s="1"/>
  <c r="J436" i="85"/>
  <c r="K436" i="85" s="1"/>
  <c r="M430" i="85"/>
  <c r="J425" i="85"/>
  <c r="I57" i="84"/>
  <c r="H182" i="88" s="1"/>
  <c r="J403" i="85"/>
  <c r="K403" i="85" s="1"/>
  <c r="K413" i="85"/>
  <c r="K415" i="85" s="1"/>
  <c r="J375" i="85"/>
  <c r="K375" i="85" s="1"/>
  <c r="J376" i="85"/>
  <c r="K376" i="85" s="1"/>
  <c r="K392" i="85"/>
  <c r="K393" i="85"/>
  <c r="K390" i="85"/>
  <c r="K395" i="85" s="1"/>
  <c r="M369" i="85"/>
  <c r="M408" i="85" l="1"/>
  <c r="M420" i="85"/>
  <c r="I56" i="84"/>
  <c r="H181" i="88" s="1"/>
  <c r="K378" i="85"/>
  <c r="K438" i="85"/>
  <c r="G66" i="84" s="1"/>
  <c r="F189" i="88" s="1"/>
  <c r="K405" i="85"/>
  <c r="K398" i="85" s="1"/>
  <c r="K441" i="85"/>
  <c r="G67" i="84"/>
  <c r="F190" i="88" s="1"/>
  <c r="M441" i="85"/>
  <c r="I67" i="84"/>
  <c r="H190" i="88" s="1"/>
  <c r="K425" i="85"/>
  <c r="G61" i="84"/>
  <c r="K430" i="85"/>
  <c r="M398" i="85"/>
  <c r="G55" i="84"/>
  <c r="F180" i="88" s="1"/>
  <c r="G56" i="84"/>
  <c r="F181" i="88" s="1"/>
  <c r="G57" i="84" l="1"/>
  <c r="F182" i="88" s="1"/>
  <c r="K427" i="85"/>
  <c r="K420" i="85" s="1"/>
  <c r="K61" i="84"/>
  <c r="F187" i="88"/>
  <c r="K408" i="85"/>
  <c r="K369" i="85"/>
  <c r="K381" i="85"/>
  <c r="G62" i="84" l="1"/>
  <c r="K62" i="84" l="1"/>
  <c r="F188" i="88"/>
  <c r="J138" i="88"/>
  <c r="L138" i="88" s="1"/>
  <c r="D138" i="88"/>
  <c r="C138" i="88"/>
  <c r="B138" i="88"/>
  <c r="K138" i="88" l="1"/>
  <c r="M138" i="88" s="1"/>
  <c r="L188" i="88" l="1"/>
  <c r="L190" i="88"/>
  <c r="L189" i="88"/>
  <c r="L187" i="88"/>
  <c r="K189" i="88"/>
  <c r="I189" i="88"/>
  <c r="G189" i="88"/>
  <c r="K190" i="88"/>
  <c r="I190" i="88"/>
  <c r="G190" i="88"/>
  <c r="K188" i="88"/>
  <c r="I188" i="88"/>
  <c r="G188" i="88"/>
  <c r="K187" i="88"/>
  <c r="I187" i="88"/>
  <c r="G187" i="88"/>
  <c r="I181" i="88"/>
  <c r="I182" i="88"/>
  <c r="I180" i="88"/>
  <c r="G181" i="88"/>
  <c r="G182" i="88"/>
  <c r="G180" i="88"/>
  <c r="J182" i="88"/>
  <c r="K182" i="88" s="1"/>
  <c r="J181" i="88"/>
  <c r="K181" i="88" s="1"/>
  <c r="J180" i="88"/>
  <c r="K180" i="88" s="1"/>
  <c r="I184" i="88" l="1"/>
  <c r="G184" i="88"/>
  <c r="G192" i="88"/>
  <c r="G108" i="88" s="1"/>
  <c r="I192" i="88"/>
  <c r="L180" i="88"/>
  <c r="L182" i="88"/>
  <c r="L181" i="88"/>
  <c r="M189" i="88"/>
  <c r="M188" i="88"/>
  <c r="M190" i="88"/>
  <c r="M187" i="88"/>
  <c r="K192" i="88"/>
  <c r="K108" i="88" s="1"/>
  <c r="M181" i="88"/>
  <c r="K184" i="88"/>
  <c r="K107" i="88" s="1"/>
  <c r="M182" i="88"/>
  <c r="M180" i="88"/>
  <c r="M192" i="88" l="1"/>
  <c r="M108" i="88" s="1"/>
  <c r="M184" i="88"/>
  <c r="I108" i="88"/>
  <c r="I107" i="88"/>
  <c r="K171" i="88"/>
  <c r="C161" i="88"/>
  <c r="B161" i="88"/>
  <c r="D161" i="88"/>
  <c r="K90" i="88"/>
  <c r="B84" i="88"/>
  <c r="D7" i="84"/>
  <c r="D84" i="88" s="1"/>
  <c r="O26" i="85"/>
  <c r="O28" i="85" s="1"/>
  <c r="O21" i="85" s="1"/>
  <c r="K26" i="85"/>
  <c r="O24" i="85"/>
  <c r="M24" i="85"/>
  <c r="M107" i="88" l="1"/>
  <c r="G107" i="88"/>
  <c r="K250" i="85"/>
  <c r="L40" i="88" l="1"/>
  <c r="D167" i="88"/>
  <c r="D40" i="84"/>
  <c r="D166" i="88" s="1"/>
  <c r="C40" i="84"/>
  <c r="C166" i="88" s="1"/>
  <c r="B40" i="84"/>
  <c r="B166" i="88" s="1"/>
  <c r="D35" i="84"/>
  <c r="D88" i="88" s="1"/>
  <c r="B35" i="84"/>
  <c r="B88" i="88" s="1"/>
  <c r="O191" i="85"/>
  <c r="O181" i="85" s="1"/>
  <c r="M187" i="85"/>
  <c r="M186" i="85"/>
  <c r="K185" i="85"/>
  <c r="K184" i="85"/>
  <c r="M191" i="85" l="1"/>
  <c r="I28" i="84" s="1"/>
  <c r="K188" i="85"/>
  <c r="M181" i="85" l="1"/>
  <c r="K189" i="85"/>
  <c r="K191" i="85" s="1"/>
  <c r="K181" i="85" l="1"/>
  <c r="G28" i="84"/>
  <c r="D156" i="88" l="1"/>
  <c r="C156" i="88"/>
  <c r="B156" i="88"/>
  <c r="D154" i="88"/>
  <c r="L155" i="88" l="1"/>
  <c r="I155" i="88"/>
  <c r="G155" i="88"/>
  <c r="D169" i="88"/>
  <c r="C169" i="88"/>
  <c r="B169" i="88"/>
  <c r="O269" i="85"/>
  <c r="O258" i="85" s="1"/>
  <c r="K261" i="85"/>
  <c r="M266" i="85"/>
  <c r="M265" i="85"/>
  <c r="K264" i="85"/>
  <c r="L5" i="88"/>
  <c r="F146" i="88"/>
  <c r="C146" i="88"/>
  <c r="B146" i="88"/>
  <c r="C145" i="88"/>
  <c r="L39" i="88"/>
  <c r="L38" i="88"/>
  <c r="K40" i="88"/>
  <c r="D86" i="88"/>
  <c r="C86" i="88"/>
  <c r="B86" i="88"/>
  <c r="I88" i="88"/>
  <c r="C87" i="88"/>
  <c r="K81" i="88"/>
  <c r="K39" i="88" s="1"/>
  <c r="F79" i="88"/>
  <c r="G79" i="88" s="1"/>
  <c r="G81" i="88" s="1"/>
  <c r="G39" i="88" s="1"/>
  <c r="D79" i="88"/>
  <c r="C79" i="88"/>
  <c r="B79" i="88"/>
  <c r="D87" i="88"/>
  <c r="B87" i="88"/>
  <c r="D85" i="88"/>
  <c r="C85" i="88"/>
  <c r="B85" i="88"/>
  <c r="K76" i="88"/>
  <c r="K38" i="88" s="1"/>
  <c r="M155" i="88" l="1"/>
  <c r="K44" i="88"/>
  <c r="K5" i="88" s="1"/>
  <c r="C8" i="84" l="1"/>
  <c r="C21" i="84" l="1"/>
  <c r="C167" i="88" s="1"/>
  <c r="B21" i="84"/>
  <c r="B167" i="88" s="1"/>
  <c r="D22" i="84"/>
  <c r="D164" i="88" s="1"/>
  <c r="C22" i="84"/>
  <c r="C164" i="88" s="1"/>
  <c r="B22" i="84"/>
  <c r="B164" i="88" s="1"/>
  <c r="C154" i="88" l="1"/>
  <c r="B154" i="88"/>
  <c r="D165" i="88" l="1"/>
  <c r="B165" i="88"/>
  <c r="D175" i="88"/>
  <c r="B175" i="88"/>
  <c r="D174" i="88"/>
  <c r="C174" i="88"/>
  <c r="B174" i="88"/>
  <c r="D168" i="88"/>
  <c r="B168" i="88"/>
  <c r="C162" i="88"/>
  <c r="B162" i="88"/>
  <c r="D162" i="88"/>
  <c r="D163" i="88"/>
  <c r="C163" i="88"/>
  <c r="B163" i="88"/>
  <c r="F148" i="88"/>
  <c r="G149" i="88"/>
  <c r="D148" i="88"/>
  <c r="B148" i="88"/>
  <c r="D147" i="88"/>
  <c r="B147" i="88"/>
  <c r="D146" i="88"/>
  <c r="D145" i="88"/>
  <c r="F144" i="88"/>
  <c r="G144" i="88" s="1"/>
  <c r="D144" i="88"/>
  <c r="C144" i="88"/>
  <c r="B144" i="88"/>
  <c r="B136" i="88"/>
  <c r="C136" i="88"/>
  <c r="D136" i="88"/>
  <c r="G148" i="88" l="1"/>
  <c r="M26" i="85" l="1"/>
  <c r="M28" i="85" s="1"/>
  <c r="M21" i="85" l="1"/>
  <c r="I7" i="84"/>
  <c r="H149" i="88"/>
  <c r="H161" i="88" l="1"/>
  <c r="H84" i="88"/>
  <c r="I149" i="88"/>
  <c r="M149" i="88" s="1"/>
  <c r="L149" i="88"/>
  <c r="I84" i="88" l="1"/>
  <c r="I161" i="88"/>
  <c r="K151" i="88"/>
  <c r="K103" i="88" s="1"/>
  <c r="B195" i="88" l="1"/>
  <c r="C195" i="88"/>
  <c r="D42" i="84" l="1"/>
  <c r="C42" i="84"/>
  <c r="B42" i="84"/>
  <c r="O288" i="85"/>
  <c r="O282" i="85" s="1"/>
  <c r="K285" i="85"/>
  <c r="K288" i="85" s="1"/>
  <c r="K282" i="85" s="1"/>
  <c r="K262" i="85"/>
  <c r="G42" i="84" l="1"/>
  <c r="J195" i="88" l="1"/>
  <c r="M286" i="85" l="1"/>
  <c r="M285" i="85"/>
  <c r="M288" i="85" l="1"/>
  <c r="M282" i="85" l="1"/>
  <c r="I42" i="84"/>
  <c r="K42" i="84" l="1"/>
  <c r="M264" i="85"/>
  <c r="K25" i="85" l="1"/>
  <c r="K24" i="85"/>
  <c r="K28" i="85" l="1"/>
  <c r="K21" i="85" s="1"/>
  <c r="G7" i="84" l="1"/>
  <c r="F84" i="88" s="1"/>
  <c r="I156" i="88"/>
  <c r="F161" i="88" l="1"/>
  <c r="G161" i="88" s="1"/>
  <c r="M161" i="88" s="1"/>
  <c r="K7" i="84"/>
  <c r="G84" i="88"/>
  <c r="M84" i="88" s="1"/>
  <c r="L84" i="88"/>
  <c r="D139" i="88"/>
  <c r="C139" i="88"/>
  <c r="B139" i="88"/>
  <c r="D137" i="88"/>
  <c r="C137" i="88"/>
  <c r="B137" i="88"/>
  <c r="B15" i="84"/>
  <c r="B145" i="88" s="1"/>
  <c r="M82" i="85"/>
  <c r="M85" i="85" s="1"/>
  <c r="I15" i="84" s="1"/>
  <c r="H145" i="88" s="1"/>
  <c r="O85" i="85"/>
  <c r="O79" i="85" s="1"/>
  <c r="K82" i="85"/>
  <c r="L161" i="88" l="1"/>
  <c r="K83" i="85"/>
  <c r="M79" i="85"/>
  <c r="K85" i="85" l="1"/>
  <c r="K79" i="85" l="1"/>
  <c r="G15" i="84"/>
  <c r="F145" i="88" s="1"/>
  <c r="K15" i="84" l="1"/>
  <c r="K323" i="85" l="1"/>
  <c r="C48" i="84"/>
  <c r="C165" i="88" s="1"/>
  <c r="K322" i="85"/>
  <c r="O326" i="85"/>
  <c r="O317" i="85" s="1"/>
  <c r="D6" i="84" l="1"/>
  <c r="D135" i="88" s="1"/>
  <c r="C6" i="84"/>
  <c r="C135" i="88" s="1"/>
  <c r="B6" i="84"/>
  <c r="B135" i="88" s="1"/>
  <c r="O18" i="85"/>
  <c r="O11" i="85" s="1"/>
  <c r="K16" i="85"/>
  <c r="M322" i="85" l="1"/>
  <c r="M16" i="85" l="1"/>
  <c r="M18" i="85" s="1"/>
  <c r="M11" i="85" s="1"/>
  <c r="M323" i="85"/>
  <c r="K56" i="84" s="1"/>
  <c r="I6" i="84" l="1"/>
  <c r="M326" i="85"/>
  <c r="H135" i="88" l="1"/>
  <c r="H71" i="88"/>
  <c r="I71" i="88" s="1"/>
  <c r="K324" i="85"/>
  <c r="I48" i="84"/>
  <c r="H165" i="88" s="1"/>
  <c r="I165" i="88" s="1"/>
  <c r="M317" i="85"/>
  <c r="I196" i="88" l="1"/>
  <c r="I195" i="88"/>
  <c r="G196" i="88"/>
  <c r="G195" i="88"/>
  <c r="I198" i="88" l="1"/>
  <c r="G198" i="88"/>
  <c r="K158" i="88" l="1"/>
  <c r="K104" i="88" s="1"/>
  <c r="C51" i="84" l="1"/>
  <c r="C168" i="88" l="1"/>
  <c r="D47" i="84" l="1"/>
  <c r="C47" i="84"/>
  <c r="B47" i="84"/>
  <c r="O308" i="85"/>
  <c r="M308" i="85"/>
  <c r="O307" i="85"/>
  <c r="M307" i="85"/>
  <c r="O314" i="85" l="1"/>
  <c r="K15" i="85" l="1"/>
  <c r="F156" i="88"/>
  <c r="K14" i="85"/>
  <c r="L156" i="88" l="1"/>
  <c r="G156" i="88"/>
  <c r="M156" i="88" s="1"/>
  <c r="K18" i="85"/>
  <c r="K11" i="85" s="1"/>
  <c r="J196" i="88"/>
  <c r="K196" i="88" s="1"/>
  <c r="M196" i="88" s="1"/>
  <c r="K195" i="88"/>
  <c r="K320" i="85"/>
  <c r="K308" i="85"/>
  <c r="K309" i="85"/>
  <c r="M310" i="85"/>
  <c r="K55" i="84" s="1"/>
  <c r="K321" i="85"/>
  <c r="K66" i="84" s="1"/>
  <c r="M311" i="85"/>
  <c r="G6" i="84" l="1"/>
  <c r="K198" i="88"/>
  <c r="K109" i="88" s="1"/>
  <c r="E26" i="92" s="1"/>
  <c r="M195" i="88"/>
  <c r="M198" i="88" s="1"/>
  <c r="M109" i="88" s="1"/>
  <c r="K326" i="85"/>
  <c r="M314" i="85"/>
  <c r="K307" i="85"/>
  <c r="I47" i="84" l="1"/>
  <c r="F135" i="88"/>
  <c r="F71" i="88"/>
  <c r="K6" i="84"/>
  <c r="K312" i="85"/>
  <c r="K317" i="85"/>
  <c r="G48" i="84"/>
  <c r="F165" i="88" s="1"/>
  <c r="K141" i="88"/>
  <c r="K314" i="85" l="1"/>
  <c r="K57" i="84"/>
  <c r="G71" i="88"/>
  <c r="M71" i="88" s="1"/>
  <c r="L71" i="88"/>
  <c r="G165" i="88"/>
  <c r="M165" i="88" s="1"/>
  <c r="L165" i="88"/>
  <c r="K102" i="88"/>
  <c r="G47" i="84" l="1"/>
  <c r="K47" i="84" s="1"/>
  <c r="D5" i="84"/>
  <c r="B5" i="84"/>
  <c r="O6" i="85"/>
  <c r="O8" i="85" s="1"/>
  <c r="O3" i="85" s="1"/>
  <c r="K6" i="85"/>
  <c r="K8" i="85" s="1"/>
  <c r="K3" i="85" s="1"/>
  <c r="D134" i="88" l="1"/>
  <c r="B134" i="88"/>
  <c r="G5" i="84"/>
  <c r="F70" i="88" s="1"/>
  <c r="C5" i="84"/>
  <c r="C134" i="88" s="1"/>
  <c r="G70" i="88" l="1"/>
  <c r="F134" i="88"/>
  <c r="G134" i="88" s="1"/>
  <c r="O150" i="85" l="1"/>
  <c r="K150" i="85"/>
  <c r="O149" i="85"/>
  <c r="K149" i="85"/>
  <c r="O153" i="85" l="1"/>
  <c r="K140" i="85" l="1"/>
  <c r="K139" i="85"/>
  <c r="C30" i="84" l="1"/>
  <c r="C175" i="88" s="1"/>
  <c r="K205" i="85" l="1"/>
  <c r="K249" i="85"/>
  <c r="K243" i="85"/>
  <c r="G35" i="84" s="1"/>
  <c r="K218" i="85"/>
  <c r="K61" i="85"/>
  <c r="K40" i="85"/>
  <c r="K39" i="85"/>
  <c r="K38" i="85"/>
  <c r="K37" i="85"/>
  <c r="K36" i="85"/>
  <c r="K64" i="85"/>
  <c r="K63" i="85"/>
  <c r="K62" i="85"/>
  <c r="O366" i="85"/>
  <c r="O355" i="85" s="1"/>
  <c r="O352" i="85"/>
  <c r="O342" i="85" s="1"/>
  <c r="M347" i="85"/>
  <c r="O339" i="85"/>
  <c r="O329" i="85" s="1"/>
  <c r="O295" i="85"/>
  <c r="M295" i="85"/>
  <c r="O294" i="85"/>
  <c r="M294" i="85"/>
  <c r="O276" i="85"/>
  <c r="O275" i="85"/>
  <c r="O272" i="85"/>
  <c r="O255" i="85"/>
  <c r="O246" i="85" s="1"/>
  <c r="O243" i="85"/>
  <c r="O238" i="85" s="1"/>
  <c r="M241" i="85"/>
  <c r="M243" i="85" s="1"/>
  <c r="O235" i="85"/>
  <c r="O227" i="85" s="1"/>
  <c r="O224" i="85"/>
  <c r="O214" i="85" s="1"/>
  <c r="K208" i="85"/>
  <c r="K207" i="85"/>
  <c r="M197" i="85"/>
  <c r="O178" i="85"/>
  <c r="O168" i="85" s="1"/>
  <c r="O165" i="85"/>
  <c r="O156" i="85" s="1"/>
  <c r="O140" i="85"/>
  <c r="O139" i="85"/>
  <c r="O130" i="85"/>
  <c r="O133" i="85" s="1"/>
  <c r="O127" i="85" s="1"/>
  <c r="K130" i="85"/>
  <c r="K133" i="85" s="1"/>
  <c r="K127" i="85" s="1"/>
  <c r="O120" i="85"/>
  <c r="O124" i="85" s="1"/>
  <c r="O117" i="85" s="1"/>
  <c r="K120" i="85"/>
  <c r="O114" i="85"/>
  <c r="K114" i="85"/>
  <c r="O108" i="85"/>
  <c r="K108" i="85"/>
  <c r="M103" i="85"/>
  <c r="O101" i="85"/>
  <c r="O105" i="85" s="1"/>
  <c r="O98" i="85" s="1"/>
  <c r="K101" i="85"/>
  <c r="M93" i="85"/>
  <c r="K92" i="85"/>
  <c r="O91" i="85"/>
  <c r="O95" i="85" s="1"/>
  <c r="K91" i="85"/>
  <c r="O88" i="85"/>
  <c r="M88" i="85"/>
  <c r="K88" i="85"/>
  <c r="O76" i="85"/>
  <c r="K73" i="85"/>
  <c r="K76" i="85" s="1"/>
  <c r="O70" i="85"/>
  <c r="M70" i="85"/>
  <c r="K70" i="85"/>
  <c r="O67" i="85"/>
  <c r="O58" i="85" s="1"/>
  <c r="M61" i="85"/>
  <c r="O55" i="85"/>
  <c r="O50" i="85" s="1"/>
  <c r="O53" i="85"/>
  <c r="K53" i="85"/>
  <c r="K55" i="85" s="1"/>
  <c r="O45" i="85"/>
  <c r="M45" i="85"/>
  <c r="O44" i="85"/>
  <c r="K44" i="85"/>
  <c r="O43" i="85"/>
  <c r="K43" i="85"/>
  <c r="O42" i="85"/>
  <c r="O41" i="85"/>
  <c r="O40" i="85"/>
  <c r="O39" i="85"/>
  <c r="O38" i="85"/>
  <c r="O37" i="85"/>
  <c r="O36" i="85"/>
  <c r="O35" i="85"/>
  <c r="O34" i="85"/>
  <c r="M238" i="85" l="1"/>
  <c r="I35" i="84"/>
  <c r="K35" i="84" s="1"/>
  <c r="F88" i="88"/>
  <c r="M6" i="85"/>
  <c r="M8" i="85" s="1"/>
  <c r="M150" i="85"/>
  <c r="M149" i="85"/>
  <c r="K255" i="85"/>
  <c r="K246" i="85" s="1"/>
  <c r="K238" i="85"/>
  <c r="K50" i="85"/>
  <c r="G9" i="84"/>
  <c r="F73" i="88" s="1"/>
  <c r="O301" i="85"/>
  <c r="K41" i="85"/>
  <c r="K198" i="85"/>
  <c r="K202" i="85"/>
  <c r="K159" i="85"/>
  <c r="K171" i="85"/>
  <c r="K332" i="85"/>
  <c r="K345" i="85"/>
  <c r="K199" i="85"/>
  <c r="K203" i="85"/>
  <c r="K296" i="85"/>
  <c r="K346" i="85"/>
  <c r="K333" i="85"/>
  <c r="M111" i="85"/>
  <c r="M43" i="85"/>
  <c r="M108" i="85"/>
  <c r="M335" i="85"/>
  <c r="M297" i="85"/>
  <c r="M348" i="85"/>
  <c r="M139" i="85"/>
  <c r="K35" i="85"/>
  <c r="K42" i="85"/>
  <c r="K200" i="85"/>
  <c r="K206" i="85"/>
  <c r="K197" i="85"/>
  <c r="K201" i="85"/>
  <c r="K204" i="85"/>
  <c r="K173" i="85"/>
  <c r="K295" i="85"/>
  <c r="M276" i="85"/>
  <c r="M251" i="85"/>
  <c r="M232" i="85"/>
  <c r="M207" i="85"/>
  <c r="M174" i="85"/>
  <c r="M120" i="85"/>
  <c r="M101" i="85"/>
  <c r="M73" i="85"/>
  <c r="M219" i="85"/>
  <c r="M161" i="85"/>
  <c r="M130" i="85"/>
  <c r="M91" i="85"/>
  <c r="M298" i="85"/>
  <c r="M252" i="85"/>
  <c r="M233" i="85"/>
  <c r="M349" i="85"/>
  <c r="M336" i="85"/>
  <c r="M277" i="85"/>
  <c r="M102" i="85"/>
  <c r="M65" i="85"/>
  <c r="M67" i="85" s="1"/>
  <c r="M220" i="85"/>
  <c r="M162" i="85"/>
  <c r="M140" i="85"/>
  <c r="M131" i="85"/>
  <c r="M92" i="85"/>
  <c r="M74" i="85"/>
  <c r="M208" i="85"/>
  <c r="M175" i="85"/>
  <c r="M121" i="85"/>
  <c r="M112" i="85"/>
  <c r="M53" i="85"/>
  <c r="M55" i="85" s="1"/>
  <c r="M44" i="85"/>
  <c r="K67" i="85"/>
  <c r="O143" i="85"/>
  <c r="O47" i="85"/>
  <c r="O31" i="85" s="1"/>
  <c r="M345" i="85"/>
  <c r="M346" i="85"/>
  <c r="C35" i="84" l="1"/>
  <c r="C88" i="88" s="1"/>
  <c r="M224" i="85"/>
  <c r="K222" i="85" s="1"/>
  <c r="G73" i="88"/>
  <c r="F137" i="88"/>
  <c r="G137" i="88" s="1"/>
  <c r="I135" i="88"/>
  <c r="M3" i="85"/>
  <c r="I5" i="84"/>
  <c r="H70" i="88" s="1"/>
  <c r="M153" i="85"/>
  <c r="I22" i="84" s="1"/>
  <c r="H164" i="88" s="1"/>
  <c r="G36" i="84"/>
  <c r="F169" i="88" s="1"/>
  <c r="M235" i="85"/>
  <c r="M227" i="85" s="1"/>
  <c r="M95" i="85"/>
  <c r="I16" i="84" s="1"/>
  <c r="I145" i="88" s="1"/>
  <c r="M47" i="85"/>
  <c r="I8" i="84" s="1"/>
  <c r="M143" i="85"/>
  <c r="I21" i="84" s="1"/>
  <c r="H167" i="88" s="1"/>
  <c r="M105" i="85"/>
  <c r="M98" i="85" s="1"/>
  <c r="M279" i="85"/>
  <c r="K58" i="85"/>
  <c r="G10" i="84"/>
  <c r="F74" i="88" s="1"/>
  <c r="M58" i="85"/>
  <c r="I10" i="84"/>
  <c r="H74" i="88" s="1"/>
  <c r="I74" i="88" s="1"/>
  <c r="M50" i="85"/>
  <c r="I9" i="84"/>
  <c r="H73" i="88" s="1"/>
  <c r="I73" i="88" s="1"/>
  <c r="M165" i="85"/>
  <c r="M76" i="85"/>
  <c r="I14" i="84" s="1"/>
  <c r="H144" i="88" s="1"/>
  <c r="M255" i="85"/>
  <c r="M178" i="85"/>
  <c r="M124" i="85"/>
  <c r="I19" i="84" s="1"/>
  <c r="H147" i="88" s="1"/>
  <c r="I147" i="88" s="1"/>
  <c r="M133" i="85"/>
  <c r="M211" i="85"/>
  <c r="M301" i="85"/>
  <c r="I46" i="84" s="1"/>
  <c r="M114" i="85"/>
  <c r="I18" i="84" s="1"/>
  <c r="H146" i="88" s="1"/>
  <c r="K275" i="85"/>
  <c r="K279" i="85" s="1"/>
  <c r="K294" i="85"/>
  <c r="K217" i="85"/>
  <c r="K347" i="85"/>
  <c r="K334" i="85"/>
  <c r="K67" i="84" s="1"/>
  <c r="K235" i="85"/>
  <c r="K172" i="85"/>
  <c r="K160" i="85"/>
  <c r="K34" i="85"/>
  <c r="M339" i="85"/>
  <c r="M352" i="85"/>
  <c r="G169" i="88" l="1"/>
  <c r="L73" i="88"/>
  <c r="M73" i="88"/>
  <c r="I70" i="88"/>
  <c r="L70" i="88"/>
  <c r="G74" i="88"/>
  <c r="M74" i="88" s="1"/>
  <c r="L74" i="88"/>
  <c r="L88" i="88"/>
  <c r="G88" i="88"/>
  <c r="M88" i="88" s="1"/>
  <c r="H136" i="88"/>
  <c r="I136" i="88" s="1"/>
  <c r="H72" i="88"/>
  <c r="I72" i="88" s="1"/>
  <c r="K221" i="85"/>
  <c r="K224" i="85" s="1"/>
  <c r="K337" i="85"/>
  <c r="K339" i="85" s="1"/>
  <c r="K329" i="85" s="1"/>
  <c r="I167" i="88"/>
  <c r="I144" i="88"/>
  <c r="L144" i="88"/>
  <c r="H134" i="88"/>
  <c r="L134" i="88" s="1"/>
  <c r="K350" i="85"/>
  <c r="K352" i="85" s="1"/>
  <c r="K342" i="85" s="1"/>
  <c r="K151" i="85"/>
  <c r="K153" i="85" s="1"/>
  <c r="K18" i="84"/>
  <c r="H137" i="88"/>
  <c r="H139" i="88"/>
  <c r="I139" i="88" s="1"/>
  <c r="F139" i="88"/>
  <c r="G51" i="84"/>
  <c r="K5" i="84"/>
  <c r="K141" i="85"/>
  <c r="K143" i="85" s="1"/>
  <c r="G21" i="84" s="1"/>
  <c r="M342" i="85"/>
  <c r="I50" i="84"/>
  <c r="M355" i="85"/>
  <c r="I51" i="84"/>
  <c r="H168" i="88" s="1"/>
  <c r="I168" i="88" s="1"/>
  <c r="K299" i="85"/>
  <c r="K301" i="85" s="1"/>
  <c r="G46" i="84" s="1"/>
  <c r="I164" i="88"/>
  <c r="M329" i="85"/>
  <c r="I49" i="84"/>
  <c r="K272" i="85"/>
  <c r="G41" i="84"/>
  <c r="K263" i="85" s="1"/>
  <c r="I34" i="84"/>
  <c r="H154" i="88" s="1"/>
  <c r="M272" i="85"/>
  <c r="I41" i="84"/>
  <c r="M263" i="85" s="1"/>
  <c r="K209" i="85"/>
  <c r="K211" i="85" s="1"/>
  <c r="G29" i="84" s="1"/>
  <c r="F174" i="88" s="1"/>
  <c r="I29" i="84"/>
  <c r="H174" i="88" s="1"/>
  <c r="H87" i="88"/>
  <c r="I87" i="88" s="1"/>
  <c r="K227" i="85"/>
  <c r="G34" i="84"/>
  <c r="F154" i="88" s="1"/>
  <c r="M214" i="85"/>
  <c r="I30" i="84"/>
  <c r="M246" i="85"/>
  <c r="I36" i="84"/>
  <c r="H169" i="88" s="1"/>
  <c r="I169" i="88" s="1"/>
  <c r="K9" i="84"/>
  <c r="K93" i="85"/>
  <c r="K95" i="85" s="1"/>
  <c r="G16" i="84" s="1"/>
  <c r="K103" i="85"/>
  <c r="K105" i="85" s="1"/>
  <c r="K98" i="85" s="1"/>
  <c r="M31" i="85"/>
  <c r="K45" i="85"/>
  <c r="K47" i="85" s="1"/>
  <c r="K14" i="84"/>
  <c r="I17" i="84"/>
  <c r="I146" i="88" s="1"/>
  <c r="K176" i="85"/>
  <c r="K178" i="85" s="1"/>
  <c r="I27" i="84"/>
  <c r="K163" i="85"/>
  <c r="K165" i="85" s="1"/>
  <c r="I26" i="84"/>
  <c r="M168" i="85"/>
  <c r="M117" i="85"/>
  <c r="M156" i="85"/>
  <c r="K122" i="85"/>
  <c r="K124" i="85" s="1"/>
  <c r="G19" i="84" s="1"/>
  <c r="F147" i="88" s="1"/>
  <c r="M127" i="85"/>
  <c r="I20" i="84"/>
  <c r="K10" i="84"/>
  <c r="H175" i="88" l="1"/>
  <c r="I175" i="88" s="1"/>
  <c r="I174" i="88"/>
  <c r="L169" i="88"/>
  <c r="M169" i="88"/>
  <c r="G30" i="84"/>
  <c r="F175" i="88" s="1"/>
  <c r="K214" i="85"/>
  <c r="M269" i="85"/>
  <c r="I40" i="84" s="1"/>
  <c r="H166" i="88" s="1"/>
  <c r="F162" i="88"/>
  <c r="G162" i="88" s="1"/>
  <c r="F85" i="88"/>
  <c r="H163" i="88"/>
  <c r="I163" i="88" s="1"/>
  <c r="H86" i="88"/>
  <c r="I86" i="88" s="1"/>
  <c r="H148" i="88"/>
  <c r="I148" i="88" s="1"/>
  <c r="M148" i="88" s="1"/>
  <c r="H79" i="88"/>
  <c r="H162" i="88"/>
  <c r="I162" i="88" s="1"/>
  <c r="H85" i="88"/>
  <c r="I85" i="88" s="1"/>
  <c r="I76" i="88"/>
  <c r="I38" i="88" s="1"/>
  <c r="M70" i="88"/>
  <c r="F167" i="88"/>
  <c r="K21" i="84"/>
  <c r="G22" i="84"/>
  <c r="G174" i="88"/>
  <c r="G145" i="88"/>
  <c r="L145" i="88"/>
  <c r="G147" i="88"/>
  <c r="M147" i="88" s="1"/>
  <c r="L147" i="88"/>
  <c r="M144" i="88"/>
  <c r="I154" i="88"/>
  <c r="K36" i="84"/>
  <c r="I134" i="88"/>
  <c r="M134" i="88" s="1"/>
  <c r="L135" i="88"/>
  <c r="G49" i="84"/>
  <c r="G50" i="84"/>
  <c r="L139" i="88"/>
  <c r="G139" i="88"/>
  <c r="M139" i="88" s="1"/>
  <c r="L137" i="88"/>
  <c r="I137" i="88"/>
  <c r="M137" i="88" s="1"/>
  <c r="K355" i="85"/>
  <c r="K20" i="84"/>
  <c r="K16" i="84"/>
  <c r="K46" i="84"/>
  <c r="K34" i="84"/>
  <c r="K48" i="84"/>
  <c r="K41" i="84"/>
  <c r="K29" i="84"/>
  <c r="G17" i="84"/>
  <c r="K117" i="85"/>
  <c r="K19" i="84"/>
  <c r="K156" i="85"/>
  <c r="G26" i="84"/>
  <c r="K168" i="85"/>
  <c r="G27" i="84"/>
  <c r="K31" i="85"/>
  <c r="G8" i="84"/>
  <c r="L175" i="88" l="1"/>
  <c r="L174" i="88"/>
  <c r="M174" i="88"/>
  <c r="I90" i="88"/>
  <c r="I40" i="88" s="1"/>
  <c r="K30" i="84"/>
  <c r="G175" i="88"/>
  <c r="M175" i="88" s="1"/>
  <c r="L148" i="88"/>
  <c r="K267" i="85"/>
  <c r="K269" i="85" s="1"/>
  <c r="G40" i="84" s="1"/>
  <c r="I166" i="88"/>
  <c r="I171" i="88" s="1"/>
  <c r="F168" i="88"/>
  <c r="G168" i="88" s="1"/>
  <c r="M168" i="88" s="1"/>
  <c r="M258" i="85"/>
  <c r="F136" i="88"/>
  <c r="L136" i="88" s="1"/>
  <c r="F72" i="88"/>
  <c r="K28" i="84"/>
  <c r="F87" i="88"/>
  <c r="L162" i="88"/>
  <c r="I79" i="88"/>
  <c r="L79" i="88"/>
  <c r="G85" i="88"/>
  <c r="L85" i="88"/>
  <c r="F163" i="88"/>
  <c r="L163" i="88" s="1"/>
  <c r="F86" i="88"/>
  <c r="M162" i="88"/>
  <c r="L167" i="88"/>
  <c r="G167" i="88"/>
  <c r="M167" i="88" s="1"/>
  <c r="I151" i="88"/>
  <c r="I103" i="88" s="1"/>
  <c r="K22" i="84"/>
  <c r="F164" i="88"/>
  <c r="K17" i="84"/>
  <c r="M145" i="88"/>
  <c r="L154" i="88"/>
  <c r="K26" i="84"/>
  <c r="K49" i="84"/>
  <c r="G135" i="88"/>
  <c r="M135" i="88" s="1"/>
  <c r="K50" i="84"/>
  <c r="K51" i="84"/>
  <c r="K27" i="84"/>
  <c r="K8" i="84"/>
  <c r="K40" i="84" l="1"/>
  <c r="F166" i="88"/>
  <c r="G163" i="88"/>
  <c r="L168" i="88"/>
  <c r="K258" i="85"/>
  <c r="G136" i="88"/>
  <c r="M136" i="88" s="1"/>
  <c r="L86" i="88"/>
  <c r="G86" i="88"/>
  <c r="M86" i="88" s="1"/>
  <c r="G87" i="88"/>
  <c r="M87" i="88" s="1"/>
  <c r="L87" i="88"/>
  <c r="M79" i="88"/>
  <c r="M81" i="88" s="1"/>
  <c r="M39" i="88" s="1"/>
  <c r="I81" i="88"/>
  <c r="I39" i="88" s="1"/>
  <c r="I44" i="88" s="1"/>
  <c r="I5" i="88" s="1"/>
  <c r="G72" i="88"/>
  <c r="L72" i="88"/>
  <c r="M85" i="88"/>
  <c r="L164" i="88"/>
  <c r="G164" i="88"/>
  <c r="M164" i="88" s="1"/>
  <c r="G146" i="88"/>
  <c r="L146" i="88"/>
  <c r="G154" i="88"/>
  <c r="M154" i="88" s="1"/>
  <c r="I158" i="88"/>
  <c r="I141" i="88"/>
  <c r="M163" i="88" l="1"/>
  <c r="M90" i="88"/>
  <c r="M40" i="88" s="1"/>
  <c r="G90" i="88"/>
  <c r="G40" i="88" s="1"/>
  <c r="M72" i="88"/>
  <c r="M76" i="88" s="1"/>
  <c r="M38" i="88" s="1"/>
  <c r="G76" i="88"/>
  <c r="G38" i="88" s="1"/>
  <c r="M146" i="88"/>
  <c r="M151" i="88" s="1"/>
  <c r="M103" i="88" s="1"/>
  <c r="G151" i="88"/>
  <c r="G103" i="88" s="1"/>
  <c r="I102" i="88"/>
  <c r="G141" i="88"/>
  <c r="G166" i="88" l="1"/>
  <c r="G171" i="88" s="1"/>
  <c r="L166" i="88"/>
  <c r="G44" i="88"/>
  <c r="G5" i="88" s="1"/>
  <c r="M44" i="88"/>
  <c r="M5" i="88" s="1"/>
  <c r="G102" i="88"/>
  <c r="M141" i="88"/>
  <c r="I104" i="88"/>
  <c r="M166" i="88" l="1"/>
  <c r="M171" i="88" s="1"/>
  <c r="M102" i="88"/>
  <c r="M158" i="88" l="1"/>
  <c r="G158" i="88"/>
  <c r="G104" i="88" l="1"/>
  <c r="M104" i="88" l="1"/>
  <c r="K105" i="88" l="1"/>
  <c r="I105" i="88" l="1"/>
  <c r="G105" i="88"/>
  <c r="M105" i="88" l="1"/>
  <c r="K177" i="88" l="1"/>
  <c r="I177" i="88"/>
  <c r="G177" i="88"/>
  <c r="G106" i="88" s="1"/>
  <c r="G113" i="88" s="1"/>
  <c r="I106" i="88" l="1"/>
  <c r="I113" i="88" s="1"/>
  <c r="I6" i="88" s="1"/>
  <c r="I10" i="88" s="1"/>
  <c r="K106" i="88"/>
  <c r="K113" i="88" s="1"/>
  <c r="M177" i="88"/>
  <c r="K6" i="88" l="1"/>
  <c r="K10" i="88" s="1"/>
  <c r="E10" i="92" s="1"/>
  <c r="E7" i="92"/>
  <c r="E16" i="92" s="1"/>
  <c r="G6" i="88"/>
  <c r="G10" i="88" s="1"/>
  <c r="E3" i="92" s="1"/>
  <c r="E6" i="92" s="1"/>
  <c r="M106" i="88"/>
  <c r="M113" i="88" l="1"/>
  <c r="M6" i="88" s="1"/>
  <c r="M10" i="88" s="1"/>
  <c r="E14" i="92"/>
  <c r="E8" i="92"/>
  <c r="E9" i="92" s="1"/>
  <c r="E12" i="92" s="1"/>
  <c r="E13" i="92"/>
  <c r="E15" i="92" s="1"/>
  <c r="E19" i="92"/>
  <c r="E20" i="92"/>
  <c r="E21" i="92"/>
  <c r="E18" i="92"/>
  <c r="E17" i="92"/>
  <c r="E11" i="92" l="1"/>
  <c r="E22" i="92" s="1"/>
  <c r="E23" i="92" s="1"/>
  <c r="E24" i="92" s="1"/>
  <c r="E25" i="92" s="1"/>
  <c r="E27" i="92" s="1"/>
  <c r="E28" i="92" s="1"/>
  <c r="E29" i="9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제일디자인</author>
  </authors>
  <commentList>
    <comment ref="F1" authorId="0" shapeId="0" xr:uid="{00000000-0006-0000-0500-000001000000}">
      <text>
        <r>
          <rPr>
            <b/>
            <sz val="9"/>
            <color indexed="81"/>
            <rFont val="굴림"/>
            <family val="3"/>
            <charset val="129"/>
          </rPr>
          <t>서울지역 기준</t>
        </r>
      </text>
    </comment>
  </commentList>
</comments>
</file>

<file path=xl/sharedStrings.xml><?xml version="1.0" encoding="utf-8"?>
<sst xmlns="http://schemas.openxmlformats.org/spreadsheetml/2006/main" count="2114" uniqueCount="1014">
  <si>
    <t>식</t>
    <phoneticPr fontId="2" type="noConversion"/>
  </si>
  <si>
    <t>비고</t>
    <phoneticPr fontId="2" type="noConversion"/>
  </si>
  <si>
    <t>품명</t>
    <phoneticPr fontId="2" type="noConversion"/>
  </si>
  <si>
    <t>수량</t>
    <phoneticPr fontId="2" type="noConversion"/>
  </si>
  <si>
    <t>노무비</t>
    <phoneticPr fontId="2" type="noConversion"/>
  </si>
  <si>
    <t>단가</t>
    <phoneticPr fontId="2" type="noConversion"/>
  </si>
  <si>
    <t>금액</t>
    <phoneticPr fontId="2" type="noConversion"/>
  </si>
  <si>
    <t>M2</t>
  </si>
  <si>
    <t>규격</t>
    <phoneticPr fontId="2" type="noConversion"/>
  </si>
  <si>
    <t>단위</t>
    <phoneticPr fontId="2" type="noConversion"/>
  </si>
  <si>
    <t>단위</t>
  </si>
  <si>
    <t>대</t>
  </si>
  <si>
    <t>인</t>
  </si>
  <si>
    <t>M</t>
    <phoneticPr fontId="2" type="noConversion"/>
  </si>
  <si>
    <t>보통인부</t>
  </si>
  <si>
    <t>EA</t>
  </si>
  <si>
    <t>M</t>
  </si>
  <si>
    <t>M2</t>
    <phoneticPr fontId="2" type="noConversion"/>
  </si>
  <si>
    <t>SET</t>
    <phoneticPr fontId="2" type="noConversion"/>
  </si>
  <si>
    <t>M2</t>
    <phoneticPr fontId="2" type="noConversion"/>
  </si>
  <si>
    <t>인</t>
    <phoneticPr fontId="2" type="noConversion"/>
  </si>
  <si>
    <t>인</t>
    <phoneticPr fontId="2" type="noConversion"/>
  </si>
  <si>
    <t>EA</t>
    <phoneticPr fontId="2" type="noConversion"/>
  </si>
  <si>
    <t>M</t>
    <phoneticPr fontId="2" type="noConversion"/>
  </si>
  <si>
    <t>대</t>
    <phoneticPr fontId="2" type="noConversion"/>
  </si>
  <si>
    <t>NO</t>
    <phoneticPr fontId="2" type="noConversion"/>
  </si>
  <si>
    <t>품       명</t>
    <phoneticPr fontId="2" type="noConversion"/>
  </si>
  <si>
    <t>규       격</t>
  </si>
  <si>
    <t>수량</t>
  </si>
  <si>
    <t>재   료   비</t>
    <phoneticPr fontId="2" type="noConversion"/>
  </si>
  <si>
    <t>노   무   비</t>
    <phoneticPr fontId="2" type="noConversion"/>
  </si>
  <si>
    <t>합        계</t>
    <phoneticPr fontId="2" type="noConversion"/>
  </si>
  <si>
    <t>단    가</t>
    <phoneticPr fontId="2" type="noConversion"/>
  </si>
  <si>
    <t>금  액</t>
  </si>
  <si>
    <t>단    가</t>
    <phoneticPr fontId="2" type="noConversion"/>
  </si>
  <si>
    <t>단   가</t>
    <phoneticPr fontId="2" type="noConversion"/>
  </si>
  <si>
    <t>금      액</t>
    <phoneticPr fontId="2" type="noConversion"/>
  </si>
  <si>
    <t>일 위 목 록 표</t>
    <phoneticPr fontId="2" type="noConversion"/>
  </si>
  <si>
    <t>가설공사</t>
    <phoneticPr fontId="2" type="noConversion"/>
  </si>
  <si>
    <t>건축물 현장정리</t>
  </si>
  <si>
    <t>이동식 강관조립말비계</t>
    <phoneticPr fontId="2" type="noConversion"/>
  </si>
  <si>
    <t>자재 소운반</t>
    <phoneticPr fontId="2" type="noConversion"/>
  </si>
  <si>
    <t>준공청소</t>
    <phoneticPr fontId="2" type="noConversion"/>
  </si>
  <si>
    <t>준공청소</t>
    <phoneticPr fontId="2" type="noConversion"/>
  </si>
  <si>
    <t>철거공사</t>
    <phoneticPr fontId="2" type="noConversion"/>
  </si>
  <si>
    <t>바닥재철거</t>
  </si>
  <si>
    <t>P-TILE</t>
  </si>
  <si>
    <t>경량벽체철골틀 해체</t>
    <phoneticPr fontId="2" type="noConversion"/>
  </si>
  <si>
    <t>벽체</t>
    <phoneticPr fontId="2" type="noConversion"/>
  </si>
  <si>
    <t>경량철골천정틀 해체</t>
    <phoneticPr fontId="2" type="noConversion"/>
  </si>
  <si>
    <t>경량공사</t>
    <phoneticPr fontId="2" type="noConversion"/>
  </si>
  <si>
    <t>석고보드붙이기(일면)</t>
  </si>
  <si>
    <t>M2</t>
    <phoneticPr fontId="2" type="noConversion"/>
  </si>
  <si>
    <t>마이톤 취부</t>
  </si>
  <si>
    <t>12.5T 300*600</t>
    <phoneticPr fontId="2" type="noConversion"/>
  </si>
  <si>
    <t>개소</t>
    <phoneticPr fontId="2" type="noConversion"/>
  </si>
  <si>
    <t>수장공사</t>
    <phoneticPr fontId="2" type="noConversion"/>
  </si>
  <si>
    <t>디럭스타일 마감</t>
    <phoneticPr fontId="2" type="noConversion"/>
  </si>
  <si>
    <t>암막 롤블라인드</t>
    <phoneticPr fontId="2" type="noConversion"/>
  </si>
  <si>
    <t>KG</t>
    <phoneticPr fontId="2" type="noConversion"/>
  </si>
  <si>
    <t>창호 및 유리공사</t>
    <phoneticPr fontId="2" type="noConversion"/>
  </si>
  <si>
    <t>유리코킹</t>
  </si>
  <si>
    <t>10*10</t>
    <phoneticPr fontId="2" type="noConversion"/>
  </si>
  <si>
    <t>10*10</t>
    <phoneticPr fontId="2" type="noConversion"/>
  </si>
  <si>
    <t>도장공사</t>
    <phoneticPr fontId="2" type="noConversion"/>
  </si>
  <si>
    <t>조합페인트</t>
    <phoneticPr fontId="2" type="noConversion"/>
  </si>
  <si>
    <t>수성페인트</t>
  </si>
  <si>
    <t>천정, 2회</t>
    <phoneticPr fontId="2" type="noConversion"/>
  </si>
  <si>
    <t>벽체, 2회</t>
    <phoneticPr fontId="2" type="noConversion"/>
  </si>
  <si>
    <t>걸레받이용 페인트칠</t>
    <phoneticPr fontId="2" type="noConversion"/>
  </si>
  <si>
    <t>일     위     대     가</t>
    <phoneticPr fontId="76" type="noConversion"/>
  </si>
  <si>
    <t>절대지우지마세요</t>
    <phoneticPr fontId="2" type="noConversion"/>
  </si>
  <si>
    <t>건축물 현장정리</t>
    <phoneticPr fontId="2" type="noConversion"/>
  </si>
  <si>
    <t>공종</t>
    <phoneticPr fontId="2" type="noConversion"/>
  </si>
  <si>
    <t>수량</t>
    <phoneticPr fontId="2" type="noConversion"/>
  </si>
  <si>
    <t>자재비</t>
    <phoneticPr fontId="2" type="noConversion"/>
  </si>
  <si>
    <t>경비</t>
    <phoneticPr fontId="2" type="noConversion"/>
  </si>
  <si>
    <t>금액</t>
    <phoneticPr fontId="2" type="noConversion"/>
  </si>
  <si>
    <t>단가</t>
    <phoneticPr fontId="2" type="noConversion"/>
  </si>
  <si>
    <t>소계</t>
    <phoneticPr fontId="2" type="noConversion"/>
  </si>
  <si>
    <t>접착테이프</t>
  </si>
  <si>
    <t>보통인부</t>
    <phoneticPr fontId="2" type="noConversion"/>
  </si>
  <si>
    <t>3개월 1단(2M)</t>
    <phoneticPr fontId="2" type="noConversion"/>
  </si>
  <si>
    <t>조</t>
  </si>
  <si>
    <t>개</t>
  </si>
  <si>
    <t>손잡이기둥</t>
  </si>
  <si>
    <t>H=1,219</t>
  </si>
  <si>
    <t>손잡이</t>
  </si>
  <si>
    <t>L=1,219</t>
  </si>
  <si>
    <t>L=1,829</t>
  </si>
  <si>
    <t>바퀴</t>
  </si>
  <si>
    <t>6", 중하중용 TP 6640-01</t>
  </si>
  <si>
    <t>발판(P.S.P)</t>
  </si>
  <si>
    <t>3*400*3000</t>
  </si>
  <si>
    <t>비계공</t>
  </si>
  <si>
    <t/>
  </si>
  <si>
    <t>공구손료</t>
    <phoneticPr fontId="2" type="noConversion"/>
  </si>
  <si>
    <t>노무비의 6%</t>
    <phoneticPr fontId="2" type="noConversion"/>
  </si>
  <si>
    <t>받침철물</t>
  </si>
  <si>
    <t>B.R 48*48용</t>
  </si>
  <si>
    <t>노무비의 2%</t>
    <phoneticPr fontId="2" type="noConversion"/>
  </si>
  <si>
    <t>자재소운반</t>
    <phoneticPr fontId="2" type="noConversion"/>
  </si>
  <si>
    <t>엘리베이터 자재운반기준</t>
    <phoneticPr fontId="2" type="noConversion"/>
  </si>
  <si>
    <t>L</t>
  </si>
  <si>
    <t>도장공</t>
  </si>
  <si>
    <t>넝마</t>
    <phoneticPr fontId="2" type="noConversion"/>
  </si>
  <si>
    <t>L</t>
    <phoneticPr fontId="2" type="noConversion"/>
  </si>
  <si>
    <t>빗자루</t>
    <phoneticPr fontId="2" type="noConversion"/>
  </si>
  <si>
    <t>장수비</t>
    <phoneticPr fontId="2" type="noConversion"/>
  </si>
  <si>
    <t>마포걸레</t>
    <phoneticPr fontId="2" type="noConversion"/>
  </si>
  <si>
    <t>마포자루포함</t>
    <phoneticPr fontId="2" type="noConversion"/>
  </si>
  <si>
    <t>바닥재철거</t>
    <phoneticPr fontId="2" type="noConversion"/>
  </si>
  <si>
    <t>P-TILE</t>
    <phoneticPr fontId="2" type="noConversion"/>
  </si>
  <si>
    <t>단위</t>
    <phoneticPr fontId="2" type="noConversion"/>
  </si>
  <si>
    <t>소계</t>
    <phoneticPr fontId="2" type="noConversion"/>
  </si>
  <si>
    <t>단가</t>
    <phoneticPr fontId="2" type="noConversion"/>
  </si>
  <si>
    <t>비고</t>
    <phoneticPr fontId="2" type="noConversion"/>
  </si>
  <si>
    <t>규격</t>
    <phoneticPr fontId="2" type="noConversion"/>
  </si>
  <si>
    <t>착암공</t>
    <phoneticPr fontId="2" type="noConversion"/>
  </si>
  <si>
    <t>건축목공</t>
    <phoneticPr fontId="2" type="noConversion"/>
  </si>
  <si>
    <t>내장공</t>
    <phoneticPr fontId="2" type="noConversion"/>
  </si>
  <si>
    <t>노무비의 2%</t>
    <phoneticPr fontId="2" type="noConversion"/>
  </si>
  <si>
    <t>석고보드 해체</t>
    <phoneticPr fontId="2" type="noConversion"/>
  </si>
  <si>
    <t>단위</t>
    <phoneticPr fontId="2" type="noConversion"/>
  </si>
  <si>
    <t>금액</t>
    <phoneticPr fontId="2" type="noConversion"/>
  </si>
  <si>
    <t>창호유리철거</t>
    <phoneticPr fontId="2" type="noConversion"/>
  </si>
  <si>
    <t>공종</t>
    <phoneticPr fontId="2" type="noConversion"/>
  </si>
  <si>
    <t>수량</t>
    <phoneticPr fontId="2" type="noConversion"/>
  </si>
  <si>
    <t>창호공</t>
  </si>
  <si>
    <t>소계</t>
    <phoneticPr fontId="2" type="noConversion"/>
  </si>
  <si>
    <t>도배공</t>
    <phoneticPr fontId="2" type="noConversion"/>
  </si>
  <si>
    <t>조적공</t>
    <phoneticPr fontId="2" type="noConversion"/>
  </si>
  <si>
    <t>흡음텍스 해체</t>
    <phoneticPr fontId="2" type="noConversion"/>
  </si>
  <si>
    <t>식</t>
  </si>
  <si>
    <t>재도장시 바탕처리</t>
    <phoneticPr fontId="2" type="noConversion"/>
  </si>
  <si>
    <t>콘크리트면/모르타르면</t>
    <phoneticPr fontId="2" type="noConversion"/>
  </si>
  <si>
    <t>도장공</t>
    <phoneticPr fontId="2" type="noConversion"/>
  </si>
  <si>
    <t>노무비의 4%</t>
    <phoneticPr fontId="2" type="noConversion"/>
  </si>
  <si>
    <t>일반용철못</t>
    <phoneticPr fontId="2" type="noConversion"/>
  </si>
  <si>
    <t>N 75</t>
    <phoneticPr fontId="2" type="noConversion"/>
  </si>
  <si>
    <t>일반용철못</t>
  </si>
  <si>
    <t>N 75</t>
  </si>
  <si>
    <t>KG</t>
  </si>
  <si>
    <t>공구손료</t>
  </si>
  <si>
    <t>인테리어필름</t>
  </si>
  <si>
    <t>경비</t>
    <phoneticPr fontId="2" type="noConversion"/>
  </si>
  <si>
    <t>쌍곰데코본드,PVC타일접착제</t>
  </si>
  <si>
    <t>내장공</t>
  </si>
  <si>
    <t>석고보드붙이기(일면)</t>
    <phoneticPr fontId="2" type="noConversion"/>
  </si>
  <si>
    <t>석고보드붙이기</t>
    <phoneticPr fontId="2" type="noConversion"/>
  </si>
  <si>
    <t>집성스크류</t>
    <phoneticPr fontId="2" type="noConversion"/>
  </si>
  <si>
    <t>20MM</t>
    <phoneticPr fontId="2" type="noConversion"/>
  </si>
  <si>
    <t>석고보드</t>
    <phoneticPr fontId="2" type="noConversion"/>
  </si>
  <si>
    <t>9.5MM*900*1800</t>
    <phoneticPr fontId="2" type="noConversion"/>
  </si>
  <si>
    <t>노무비의 1%</t>
    <phoneticPr fontId="2" type="noConversion"/>
  </si>
  <si>
    <t>집성스크류</t>
    <phoneticPr fontId="2" type="noConversion"/>
  </si>
  <si>
    <t>EA</t>
    <phoneticPr fontId="2" type="noConversion"/>
  </si>
  <si>
    <t>석고보드</t>
    <phoneticPr fontId="2" type="noConversion"/>
  </si>
  <si>
    <t>50MM</t>
    <phoneticPr fontId="2" type="noConversion"/>
  </si>
  <si>
    <t>50MM</t>
  </si>
  <si>
    <t>경량철골천정틀</t>
    <phoneticPr fontId="2" type="noConversion"/>
  </si>
  <si>
    <t>인 서 트</t>
  </si>
  <si>
    <t>달 대 볼 트</t>
  </si>
  <si>
    <t>캐 링 찬 넬</t>
  </si>
  <si>
    <t>마이너 찬넬</t>
  </si>
  <si>
    <t>행거및 핀</t>
  </si>
  <si>
    <t>찬 넬 크 립</t>
  </si>
  <si>
    <t>캐링조인트</t>
  </si>
  <si>
    <t>D-M.BAR</t>
  </si>
  <si>
    <t>D-M.BAR 크립</t>
  </si>
  <si>
    <t>BAR 죠인트</t>
    <phoneticPr fontId="2" type="noConversion"/>
  </si>
  <si>
    <t>보 통 인 부</t>
  </si>
  <si>
    <t>노무비의6%</t>
    <phoneticPr fontId="2" type="noConversion"/>
  </si>
  <si>
    <t>CLIP-BAR</t>
    <phoneticPr fontId="2" type="noConversion"/>
  </si>
  <si>
    <t>38*12*1.2T,GALV</t>
  </si>
  <si>
    <t>19*10*1.2T,GALV</t>
  </si>
  <si>
    <t>마이톤 취부</t>
    <phoneticPr fontId="2" type="noConversion"/>
  </si>
  <si>
    <t>마이톤</t>
  </si>
  <si>
    <t>노무비의3%</t>
    <phoneticPr fontId="2" type="noConversion"/>
  </si>
  <si>
    <t>행가볼트</t>
    <phoneticPr fontId="2" type="noConversion"/>
  </si>
  <si>
    <t>TH-BAR</t>
    <phoneticPr fontId="2" type="noConversion"/>
  </si>
  <si>
    <t xml:space="preserve">1.2T </t>
  </si>
  <si>
    <t>1.5*900*2100 에칭</t>
  </si>
  <si>
    <t xml:space="preserve">1.5T </t>
  </si>
  <si>
    <t>ø9</t>
  </si>
  <si>
    <t>T-BAR(ST'L)</t>
    <phoneticPr fontId="2" type="noConversion"/>
  </si>
  <si>
    <t>25*38*0.4</t>
    <phoneticPr fontId="2" type="noConversion"/>
  </si>
  <si>
    <t>H-BAR</t>
    <phoneticPr fontId="2" type="noConversion"/>
  </si>
  <si>
    <t>노무비의 3%</t>
    <phoneticPr fontId="2" type="noConversion"/>
  </si>
  <si>
    <t>접착제(비닐시트)</t>
  </si>
  <si>
    <t>금액</t>
    <phoneticPr fontId="2" type="noConversion"/>
  </si>
  <si>
    <t>금액</t>
    <phoneticPr fontId="2" type="noConversion"/>
  </si>
  <si>
    <t>디럭스타일 마감</t>
    <phoneticPr fontId="2" type="noConversion"/>
  </si>
  <si>
    <t>M2</t>
    <phoneticPr fontId="2" type="noConversion"/>
  </si>
  <si>
    <t>공종</t>
    <phoneticPr fontId="2" type="noConversion"/>
  </si>
  <si>
    <t>규격</t>
    <phoneticPr fontId="2" type="noConversion"/>
  </si>
  <si>
    <t>단위</t>
    <phoneticPr fontId="2" type="noConversion"/>
  </si>
  <si>
    <t>수량</t>
    <phoneticPr fontId="2" type="noConversion"/>
  </si>
  <si>
    <t>자재비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</si>
  <si>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</si>
  <si>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</si>
  <si>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</si>
  <si>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</si>
  <si>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</si>
  <si>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</si>
  <si>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소계</t>
    <phoneticPr fontId="2" type="noConversion"/>
  </si>
  <si>
    <t>소계</t>
    <phoneticPr fontId="2" type="noConversion"/>
  </si>
  <si>
    <t>소계</t>
    <phoneticPr fontId="2" type="noConversion"/>
  </si>
  <si>
    <t>금액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</si>
  <si>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</si>
  <si>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</si>
  <si>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</si>
  <si>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M2</t>
    <phoneticPr fontId="2" type="noConversion"/>
  </si>
  <si>
    <t>단위</t>
    <phoneticPr fontId="2" type="noConversion"/>
  </si>
  <si>
    <t>자재비</t>
    <phoneticPr fontId="2" type="noConversion"/>
  </si>
  <si>
    <t>비고</t>
    <phoneticPr fontId="2" type="noConversion"/>
  </si>
  <si>
    <t>인테리어필름붙이기</t>
    <phoneticPr fontId="2" type="noConversion"/>
  </si>
  <si>
    <t>공종</t>
    <phoneticPr fontId="2" type="noConversion"/>
  </si>
  <si>
    <t>규격</t>
    <phoneticPr fontId="2" type="noConversion"/>
  </si>
  <si>
    <t>노무비</t>
    <phoneticPr fontId="2" type="noConversion"/>
  </si>
  <si>
    <t>노무비</t>
    <phoneticPr fontId="2" type="noConversion"/>
  </si>
  <si>
    <t>공종</t>
    <phoneticPr fontId="2" type="noConversion"/>
  </si>
  <si>
    <t>단위</t>
    <phoneticPr fontId="2" type="noConversion"/>
  </si>
  <si>
    <t>자재비</t>
    <phoneticPr fontId="2" type="noConversion"/>
  </si>
  <si>
    <t>내장공</t>
    <phoneticPr fontId="2" type="noConversion"/>
  </si>
  <si>
    <t>인</t>
    <phoneticPr fontId="2" type="noConversion"/>
  </si>
  <si>
    <t>수량</t>
    <phoneticPr fontId="2" type="noConversion"/>
  </si>
  <si>
    <t>단가</t>
    <phoneticPr fontId="2" type="noConversion"/>
  </si>
  <si>
    <t>경비</t>
    <phoneticPr fontId="2" type="noConversion"/>
  </si>
  <si>
    <t>암막 롤블라인드</t>
    <phoneticPr fontId="2" type="noConversion"/>
  </si>
  <si>
    <t>방염</t>
    <phoneticPr fontId="2" type="noConversion"/>
  </si>
  <si>
    <t>M2</t>
    <phoneticPr fontId="2" type="noConversion"/>
  </si>
  <si>
    <t>규격</t>
    <phoneticPr fontId="2" type="noConversion"/>
  </si>
  <si>
    <t>철공</t>
    <phoneticPr fontId="2" type="noConversion"/>
  </si>
  <si>
    <t>조합페인트</t>
  </si>
  <si>
    <t>재</t>
  </si>
  <si>
    <t>비고</t>
    <phoneticPr fontId="2" type="noConversion"/>
  </si>
  <si>
    <t>공종</t>
    <phoneticPr fontId="2" type="noConversion"/>
  </si>
  <si>
    <t>단위</t>
    <phoneticPr fontId="2" type="noConversion"/>
  </si>
  <si>
    <t>단가</t>
    <phoneticPr fontId="2" type="noConversion"/>
  </si>
  <si>
    <t>식</t>
    <phoneticPr fontId="2" type="noConversion"/>
  </si>
  <si>
    <t>규격</t>
    <phoneticPr fontId="2" type="noConversion"/>
  </si>
  <si>
    <t>노무비</t>
    <phoneticPr fontId="2" type="noConversion"/>
  </si>
  <si>
    <t>단가</t>
    <phoneticPr fontId="2" type="noConversion"/>
  </si>
  <si>
    <t>공종</t>
    <phoneticPr fontId="2" type="noConversion"/>
  </si>
  <si>
    <t>금액</t>
    <phoneticPr fontId="2" type="noConversion"/>
  </si>
  <si>
    <t>유리코킹</t>
    <phoneticPr fontId="2" type="noConversion"/>
  </si>
  <si>
    <t>단가</t>
    <phoneticPr fontId="2" type="noConversion"/>
  </si>
  <si>
    <t>규격</t>
    <phoneticPr fontId="2" type="noConversion"/>
  </si>
  <si>
    <t>소계</t>
    <phoneticPr fontId="2" type="noConversion"/>
  </si>
  <si>
    <t>단위</t>
    <phoneticPr fontId="2" type="noConversion"/>
  </si>
  <si>
    <t>M2</t>
    <phoneticPr fontId="2" type="noConversion"/>
  </si>
  <si>
    <t>알미늄창호설치</t>
  </si>
  <si>
    <t>방수공</t>
  </si>
  <si>
    <t>유리공</t>
    <phoneticPr fontId="2" type="noConversion"/>
  </si>
  <si>
    <t>인</t>
    <phoneticPr fontId="2" type="noConversion"/>
  </si>
  <si>
    <t>노임의 2%</t>
  </si>
  <si>
    <t>수량</t>
    <phoneticPr fontId="2" type="noConversion"/>
  </si>
  <si>
    <t>보통인부</t>
    <phoneticPr fontId="2" type="noConversion"/>
  </si>
  <si>
    <t>경비</t>
    <phoneticPr fontId="2" type="noConversion"/>
  </si>
  <si>
    <t>연마지</t>
  </si>
  <si>
    <t>자재비</t>
    <phoneticPr fontId="2" type="noConversion"/>
  </si>
  <si>
    <t>퍼티</t>
    <phoneticPr fontId="2" type="noConversion"/>
  </si>
  <si>
    <t>매</t>
    <phoneticPr fontId="2" type="noConversion"/>
  </si>
  <si>
    <t>자재비</t>
    <phoneticPr fontId="2" type="noConversion"/>
  </si>
  <si>
    <t>M2</t>
    <phoneticPr fontId="2" type="noConversion"/>
  </si>
  <si>
    <t>석고보드,벽체</t>
    <phoneticPr fontId="2" type="noConversion"/>
  </si>
  <si>
    <t>노무비</t>
    <phoneticPr fontId="2" type="noConversion"/>
  </si>
  <si>
    <t>F-TAPE</t>
    <phoneticPr fontId="2" type="noConversion"/>
  </si>
  <si>
    <t>35~100MM</t>
    <phoneticPr fontId="2" type="noConversion"/>
  </si>
  <si>
    <t>M</t>
    <phoneticPr fontId="2" type="noConversion"/>
  </si>
  <si>
    <t>연마지</t>
    <phoneticPr fontId="2" type="noConversion"/>
  </si>
  <si>
    <t>#120</t>
    <phoneticPr fontId="2" type="noConversion"/>
  </si>
  <si>
    <t>LINE PUTTY</t>
    <phoneticPr fontId="2" type="noConversion"/>
  </si>
  <si>
    <t>도장공</t>
    <phoneticPr fontId="2" type="noConversion"/>
  </si>
  <si>
    <t>KSM-6020, 백색</t>
  </si>
  <si>
    <t>신너(조합페인트용)</t>
  </si>
  <si>
    <t>KCC012</t>
  </si>
  <si>
    <t>수성페인트</t>
    <phoneticPr fontId="2" type="noConversion"/>
  </si>
  <si>
    <t>프라이머</t>
  </si>
  <si>
    <t>L</t>
    <phoneticPr fontId="2" type="noConversion"/>
  </si>
  <si>
    <t>도장공</t>
    <phoneticPr fontId="2" type="noConversion"/>
  </si>
  <si>
    <t>걸레받이용 페이트칠</t>
    <phoneticPr fontId="2" type="noConversion"/>
  </si>
  <si>
    <t>2회</t>
    <phoneticPr fontId="2" type="noConversion"/>
  </si>
  <si>
    <t>낙서방지용 아크릴수지</t>
    <phoneticPr fontId="2" type="noConversion"/>
  </si>
  <si>
    <t>노무비</t>
    <phoneticPr fontId="2" type="noConversion"/>
  </si>
  <si>
    <t>노무비의 2%</t>
    <phoneticPr fontId="2" type="noConversion"/>
  </si>
  <si>
    <t>물가자료</t>
    <phoneticPr fontId="2" type="noConversion"/>
  </si>
  <si>
    <t>페이지</t>
    <phoneticPr fontId="2" type="noConversion"/>
  </si>
  <si>
    <t>물가정보</t>
    <phoneticPr fontId="2" type="noConversion"/>
  </si>
  <si>
    <t>페이지</t>
    <phoneticPr fontId="2" type="noConversion"/>
  </si>
  <si>
    <t>시중조사가격</t>
    <phoneticPr fontId="2" type="noConversion"/>
  </si>
  <si>
    <t>적용단가</t>
    <phoneticPr fontId="2" type="noConversion"/>
  </si>
  <si>
    <t>★★ 절대 지우지 마세요 ★★</t>
    <phoneticPr fontId="2" type="noConversion"/>
  </si>
  <si>
    <t>[가설재]</t>
    <phoneticPr fontId="2" type="noConversion"/>
  </si>
  <si>
    <t>빗자루</t>
  </si>
  <si>
    <t>마포걸레</t>
  </si>
  <si>
    <t>L=6.0M</t>
  </si>
  <si>
    <t>W:1,219*H:1,700M</t>
  </si>
  <si>
    <t>㎡</t>
  </si>
  <si>
    <t>[유리제품]</t>
    <phoneticPr fontId="2" type="noConversion"/>
  </si>
  <si>
    <t>[창호제품]</t>
    <phoneticPr fontId="2" type="noConversion"/>
  </si>
  <si>
    <t>[단열제품]</t>
    <phoneticPr fontId="2" type="noConversion"/>
  </si>
  <si>
    <t>[수장제품]</t>
    <phoneticPr fontId="2" type="noConversion"/>
  </si>
  <si>
    <t>[금속공사]</t>
    <phoneticPr fontId="2" type="noConversion"/>
  </si>
  <si>
    <t>[페인트 제품]</t>
    <phoneticPr fontId="2" type="noConversion"/>
  </si>
  <si>
    <t>[접착제품]</t>
    <phoneticPr fontId="2" type="noConversion"/>
  </si>
  <si>
    <t>[인건비]  ※야간공사시 할증적용 20%</t>
    <phoneticPr fontId="2" type="noConversion"/>
  </si>
  <si>
    <t>[경비]  ※야간공사시 할증적용 20%</t>
    <phoneticPr fontId="2" type="noConversion"/>
  </si>
  <si>
    <t>석고보드 해체</t>
  </si>
  <si>
    <t>벽체</t>
  </si>
  <si>
    <t>창호유리철거</t>
  </si>
  <si>
    <t>흡음텍스 해체</t>
  </si>
  <si>
    <t>경량철골천정틀</t>
  </si>
  <si>
    <t>TH-BAR</t>
  </si>
  <si>
    <t>3.0T 450*450</t>
  </si>
  <si>
    <t>LX Z:IN 0.42*폭1220mm RS/CW 우드</t>
  </si>
  <si>
    <t>방염</t>
  </si>
  <si>
    <t>LINE PUTTY</t>
  </si>
  <si>
    <t>석고보드,벽체</t>
  </si>
  <si>
    <t>벽체, 2회</t>
  </si>
  <si>
    <t>일위 1 호표</t>
    <phoneticPr fontId="2" type="noConversion"/>
  </si>
  <si>
    <t>단 가</t>
    <phoneticPr fontId="23" type="noConversion"/>
  </si>
  <si>
    <t>금 액</t>
    <phoneticPr fontId="23" type="noConversion"/>
  </si>
  <si>
    <t>구분</t>
    <phoneticPr fontId="23" type="noConversion"/>
  </si>
  <si>
    <t>품     명</t>
    <phoneticPr fontId="23" type="noConversion"/>
  </si>
  <si>
    <t>규     격</t>
    <phoneticPr fontId="23" type="noConversion"/>
  </si>
  <si>
    <t>단위</t>
    <phoneticPr fontId="23" type="noConversion"/>
  </si>
  <si>
    <t>수량</t>
    <phoneticPr fontId="23" type="noConversion"/>
  </si>
  <si>
    <t>재 료 비</t>
    <phoneticPr fontId="23" type="noConversion"/>
  </si>
  <si>
    <t>노 무 비</t>
    <phoneticPr fontId="23" type="noConversion"/>
  </si>
  <si>
    <t>합 계</t>
    <phoneticPr fontId="23" type="noConversion"/>
  </si>
  <si>
    <t>단 가</t>
    <phoneticPr fontId="23" type="noConversion"/>
  </si>
  <si>
    <t>금 액</t>
    <phoneticPr fontId="23" type="noConversion"/>
  </si>
  <si>
    <t>단 가</t>
    <phoneticPr fontId="23" type="noConversion"/>
  </si>
  <si>
    <t>금 액</t>
    <phoneticPr fontId="23" type="noConversion"/>
  </si>
  <si>
    <t>소     계</t>
    <phoneticPr fontId="23" type="noConversion"/>
  </si>
  <si>
    <t>경 비</t>
    <phoneticPr fontId="23" type="noConversion"/>
  </si>
  <si>
    <t>합     계</t>
    <phoneticPr fontId="23" type="noConversion"/>
  </si>
  <si>
    <t>워시 프라이머</t>
  </si>
  <si>
    <t>내부용수성도료</t>
  </si>
  <si>
    <t>복층유리끼우고닦기</t>
    <phoneticPr fontId="2" type="noConversion"/>
  </si>
  <si>
    <t>KG</t>
    <phoneticPr fontId="2" type="noConversion"/>
  </si>
  <si>
    <t>0.5T 24*35</t>
    <phoneticPr fontId="2" type="noConversion"/>
  </si>
  <si>
    <t>철재면</t>
    <phoneticPr fontId="2" type="noConversion"/>
  </si>
  <si>
    <t>공구손료</t>
    <phoneticPr fontId="2" type="noConversion"/>
  </si>
  <si>
    <t>노무비의 3%</t>
    <phoneticPr fontId="2" type="noConversion"/>
  </si>
  <si>
    <t>식</t>
    <phoneticPr fontId="2" type="noConversion"/>
  </si>
  <si>
    <t xml:space="preserve"> </t>
    <phoneticPr fontId="116" type="noConversion"/>
  </si>
  <si>
    <t>비             목</t>
    <phoneticPr fontId="120" type="noConversion"/>
  </si>
  <si>
    <t>금                            액</t>
    <phoneticPr fontId="116" type="noConversion"/>
  </si>
  <si>
    <t>구         성        비</t>
    <phoneticPr fontId="120" type="noConversion"/>
  </si>
  <si>
    <t>비        고</t>
    <phoneticPr fontId="120" type="noConversion"/>
  </si>
  <si>
    <t>직      접         재      료      비</t>
    <phoneticPr fontId="120" type="noConversion"/>
  </si>
  <si>
    <t>료</t>
  </si>
  <si>
    <t>간      접         재      료      비</t>
    <phoneticPr fontId="120" type="noConversion"/>
  </si>
  <si>
    <t>비</t>
  </si>
  <si>
    <t>작  업  설  ,  부  산  물  등 (△)</t>
    <phoneticPr fontId="122" type="noConversion"/>
  </si>
  <si>
    <t>순</t>
    <phoneticPr fontId="116" type="noConversion"/>
  </si>
  <si>
    <t>[ 소                          계 ]</t>
    <phoneticPr fontId="116" type="noConversion"/>
  </si>
  <si>
    <t>노</t>
  </si>
  <si>
    <t>직      접         노      무      비</t>
    <phoneticPr fontId="120" type="noConversion"/>
  </si>
  <si>
    <t>무</t>
  </si>
  <si>
    <t>간      접         노      무      비</t>
    <phoneticPr fontId="120" type="noConversion"/>
  </si>
  <si>
    <t>직접노무비</t>
    <phoneticPr fontId="116" type="noConversion"/>
  </si>
  <si>
    <t>×</t>
    <phoneticPr fontId="123" type="noConversion"/>
  </si>
  <si>
    <t>공</t>
    <phoneticPr fontId="116" type="noConversion"/>
  </si>
  <si>
    <t>[ 소                          계 ]</t>
    <phoneticPr fontId="116" type="noConversion"/>
  </si>
  <si>
    <t>사</t>
    <phoneticPr fontId="116" type="noConversion"/>
  </si>
  <si>
    <t>경</t>
    <phoneticPr fontId="116" type="noConversion"/>
  </si>
  <si>
    <t>산      재         보      험      료</t>
    <phoneticPr fontId="120" type="noConversion"/>
  </si>
  <si>
    <t>노무비</t>
    <phoneticPr fontId="116" type="noConversion"/>
  </si>
  <si>
    <t>×</t>
    <phoneticPr fontId="123" type="noConversion"/>
  </si>
  <si>
    <t>고      용         보      험      료</t>
    <phoneticPr fontId="120" type="noConversion"/>
  </si>
  <si>
    <t>노무비</t>
    <phoneticPr fontId="116" type="noConversion"/>
  </si>
  <si>
    <t>×</t>
    <phoneticPr fontId="123" type="noConversion"/>
  </si>
  <si>
    <t>건      강         보      험      료</t>
    <phoneticPr fontId="120" type="noConversion"/>
  </si>
  <si>
    <t>직접노무비</t>
    <phoneticPr fontId="122" type="noConversion"/>
  </si>
  <si>
    <t>원</t>
    <phoneticPr fontId="116" type="noConversion"/>
  </si>
  <si>
    <t>연      금         보      험      료</t>
    <phoneticPr fontId="120" type="noConversion"/>
  </si>
  <si>
    <t>직접노무비</t>
    <phoneticPr fontId="122" type="noConversion"/>
  </si>
  <si>
    <t>노  인  장  기  요  양  보  험  료</t>
    <phoneticPr fontId="122" type="noConversion"/>
  </si>
  <si>
    <t>건강보험료</t>
    <phoneticPr fontId="122" type="noConversion"/>
  </si>
  <si>
    <t>퇴   직     공   제     부   금   비</t>
    <phoneticPr fontId="122" type="noConversion"/>
  </si>
  <si>
    <t>직접노무비</t>
    <phoneticPr fontId="122" type="noConversion"/>
  </si>
  <si>
    <t>산  업  안  전  보  건  관  리  비</t>
    <phoneticPr fontId="122" type="noConversion"/>
  </si>
  <si>
    <t>가</t>
    <phoneticPr fontId="122" type="noConversion"/>
  </si>
  <si>
    <t>기          타          경          비</t>
    <phoneticPr fontId="122" type="noConversion"/>
  </si>
  <si>
    <t>(재료비+노무비)</t>
    <phoneticPr fontId="116" type="noConversion"/>
  </si>
  <si>
    <t>환      경         보      전      비</t>
    <phoneticPr fontId="120" type="noConversion"/>
  </si>
  <si>
    <t>건설하도급대금지급보증서발급수수료</t>
    <phoneticPr fontId="116" type="noConversion"/>
  </si>
  <si>
    <t>건설기계대여대금지급보증서발급수수료</t>
    <phoneticPr fontId="116" type="noConversion"/>
  </si>
  <si>
    <t>[ 소                          계 ]</t>
    <phoneticPr fontId="116" type="noConversion"/>
  </si>
  <si>
    <t>계</t>
    <phoneticPr fontId="116" type="noConversion"/>
  </si>
  <si>
    <t>일        반         관        리        비</t>
    <phoneticPr fontId="122" type="noConversion"/>
  </si>
  <si>
    <t>이                                         윤</t>
    <phoneticPr fontId="122" type="noConversion"/>
  </si>
  <si>
    <t>(노무비+경비+일관)</t>
    <phoneticPr fontId="116" type="noConversion"/>
  </si>
  <si>
    <t>건    설    폐    기    물    처    리    비</t>
    <phoneticPr fontId="116" type="noConversion"/>
  </si>
  <si>
    <t xml:space="preserve">폐기물반출 </t>
    <phoneticPr fontId="2" type="noConversion"/>
  </si>
  <si>
    <t>x</t>
    <phoneticPr fontId="2" type="noConversion"/>
  </si>
  <si>
    <t>공            급            가            액</t>
    <phoneticPr fontId="122" type="noConversion"/>
  </si>
  <si>
    <t>부        가         가        치        세</t>
    <phoneticPr fontId="122" type="noConversion"/>
  </si>
  <si>
    <t>공급가액</t>
    <phoneticPr fontId="116" type="noConversion"/>
  </si>
  <si>
    <t>[총            공            사              비]</t>
    <phoneticPr fontId="122" type="noConversion"/>
  </si>
  <si>
    <t>ton</t>
  </si>
  <si>
    <t>투명복층유리</t>
  </si>
  <si>
    <t>10*10</t>
  </si>
  <si>
    <t>복층유리끼우고닦기</t>
  </si>
  <si>
    <t>매</t>
    <phoneticPr fontId="2" type="noConversion"/>
  </si>
  <si>
    <t>내추럴퍼티/내부용</t>
    <phoneticPr fontId="2" type="noConversion"/>
  </si>
  <si>
    <t>KSM-6060 2종</t>
    <phoneticPr fontId="2" type="noConversion"/>
  </si>
  <si>
    <t>목조,조적조</t>
    <phoneticPr fontId="2" type="noConversion"/>
  </si>
  <si>
    <t>비닐/엠보시트0.3mm*120*50</t>
    <phoneticPr fontId="2" type="noConversion"/>
  </si>
  <si>
    <t>마대자루</t>
    <phoneticPr fontId="2" type="noConversion"/>
  </si>
  <si>
    <t>60cm*100</t>
    <phoneticPr fontId="2" type="noConversion"/>
  </si>
  <si>
    <t>랜드글라스크리너</t>
    <phoneticPr fontId="2" type="noConversion"/>
  </si>
  <si>
    <t>왁스</t>
    <phoneticPr fontId="2" type="noConversion"/>
  </si>
  <si>
    <t>L</t>
    <phoneticPr fontId="2" type="noConversion"/>
  </si>
  <si>
    <t>카페트전용세제</t>
    <phoneticPr fontId="2" type="noConversion"/>
  </si>
  <si>
    <t>M</t>
    <phoneticPr fontId="2" type="noConversion"/>
  </si>
  <si>
    <t>EA</t>
    <phoneticPr fontId="2" type="noConversion"/>
  </si>
  <si>
    <t>M</t>
    <phoneticPr fontId="2" type="noConversion"/>
  </si>
  <si>
    <t>EA</t>
    <phoneticPr fontId="2" type="noConversion"/>
  </si>
  <si>
    <t>넝마</t>
    <phoneticPr fontId="2" type="noConversion"/>
  </si>
  <si>
    <t>면90%이상 상급제품</t>
    <phoneticPr fontId="2" type="noConversion"/>
  </si>
  <si>
    <t>글라스실란트</t>
    <phoneticPr fontId="2" type="noConversion"/>
  </si>
  <si>
    <t>유리용300ml</t>
    <phoneticPr fontId="2" type="noConversion"/>
  </si>
  <si>
    <t>SET</t>
    <phoneticPr fontId="2" type="noConversion"/>
  </si>
  <si>
    <t>프로젝트창</t>
    <phoneticPr fontId="2" type="noConversion"/>
  </si>
  <si>
    <t>석고보드</t>
    <phoneticPr fontId="2" type="noConversion"/>
  </si>
  <si>
    <t>12.5MM*900*1800</t>
    <phoneticPr fontId="2" type="noConversion"/>
  </si>
  <si>
    <t>12T*300*600</t>
    <phoneticPr fontId="2" type="noConversion"/>
  </si>
  <si>
    <t>마이톤</t>
    <phoneticPr fontId="2" type="noConversion"/>
  </si>
  <si>
    <t>15T*600*600, T-BAR용</t>
    <phoneticPr fontId="2" type="noConversion"/>
  </si>
  <si>
    <t>15T*300*1200, TH-BAR용</t>
    <phoneticPr fontId="2" type="noConversion"/>
  </si>
  <si>
    <t>디럭스타일</t>
    <phoneticPr fontId="2" type="noConversion"/>
  </si>
  <si>
    <t>3.0T 450*450</t>
    <phoneticPr fontId="2" type="noConversion"/>
  </si>
  <si>
    <t>3.0T 300*300</t>
    <phoneticPr fontId="2" type="noConversion"/>
  </si>
  <si>
    <t>일반용철못</t>
    <phoneticPr fontId="2" type="noConversion"/>
  </si>
  <si>
    <t>N 50</t>
    <phoneticPr fontId="2" type="noConversion"/>
  </si>
  <si>
    <t>N 25</t>
    <phoneticPr fontId="2" type="noConversion"/>
  </si>
  <si>
    <t>인 서 트(신형)</t>
    <phoneticPr fontId="2" type="noConversion"/>
  </si>
  <si>
    <t>2부</t>
    <phoneticPr fontId="2" type="noConversion"/>
  </si>
  <si>
    <t>ø9*1M,아연도</t>
    <phoneticPr fontId="2" type="noConversion"/>
  </si>
  <si>
    <t>L:100MM</t>
    <phoneticPr fontId="2" type="noConversion"/>
  </si>
  <si>
    <t>0.5T 11*48</t>
    <phoneticPr fontId="2" type="noConversion"/>
  </si>
  <si>
    <t>50*19*0.5T 19형</t>
    <phoneticPr fontId="2" type="noConversion"/>
  </si>
  <si>
    <t>50*19 용</t>
    <phoneticPr fontId="2" type="noConversion"/>
  </si>
  <si>
    <t>ø6 *1000MM</t>
    <phoneticPr fontId="2" type="noConversion"/>
  </si>
  <si>
    <t>파이프행가</t>
    <phoneticPr fontId="2" type="noConversion"/>
  </si>
  <si>
    <t>16MM</t>
    <phoneticPr fontId="2" type="noConversion"/>
  </si>
  <si>
    <t>T-bar</t>
    <phoneticPr fontId="2" type="noConversion"/>
  </si>
  <si>
    <t>ST'L 1.2t 25*38*0.4</t>
    <phoneticPr fontId="2" type="noConversion"/>
  </si>
  <si>
    <t>H-bar</t>
    <phoneticPr fontId="2" type="noConversion"/>
  </si>
  <si>
    <t>ST'L 20*20*0.45T</t>
    <phoneticPr fontId="2" type="noConversion"/>
  </si>
  <si>
    <t>T-bar 몰딩</t>
    <phoneticPr fontId="2" type="noConversion"/>
  </si>
  <si>
    <t>철못(타카핀일자형)</t>
    <phoneticPr fontId="2" type="noConversion"/>
  </si>
  <si>
    <t>연마지</t>
    <phoneticPr fontId="2" type="noConversion"/>
  </si>
  <si>
    <t>#120</t>
    <phoneticPr fontId="2" type="noConversion"/>
  </si>
  <si>
    <t>건설폐기물 중간처리단가</t>
    <phoneticPr fontId="2" type="noConversion"/>
  </si>
  <si>
    <t>형틀목공</t>
    <phoneticPr fontId="2" type="noConversion"/>
  </si>
  <si>
    <t>할석공</t>
    <phoneticPr fontId="2" type="noConversion"/>
  </si>
  <si>
    <t>창호공</t>
    <phoneticPr fontId="2" type="noConversion"/>
  </si>
  <si>
    <t>인</t>
    <phoneticPr fontId="2" type="noConversion"/>
  </si>
  <si>
    <t>철골공</t>
    <phoneticPr fontId="2" type="noConversion"/>
  </si>
  <si>
    <t>철근공</t>
    <phoneticPr fontId="2" type="noConversion"/>
  </si>
  <si>
    <t>인</t>
    <phoneticPr fontId="2" type="noConversion"/>
  </si>
  <si>
    <t>철판공</t>
    <phoneticPr fontId="2" type="noConversion"/>
  </si>
  <si>
    <t>인</t>
    <phoneticPr fontId="2" type="noConversion"/>
  </si>
  <si>
    <t>석공</t>
    <phoneticPr fontId="2" type="noConversion"/>
  </si>
  <si>
    <t>비계공</t>
    <phoneticPr fontId="2" type="noConversion"/>
  </si>
  <si>
    <t>미장공</t>
    <phoneticPr fontId="2" type="noConversion"/>
  </si>
  <si>
    <t>방수공</t>
    <phoneticPr fontId="2" type="noConversion"/>
  </si>
  <si>
    <t>타일공</t>
    <phoneticPr fontId="2" type="noConversion"/>
  </si>
  <si>
    <t>줄눈공</t>
    <phoneticPr fontId="2" type="noConversion"/>
  </si>
  <si>
    <t>연마공</t>
    <phoneticPr fontId="2" type="noConversion"/>
  </si>
  <si>
    <t>콘크리트공</t>
    <phoneticPr fontId="2" type="noConversion"/>
  </si>
  <si>
    <t>내장공</t>
    <phoneticPr fontId="2" type="noConversion"/>
  </si>
  <si>
    <t>지붕잇기공</t>
    <phoneticPr fontId="2" type="noConversion"/>
  </si>
  <si>
    <t>견출공</t>
    <phoneticPr fontId="2" type="noConversion"/>
  </si>
  <si>
    <t>판넬조립공</t>
    <phoneticPr fontId="2" type="noConversion"/>
  </si>
  <si>
    <t>기계설비공</t>
    <phoneticPr fontId="2" type="noConversion"/>
  </si>
  <si>
    <t>유리공</t>
    <phoneticPr fontId="2" type="noConversion"/>
  </si>
  <si>
    <t>특별인부</t>
    <phoneticPr fontId="2" type="noConversion"/>
  </si>
  <si>
    <t>용접공(일반)</t>
    <phoneticPr fontId="2" type="noConversion"/>
  </si>
  <si>
    <t>덕트공</t>
    <phoneticPr fontId="2" type="noConversion"/>
  </si>
  <si>
    <t>배관공</t>
    <phoneticPr fontId="2" type="noConversion"/>
  </si>
  <si>
    <t>배관공(수도)</t>
    <phoneticPr fontId="2" type="noConversion"/>
  </si>
  <si>
    <t>보일러공</t>
    <phoneticPr fontId="2" type="noConversion"/>
  </si>
  <si>
    <t>위생공</t>
    <phoneticPr fontId="2" type="noConversion"/>
  </si>
  <si>
    <t>내선전공</t>
    <phoneticPr fontId="2" type="noConversion"/>
  </si>
  <si>
    <t>저압케이블공</t>
    <phoneticPr fontId="2" type="noConversion"/>
  </si>
  <si>
    <t>석면해체공</t>
    <phoneticPr fontId="2" type="noConversion"/>
  </si>
  <si>
    <t>석고보드,천정</t>
    <phoneticPr fontId="2" type="noConversion"/>
  </si>
  <si>
    <t>공구손료</t>
    <phoneticPr fontId="2" type="noConversion"/>
  </si>
  <si>
    <t>노무비의 2%</t>
    <phoneticPr fontId="2" type="noConversion"/>
  </si>
  <si>
    <t>식</t>
    <phoneticPr fontId="2" type="noConversion"/>
  </si>
  <si>
    <t>식</t>
    <phoneticPr fontId="2" type="noConversion"/>
  </si>
  <si>
    <t>건설폐기물 중간처리단가</t>
  </si>
  <si>
    <t>혼합폐기물</t>
  </si>
  <si>
    <t>플라스틱골판지 4T</t>
    <phoneticPr fontId="2" type="noConversion"/>
  </si>
  <si>
    <t>(재+직노+관급)</t>
    <phoneticPr fontId="120" type="noConversion"/>
  </si>
  <si>
    <t>(재+직노+기계경비)</t>
    <phoneticPr fontId="120" type="noConversion"/>
  </si>
  <si>
    <t>(직재+직노+기계경비)</t>
    <phoneticPr fontId="120" type="noConversion"/>
  </si>
  <si>
    <t>(직재+직노+기계경비)</t>
    <phoneticPr fontId="120" type="noConversion"/>
  </si>
  <si>
    <t>기          계          경          비</t>
    <phoneticPr fontId="122" type="noConversion"/>
  </si>
  <si>
    <t>나사고정 9.5MM, 2PLY</t>
    <phoneticPr fontId="2" type="noConversion"/>
  </si>
  <si>
    <t>나사고정 9.5MM, 1PLY</t>
    <phoneticPr fontId="2" type="noConversion"/>
  </si>
  <si>
    <t>나사고정 9.5MM, 1PLY</t>
    <phoneticPr fontId="2" type="noConversion"/>
  </si>
  <si>
    <t>나사고정 9.5MM, 2PLY</t>
    <phoneticPr fontId="2" type="noConversion"/>
  </si>
  <si>
    <t>공구손료 및 잡재료비</t>
    <phoneticPr fontId="2" type="noConversion"/>
  </si>
  <si>
    <t>공구손료</t>
    <phoneticPr fontId="2" type="noConversion"/>
  </si>
  <si>
    <t>코킹공</t>
    <phoneticPr fontId="2" type="noConversion"/>
  </si>
  <si>
    <t>SGP 칸막이 철거</t>
    <phoneticPr fontId="2" type="noConversion"/>
  </si>
  <si>
    <t>이동식 강관조립말비계</t>
  </si>
  <si>
    <t>자재 소운반</t>
  </si>
  <si>
    <t>PE필름</t>
    <phoneticPr fontId="2" type="noConversion"/>
  </si>
  <si>
    <t>0.1*120*91</t>
    <phoneticPr fontId="2" type="noConversion"/>
  </si>
  <si>
    <t>PVC필름</t>
    <phoneticPr fontId="2" type="noConversion"/>
  </si>
  <si>
    <t>M2</t>
    <phoneticPr fontId="2" type="noConversion"/>
  </si>
  <si>
    <t>유리세척제</t>
    <phoneticPr fontId="2" type="noConversion"/>
  </si>
  <si>
    <t>랜드101</t>
    <phoneticPr fontId="2" type="noConversion"/>
  </si>
  <si>
    <t>스테인레스광택제</t>
    <phoneticPr fontId="2" type="noConversion"/>
  </si>
  <si>
    <t>랜드샤인(아스타일용)</t>
    <phoneticPr fontId="2" type="noConversion"/>
  </si>
  <si>
    <t>L</t>
    <phoneticPr fontId="2" type="noConversion"/>
  </si>
  <si>
    <t>러그익스트랙션</t>
    <phoneticPr fontId="2" type="noConversion"/>
  </si>
  <si>
    <t>일반용</t>
    <phoneticPr fontId="2" type="noConversion"/>
  </si>
  <si>
    <t>걸레2자,자루포함</t>
    <phoneticPr fontId="2" type="noConversion"/>
  </si>
  <si>
    <t>고무장갑</t>
    <phoneticPr fontId="2" type="noConversion"/>
  </si>
  <si>
    <t>대</t>
    <phoneticPr fontId="2" type="noConversion"/>
  </si>
  <si>
    <t>수세미</t>
    <phoneticPr fontId="2" type="noConversion"/>
  </si>
  <si>
    <t>SL-135</t>
    <phoneticPr fontId="2" type="noConversion"/>
  </si>
  <si>
    <t>조</t>
    <phoneticPr fontId="2" type="noConversion"/>
  </si>
  <si>
    <t>리스킹걸레</t>
    <phoneticPr fontId="2" type="noConversion"/>
  </si>
  <si>
    <t>FM105CM</t>
    <phoneticPr fontId="2" type="noConversion"/>
  </si>
  <si>
    <t>SET</t>
    <phoneticPr fontId="2" type="noConversion"/>
  </si>
  <si>
    <t>비계파이프 D48.6*2.3MM</t>
    <phoneticPr fontId="2" type="noConversion"/>
  </si>
  <si>
    <t>L=3.0M</t>
    <phoneticPr fontId="2" type="noConversion"/>
  </si>
  <si>
    <t>연결핀</t>
    <phoneticPr fontId="2" type="noConversion"/>
  </si>
  <si>
    <t>48.6MM용</t>
    <phoneticPr fontId="2" type="noConversion"/>
  </si>
  <si>
    <t>크램프</t>
    <phoneticPr fontId="2" type="noConversion"/>
  </si>
  <si>
    <t>직경 48*48용</t>
    <phoneticPr fontId="2" type="noConversion"/>
  </si>
  <si>
    <t>수직문형지주</t>
    <phoneticPr fontId="2" type="noConversion"/>
  </si>
  <si>
    <t>작키베이스(받침쇠)</t>
    <phoneticPr fontId="2" type="noConversion"/>
  </si>
  <si>
    <t>36∮*406</t>
    <phoneticPr fontId="2" type="noConversion"/>
  </si>
  <si>
    <t>가세틀</t>
    <phoneticPr fontId="2" type="noConversion"/>
  </si>
  <si>
    <t>1219*1820</t>
    <phoneticPr fontId="2" type="noConversion"/>
  </si>
  <si>
    <t>수평틀</t>
    <phoneticPr fontId="2" type="noConversion"/>
  </si>
  <si>
    <t>1050*1820</t>
    <phoneticPr fontId="2" type="noConversion"/>
  </si>
  <si>
    <t>250*3000 50m/m</t>
    <phoneticPr fontId="2" type="noConversion"/>
  </si>
  <si>
    <t>ea</t>
    <phoneticPr fontId="2" type="noConversion"/>
  </si>
  <si>
    <t>6", 중하중용 TP 6640</t>
    <phoneticPr fontId="2" type="noConversion"/>
  </si>
  <si>
    <t>하드롱지</t>
    <phoneticPr fontId="2" type="noConversion"/>
  </si>
  <si>
    <t>788*1091,골판지</t>
    <phoneticPr fontId="2" type="noConversion"/>
  </si>
  <si>
    <t>M2</t>
    <phoneticPr fontId="2" type="noConversion"/>
  </si>
  <si>
    <t>플라스틱 골판지</t>
    <phoneticPr fontId="2" type="noConversion"/>
  </si>
  <si>
    <t>1800*900*4T</t>
    <phoneticPr fontId="2" type="noConversion"/>
  </si>
  <si>
    <t>M2</t>
    <phoneticPr fontId="2" type="noConversion"/>
  </si>
  <si>
    <t>EA</t>
    <phoneticPr fontId="2" type="noConversion"/>
  </si>
  <si>
    <t>M</t>
    <phoneticPr fontId="2" type="noConversion"/>
  </si>
  <si>
    <t>투명복층유리</t>
    <phoneticPr fontId="2" type="noConversion"/>
  </si>
  <si>
    <t>가루분</t>
    <phoneticPr fontId="2" type="noConversion"/>
  </si>
  <si>
    <t>L</t>
    <phoneticPr fontId="2" type="noConversion"/>
  </si>
  <si>
    <t>M2</t>
    <phoneticPr fontId="2" type="noConversion"/>
  </si>
  <si>
    <t>SGP칸막이 철거</t>
    <phoneticPr fontId="2" type="noConversion"/>
  </si>
  <si>
    <t>KG</t>
    <phoneticPr fontId="2" type="noConversion"/>
  </si>
  <si>
    <t>석고보드</t>
    <phoneticPr fontId="2" type="noConversion"/>
  </si>
  <si>
    <t>9.5MM*900*1800</t>
    <phoneticPr fontId="2" type="noConversion"/>
  </si>
  <si>
    <t>EA</t>
    <phoneticPr fontId="2" type="noConversion"/>
  </si>
  <si>
    <t>인테리어 필름(시공비포함)</t>
    <phoneticPr fontId="2" type="noConversion"/>
  </si>
  <si>
    <t>3M, 방염</t>
    <phoneticPr fontId="2" type="noConversion"/>
  </si>
  <si>
    <t>집성스크류</t>
    <phoneticPr fontId="2" type="noConversion"/>
  </si>
  <si>
    <t>20MM</t>
    <phoneticPr fontId="2" type="noConversion"/>
  </si>
  <si>
    <t>집성스크류</t>
    <phoneticPr fontId="2" type="noConversion"/>
  </si>
  <si>
    <t>25MM</t>
    <phoneticPr fontId="2" type="noConversion"/>
  </si>
  <si>
    <t>집성스크류</t>
    <phoneticPr fontId="2" type="noConversion"/>
  </si>
  <si>
    <t>50MM</t>
    <phoneticPr fontId="2" type="noConversion"/>
  </si>
  <si>
    <t>철못(타카핀일자형)</t>
    <phoneticPr fontId="2" type="noConversion"/>
  </si>
  <si>
    <t>F25 (갑/5000ea)</t>
    <phoneticPr fontId="2" type="noConversion"/>
  </si>
  <si>
    <t>조합페인트</t>
    <phoneticPr fontId="2" type="noConversion"/>
  </si>
  <si>
    <t>KSM-6020, 백색</t>
    <phoneticPr fontId="2" type="noConversion"/>
  </si>
  <si>
    <t>L</t>
    <phoneticPr fontId="2" type="noConversion"/>
  </si>
  <si>
    <t>L</t>
    <phoneticPr fontId="2" type="noConversion"/>
  </si>
  <si>
    <t>수성페인트</t>
    <phoneticPr fontId="2" type="noConversion"/>
  </si>
  <si>
    <t>내부용수성도료</t>
    <phoneticPr fontId="2" type="noConversion"/>
  </si>
  <si>
    <t>하이빌런</t>
    <phoneticPr fontId="2" type="noConversion"/>
  </si>
  <si>
    <t>비닐페인트 /고급비닐페인트</t>
    <phoneticPr fontId="2" type="noConversion"/>
  </si>
  <si>
    <t>비닐텍스</t>
    <phoneticPr fontId="2" type="noConversion"/>
  </si>
  <si>
    <t>백색,내부마감상도</t>
    <phoneticPr fontId="2" type="noConversion"/>
  </si>
  <si>
    <t>아크릴페인트(스레졸4종)</t>
    <phoneticPr fontId="2" type="noConversion"/>
  </si>
  <si>
    <t>조광 SNB011</t>
    <phoneticPr fontId="2" type="noConversion"/>
  </si>
  <si>
    <t>L</t>
    <phoneticPr fontId="2" type="noConversion"/>
  </si>
  <si>
    <t>프라이머</t>
    <phoneticPr fontId="2" type="noConversion"/>
  </si>
  <si>
    <t>워시 프라이머</t>
    <phoneticPr fontId="2" type="noConversion"/>
  </si>
  <si>
    <t>아크론신너</t>
    <phoneticPr fontId="2" type="noConversion"/>
  </si>
  <si>
    <t>신너(조합페인트용)</t>
    <phoneticPr fontId="2" type="noConversion"/>
  </si>
  <si>
    <t>수성퍼티</t>
    <phoneticPr fontId="2" type="noConversion"/>
  </si>
  <si>
    <t>석고본드</t>
    <phoneticPr fontId="2" type="noConversion"/>
  </si>
  <si>
    <t>석고용 1포(25KG)</t>
    <phoneticPr fontId="2" type="noConversion"/>
  </si>
  <si>
    <t>kg</t>
    <phoneticPr fontId="2" type="noConversion"/>
  </si>
  <si>
    <t>쌍곰데코본드,PVC타일접착제</t>
    <phoneticPr fontId="2" type="noConversion"/>
  </si>
  <si>
    <t>kg</t>
    <phoneticPr fontId="2" type="noConversion"/>
  </si>
  <si>
    <t>접착테이프</t>
    <phoneticPr fontId="2" type="noConversion"/>
  </si>
  <si>
    <t>OPP</t>
    <phoneticPr fontId="2" type="noConversion"/>
  </si>
  <si>
    <t>10 TON</t>
    <phoneticPr fontId="2" type="noConversion"/>
  </si>
  <si>
    <t>일</t>
    <phoneticPr fontId="2" type="noConversion"/>
  </si>
  <si>
    <t>건설폐기물 수집처리(운반비)</t>
    <phoneticPr fontId="2" type="noConversion"/>
  </si>
  <si>
    <t>ton</t>
    <phoneticPr fontId="2" type="noConversion"/>
  </si>
  <si>
    <t>건설폐기물 중간처리단가</t>
    <phoneticPr fontId="2" type="noConversion"/>
  </si>
  <si>
    <t>건설폐재류</t>
    <phoneticPr fontId="2" type="noConversion"/>
  </si>
  <si>
    <t>ton</t>
    <phoneticPr fontId="2" type="noConversion"/>
  </si>
  <si>
    <t>혼합폐기물</t>
    <phoneticPr fontId="2" type="noConversion"/>
  </si>
  <si>
    <t>건설폐기물 수집처리(운반비)</t>
    <phoneticPr fontId="2" type="noConversion"/>
  </si>
  <si>
    <t>15TON덤프트럭 중간처리대상폐기물30Km(운반비)</t>
    <phoneticPr fontId="2" type="noConversion"/>
  </si>
  <si>
    <t>ton</t>
    <phoneticPr fontId="2" type="noConversion"/>
  </si>
  <si>
    <t>15TON덤프트럭 중간처리대상폐기물10Km(운반비)</t>
    <phoneticPr fontId="2" type="noConversion"/>
  </si>
  <si>
    <t>일위 16 호표</t>
    <phoneticPr fontId="2" type="noConversion"/>
  </si>
  <si>
    <t>일위 17 호표</t>
    <phoneticPr fontId="2" type="noConversion"/>
  </si>
  <si>
    <t>일위 19 호표</t>
    <phoneticPr fontId="2" type="noConversion"/>
  </si>
  <si>
    <t>일위 22 호표</t>
    <phoneticPr fontId="2" type="noConversion"/>
  </si>
  <si>
    <t>일위 25 호표</t>
    <phoneticPr fontId="2" type="noConversion"/>
  </si>
  <si>
    <t>일위 32 호표</t>
    <phoneticPr fontId="2" type="noConversion"/>
  </si>
  <si>
    <t>일위 43 호표</t>
    <phoneticPr fontId="2" type="noConversion"/>
  </si>
  <si>
    <t>22*22*0.5</t>
    <phoneticPr fontId="2" type="noConversion"/>
  </si>
  <si>
    <t>일위 54 호표</t>
    <phoneticPr fontId="2" type="noConversion"/>
  </si>
  <si>
    <t>재료분리대 SST철판(STS304)</t>
  </si>
  <si>
    <t>M</t>
    <phoneticPr fontId="2" type="noConversion"/>
  </si>
  <si>
    <t>복층유리용500ml</t>
    <phoneticPr fontId="2" type="noConversion"/>
  </si>
  <si>
    <t>F-TAPE</t>
    <phoneticPr fontId="2" type="noConversion"/>
  </si>
  <si>
    <t>5cm*40m</t>
    <phoneticPr fontId="2" type="noConversion"/>
  </si>
  <si>
    <t>철재면2회 붓칠, 벽체</t>
    <phoneticPr fontId="2" type="noConversion"/>
  </si>
  <si>
    <t>24mm (5+14+5)</t>
    <phoneticPr fontId="2" type="noConversion"/>
  </si>
  <si>
    <t>24MM이하</t>
    <phoneticPr fontId="2" type="noConversion"/>
  </si>
  <si>
    <t>일위 56 호표</t>
    <phoneticPr fontId="2" type="noConversion"/>
  </si>
  <si>
    <t>바닥보양</t>
  </si>
  <si>
    <t>플라스틱골판지 4T</t>
  </si>
  <si>
    <t>준공청소</t>
  </si>
  <si>
    <t>암막 롤스크린</t>
    <phoneticPr fontId="2" type="noConversion"/>
  </si>
  <si>
    <t>양면암막, 방염</t>
    <phoneticPr fontId="2" type="noConversion"/>
  </si>
  <si>
    <t>M2</t>
    <phoneticPr fontId="2" type="noConversion"/>
  </si>
  <si>
    <t>[기타장비제품]</t>
    <phoneticPr fontId="2" type="noConversion"/>
  </si>
  <si>
    <t>[기타제품]</t>
    <phoneticPr fontId="2" type="noConversion"/>
  </si>
  <si>
    <t>집기 및 가구철거</t>
    <phoneticPr fontId="2" type="noConversion"/>
  </si>
  <si>
    <t>보통인부</t>
    <phoneticPr fontId="2" type="noConversion"/>
  </si>
  <si>
    <t>인</t>
    <phoneticPr fontId="2" type="noConversion"/>
  </si>
  <si>
    <t>공사명 : 한국기상정보기술원 진양센터 원상복구공사</t>
    <phoneticPr fontId="2" type="noConversion"/>
  </si>
  <si>
    <t>15T*300*600, M-BAR용</t>
    <phoneticPr fontId="2" type="noConversion"/>
  </si>
  <si>
    <t>잡재료비</t>
    <phoneticPr fontId="2" type="noConversion"/>
  </si>
  <si>
    <t>주재료비의 3%</t>
    <phoneticPr fontId="2" type="noConversion"/>
  </si>
  <si>
    <t>식</t>
    <phoneticPr fontId="2" type="noConversion"/>
  </si>
  <si>
    <t>3층 원상복구공사</t>
    <phoneticPr fontId="2" type="noConversion"/>
  </si>
  <si>
    <t>A</t>
  </si>
  <si>
    <t>1층 원상복구공사</t>
    <phoneticPr fontId="2" type="noConversion"/>
  </si>
  <si>
    <t>목조,조적조</t>
  </si>
  <si>
    <t>3개월 1단(2M)</t>
  </si>
  <si>
    <t>건축공사</t>
    <phoneticPr fontId="2" type="noConversion"/>
  </si>
  <si>
    <t>1-1.가설공사</t>
    <phoneticPr fontId="2" type="noConversion"/>
  </si>
  <si>
    <t>1-2.철거공사</t>
    <phoneticPr fontId="2" type="noConversion"/>
  </si>
  <si>
    <t>1-3.보수공사</t>
    <phoneticPr fontId="2" type="noConversion"/>
  </si>
  <si>
    <t>1-1.가설공사</t>
    <phoneticPr fontId="2" type="noConversion"/>
  </si>
  <si>
    <t>2-1.가설공사</t>
    <phoneticPr fontId="2" type="noConversion"/>
  </si>
  <si>
    <t>2-2.철거공사</t>
    <phoneticPr fontId="2" type="noConversion"/>
  </si>
  <si>
    <t>2-3.바닥공사</t>
    <phoneticPr fontId="2" type="noConversion"/>
  </si>
  <si>
    <t>2-4.벽체공사</t>
    <phoneticPr fontId="2" type="noConversion"/>
  </si>
  <si>
    <t>2-5.천정공사</t>
    <phoneticPr fontId="2" type="noConversion"/>
  </si>
  <si>
    <t>식</t>
    <phoneticPr fontId="2" type="noConversion"/>
  </si>
  <si>
    <t>2-2.철거공사</t>
    <phoneticPr fontId="2" type="noConversion"/>
  </si>
  <si>
    <t>2-3.바닥공사</t>
    <phoneticPr fontId="2" type="noConversion"/>
  </si>
  <si>
    <t>2-4.벽체공사</t>
    <phoneticPr fontId="2" type="noConversion"/>
  </si>
  <si>
    <t>2-5.천정공사</t>
    <phoneticPr fontId="2" type="noConversion"/>
  </si>
  <si>
    <t>82mm</t>
  </si>
  <si>
    <t>1500*600,120mm</t>
    <phoneticPr fontId="2" type="noConversion"/>
  </si>
  <si>
    <t>알루미늄창호(프로젝트창)</t>
    <phoneticPr fontId="2" type="noConversion"/>
  </si>
  <si>
    <t>바닥왁싱</t>
    <phoneticPr fontId="2" type="noConversion"/>
  </si>
  <si>
    <t>M2</t>
    <phoneticPr fontId="2" type="noConversion"/>
  </si>
  <si>
    <t>P-TILE</t>
    <phoneticPr fontId="2" type="noConversion"/>
  </si>
  <si>
    <t>마이톤 취부</t>
    <phoneticPr fontId="2" type="noConversion"/>
  </si>
  <si>
    <t>12T 300*600</t>
    <phoneticPr fontId="2" type="noConversion"/>
  </si>
  <si>
    <t>M2</t>
    <phoneticPr fontId="2" type="noConversion"/>
  </si>
  <si>
    <t>12.5T*300*600, M-BAR용</t>
    <phoneticPr fontId="2" type="noConversion"/>
  </si>
  <si>
    <t>잡재료비</t>
    <phoneticPr fontId="2" type="noConversion"/>
  </si>
  <si>
    <t>주재료비의 3%</t>
    <phoneticPr fontId="2" type="noConversion"/>
  </si>
  <si>
    <t>식</t>
    <phoneticPr fontId="2" type="noConversion"/>
  </si>
  <si>
    <t>식</t>
    <phoneticPr fontId="2" type="noConversion"/>
  </si>
  <si>
    <t>일위-1</t>
    <phoneticPr fontId="2" type="noConversion"/>
  </si>
  <si>
    <t>일위-2</t>
    <phoneticPr fontId="2" type="noConversion"/>
  </si>
  <si>
    <t>일위-3</t>
    <phoneticPr fontId="2" type="noConversion"/>
  </si>
  <si>
    <t>일위-4</t>
    <phoneticPr fontId="2" type="noConversion"/>
  </si>
  <si>
    <t>일위-5</t>
    <phoneticPr fontId="2" type="noConversion"/>
  </si>
  <si>
    <t>일위-11</t>
    <phoneticPr fontId="2" type="noConversion"/>
  </si>
  <si>
    <t>일위-12</t>
    <phoneticPr fontId="2" type="noConversion"/>
  </si>
  <si>
    <t>일위-13</t>
    <phoneticPr fontId="2" type="noConversion"/>
  </si>
  <si>
    <t>일위-14</t>
    <phoneticPr fontId="2" type="noConversion"/>
  </si>
  <si>
    <t>일위-15</t>
    <phoneticPr fontId="2" type="noConversion"/>
  </si>
  <si>
    <t>일위-16</t>
    <phoneticPr fontId="2" type="noConversion"/>
  </si>
  <si>
    <t>일위-17</t>
    <phoneticPr fontId="2" type="noConversion"/>
  </si>
  <si>
    <t>일위-18</t>
    <phoneticPr fontId="2" type="noConversion"/>
  </si>
  <si>
    <t>일위-21</t>
    <phoneticPr fontId="2" type="noConversion"/>
  </si>
  <si>
    <t>일위-23</t>
    <phoneticPr fontId="2" type="noConversion"/>
  </si>
  <si>
    <t>일위-22</t>
    <phoneticPr fontId="2" type="noConversion"/>
  </si>
  <si>
    <t>일위-24</t>
    <phoneticPr fontId="2" type="noConversion"/>
  </si>
  <si>
    <t>일위-25</t>
    <phoneticPr fontId="2" type="noConversion"/>
  </si>
  <si>
    <t>일위-31</t>
    <phoneticPr fontId="2" type="noConversion"/>
  </si>
  <si>
    <t>일위-32</t>
    <phoneticPr fontId="2" type="noConversion"/>
  </si>
  <si>
    <t>일위-33</t>
    <phoneticPr fontId="2" type="noConversion"/>
  </si>
  <si>
    <t>일위-41</t>
    <phoneticPr fontId="2" type="noConversion"/>
  </si>
  <si>
    <t>일위-42</t>
    <phoneticPr fontId="2" type="noConversion"/>
  </si>
  <si>
    <t>일위-43</t>
    <phoneticPr fontId="2" type="noConversion"/>
  </si>
  <si>
    <t>일위-51</t>
    <phoneticPr fontId="2" type="noConversion"/>
  </si>
  <si>
    <t>일위-52</t>
    <phoneticPr fontId="2" type="noConversion"/>
  </si>
  <si>
    <t>일위-53</t>
    <phoneticPr fontId="2" type="noConversion"/>
  </si>
  <si>
    <t>일위-54</t>
    <phoneticPr fontId="2" type="noConversion"/>
  </si>
  <si>
    <t>일위-55</t>
    <phoneticPr fontId="2" type="noConversion"/>
  </si>
  <si>
    <t>일위-56</t>
    <phoneticPr fontId="2" type="noConversion"/>
  </si>
  <si>
    <t>트럭탑재형크레인</t>
    <phoneticPr fontId="2" type="noConversion"/>
  </si>
  <si>
    <t>일위 2 호표</t>
    <phoneticPr fontId="2" type="noConversion"/>
  </si>
  <si>
    <t>일위 11 호표</t>
    <phoneticPr fontId="2" type="noConversion"/>
  </si>
  <si>
    <t>일위 12 호표</t>
    <phoneticPr fontId="2" type="noConversion"/>
  </si>
  <si>
    <t>일위 13 호표</t>
    <phoneticPr fontId="2" type="noConversion"/>
  </si>
  <si>
    <t>일위 14 호표</t>
    <phoneticPr fontId="2" type="noConversion"/>
  </si>
  <si>
    <t>일위 15 호표</t>
    <phoneticPr fontId="2" type="noConversion"/>
  </si>
  <si>
    <t>일위 21 호표</t>
    <phoneticPr fontId="2" type="noConversion"/>
  </si>
  <si>
    <t>일위 23 호표</t>
    <phoneticPr fontId="2" type="noConversion"/>
  </si>
  <si>
    <t>일위 24 호표</t>
    <phoneticPr fontId="2" type="noConversion"/>
  </si>
  <si>
    <t>일위 31 호표</t>
    <phoneticPr fontId="2" type="noConversion"/>
  </si>
  <si>
    <t>일위 33 호표</t>
    <phoneticPr fontId="2" type="noConversion"/>
  </si>
  <si>
    <t>일위 41 호표</t>
    <phoneticPr fontId="2" type="noConversion"/>
  </si>
  <si>
    <t>일위 42 호표</t>
    <phoneticPr fontId="2" type="noConversion"/>
  </si>
  <si>
    <t>일위 51 호표</t>
    <phoneticPr fontId="2" type="noConversion"/>
  </si>
  <si>
    <t>일위 52 호표</t>
    <phoneticPr fontId="2" type="noConversion"/>
  </si>
  <si>
    <t>일위 53 호표</t>
    <phoneticPr fontId="2" type="noConversion"/>
  </si>
  <si>
    <t>일위 55 호표</t>
    <phoneticPr fontId="2" type="noConversion"/>
  </si>
  <si>
    <t>일위-19</t>
    <phoneticPr fontId="2" type="noConversion"/>
  </si>
  <si>
    <t>일위 18 호표</t>
    <phoneticPr fontId="2" type="noConversion"/>
  </si>
  <si>
    <t>바닥왁싱</t>
    <phoneticPr fontId="2" type="noConversion"/>
  </si>
  <si>
    <t>블라인드 상단레일</t>
    <phoneticPr fontId="2" type="noConversion"/>
  </si>
  <si>
    <t>M</t>
    <phoneticPr fontId="2" type="noConversion"/>
  </si>
  <si>
    <t>일위 3 호표</t>
    <phoneticPr fontId="2" type="noConversion"/>
  </si>
  <si>
    <t>M2</t>
    <phoneticPr fontId="2" type="noConversion"/>
  </si>
  <si>
    <t>공종</t>
    <phoneticPr fontId="2" type="noConversion"/>
  </si>
  <si>
    <t>규격</t>
    <phoneticPr fontId="2" type="noConversion"/>
  </si>
  <si>
    <t>단위</t>
    <phoneticPr fontId="2" type="noConversion"/>
  </si>
  <si>
    <t>수량</t>
    <phoneticPr fontId="2" type="noConversion"/>
  </si>
  <si>
    <t>자재비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</si>
  <si>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</si>
  <si>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</si>
  <si>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</si>
  <si>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</si>
  <si>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</si>
  <si>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>금액</t>
    <phoneticPr fontId="2" type="noConversion"/>
  </si>
  <si>
    <t>PE필름</t>
  </si>
  <si>
    <t>0.1*120*91</t>
  </si>
  <si>
    <t>M</t>
    <phoneticPr fontId="2" type="noConversion"/>
  </si>
  <si>
    <t>보통인부</t>
    <phoneticPr fontId="2" type="noConversion"/>
  </si>
  <si>
    <t>일위 4 호표</t>
    <phoneticPr fontId="2" type="noConversion"/>
  </si>
  <si>
    <t>일위 5 호표</t>
    <phoneticPr fontId="2" type="noConversion"/>
  </si>
  <si>
    <t>일위 6 호표</t>
    <phoneticPr fontId="2" type="noConversion"/>
  </si>
  <si>
    <t>일위-6</t>
    <phoneticPr fontId="2" type="noConversion"/>
  </si>
  <si>
    <t>비닐보양</t>
    <phoneticPr fontId="2" type="noConversion"/>
  </si>
  <si>
    <t>비닐보양</t>
    <phoneticPr fontId="2" type="noConversion"/>
  </si>
  <si>
    <t>85mm</t>
    <phoneticPr fontId="2" type="noConversion"/>
  </si>
  <si>
    <t>현대 0.42MM*1220방염W일반우드</t>
    <phoneticPr fontId="2" type="noConversion"/>
  </si>
  <si>
    <t>현대 0.42MM*1220방염ZX프리미엄우드</t>
    <phoneticPr fontId="2" type="noConversion"/>
  </si>
  <si>
    <t>F50 (갑/5000ea)</t>
    <phoneticPr fontId="2" type="noConversion"/>
  </si>
  <si>
    <t>슈퍼시너 도료희석제</t>
    <phoneticPr fontId="2" type="noConversion"/>
  </si>
  <si>
    <t>현장보양</t>
    <phoneticPr fontId="2" type="noConversion"/>
  </si>
  <si>
    <t>[가설재]</t>
  </si>
  <si>
    <t>PE필름0.1*120*91</t>
  </si>
  <si>
    <t>마대자루60cm*100</t>
  </si>
  <si>
    <t>랜드글라스크리너유리세척제</t>
  </si>
  <si>
    <t>랜드101스테인레스광택제</t>
  </si>
  <si>
    <t>왁스랜드샤인(아스타일용)</t>
  </si>
  <si>
    <t>러그익스트랙션카페트전용세제</t>
  </si>
  <si>
    <t>빗자루일반용</t>
  </si>
  <si>
    <t>마포걸레걸레2자,자루포함</t>
  </si>
  <si>
    <t>고무장갑대</t>
  </si>
  <si>
    <t>수세미SL-135</t>
  </si>
  <si>
    <t>리스킹걸레FM105CM</t>
  </si>
  <si>
    <t>비계파이프 D48.6*2.3MML=6.0M</t>
  </si>
  <si>
    <t>연결핀48.6MM용</t>
  </si>
  <si>
    <t>크램프직경 48*48용</t>
  </si>
  <si>
    <t>받침철물B.R 48*48용</t>
  </si>
  <si>
    <t>수직문형지주W:1,219*H:1,700M</t>
  </si>
  <si>
    <t>작키베이스(받침쇠)36∮*406</t>
  </si>
  <si>
    <t>가세틀1219*1820</t>
  </si>
  <si>
    <t>수평틀1050*1820</t>
  </si>
  <si>
    <t>발판(P.S.P)250*3000 50m/m</t>
  </si>
  <si>
    <t>손잡이기둥H=1,219</t>
  </si>
  <si>
    <t>손잡이L=1,219</t>
  </si>
  <si>
    <t>손잡이L=1,829</t>
  </si>
  <si>
    <t>바퀴6", 중하중용 TP 6640</t>
  </si>
  <si>
    <t>하드롱지788*1091,골판지</t>
  </si>
  <si>
    <t>플라스틱 골판지1800*900*4T</t>
  </si>
  <si>
    <t>[유리제품]</t>
  </si>
  <si>
    <t>넝마면90%이상 상급제품</t>
  </si>
  <si>
    <t>가루분</t>
  </si>
  <si>
    <t>글라스실란트유리용300ml</t>
  </si>
  <si>
    <t>[수장제품]</t>
  </si>
  <si>
    <t>석고보드9.5MM*900*1800</t>
  </si>
  <si>
    <t>석고보드12.5MM*900*1800</t>
  </si>
  <si>
    <t>마이톤12T*300*600</t>
  </si>
  <si>
    <t>인테리어 필름(시공비포함)3M, 방염</t>
  </si>
  <si>
    <t>[금속공사]</t>
  </si>
  <si>
    <t>일반용철못N 75</t>
  </si>
  <si>
    <t>일반용철못N 25</t>
  </si>
  <si>
    <t>집성스크류20MM</t>
  </si>
  <si>
    <t>집성스크류25MM</t>
  </si>
  <si>
    <t>철못(타카핀일자형)F25 (갑/5000ea)</t>
  </si>
  <si>
    <t>철못(타카핀일자형)F50 (갑/5000ea)</t>
  </si>
  <si>
    <t>[페인트 제품]</t>
  </si>
  <si>
    <t>조합페인트KSM-6020, 백색</t>
  </si>
  <si>
    <t>수성페인트내부용수성도료</t>
  </si>
  <si>
    <t>하이빌런비닐페인트 /고급비닐페인트</t>
  </si>
  <si>
    <t>비닐텍스백색,내부마감상도</t>
  </si>
  <si>
    <t>아크릴페인트(스레졸4종)조광 SNB011</t>
  </si>
  <si>
    <t>프라이머워시 프라이머</t>
  </si>
  <si>
    <t>아크론신너슈퍼시너 도료희석제</t>
  </si>
  <si>
    <t>신너(조합페인트용)KSM-6060 2종</t>
  </si>
  <si>
    <t>수성퍼티내추럴퍼티/내부용</t>
  </si>
  <si>
    <t>F-TAPE5cm*40m</t>
  </si>
  <si>
    <t>연마지#120</t>
  </si>
  <si>
    <t>[접착제품]</t>
  </si>
  <si>
    <t>석고본드석고용 1포(25KG)</t>
  </si>
  <si>
    <t>접착제(비닐시트)쌍곰데코본드,PVC타일접착제</t>
  </si>
  <si>
    <t>접착테이프OPP</t>
  </si>
  <si>
    <t>[기타장비제품]</t>
  </si>
  <si>
    <t>[인건비]  ※야간공사시 할증적용 20%</t>
  </si>
  <si>
    <t>건축목공</t>
  </si>
  <si>
    <t>형틀목공</t>
  </si>
  <si>
    <t>철골공</t>
  </si>
  <si>
    <t>철공</t>
  </si>
  <si>
    <t>철근공</t>
  </si>
  <si>
    <t>철판공</t>
  </si>
  <si>
    <t>석공</t>
  </si>
  <si>
    <t>조적공</t>
  </si>
  <si>
    <t>미장공</t>
  </si>
  <si>
    <t>타일공</t>
  </si>
  <si>
    <t>줄눈공</t>
  </si>
  <si>
    <t>연마공</t>
  </si>
  <si>
    <t>콘크리트공</t>
  </si>
  <si>
    <t>도배공</t>
  </si>
  <si>
    <t>지붕잇기공</t>
  </si>
  <si>
    <t>견출공</t>
  </si>
  <si>
    <t>판넬조립공</t>
  </si>
  <si>
    <t>기계설비공</t>
  </si>
  <si>
    <t>유리공</t>
  </si>
  <si>
    <t>코킹공</t>
  </si>
  <si>
    <t>특별인부</t>
  </si>
  <si>
    <t>용접공(일반)</t>
  </si>
  <si>
    <t>착암공</t>
  </si>
  <si>
    <t>덕트공</t>
  </si>
  <si>
    <t>배관공</t>
  </si>
  <si>
    <t>위생공</t>
  </si>
  <si>
    <t>내선전공</t>
  </si>
  <si>
    <t>저압케이블공</t>
  </si>
  <si>
    <t>석면해체공</t>
  </si>
  <si>
    <t>[경비]  ※야간공사시 할증적용 20%</t>
  </si>
  <si>
    <t>건축물 현장정리목조,조적조</t>
  </si>
  <si>
    <t>보통인부목조,조적조</t>
  </si>
  <si>
    <t>현장보양플라스틱골판지 4T</t>
  </si>
  <si>
    <t>플라스틱 골판지</t>
  </si>
  <si>
    <t>1800*900*4T</t>
  </si>
  <si>
    <t>비닐보양</t>
  </si>
  <si>
    <t>이동식 강관조립말비계3개월 1단(2M)</t>
  </si>
  <si>
    <t>비계파이프 D48.6*2.3MM</t>
  </si>
  <si>
    <t>가세틀</t>
  </si>
  <si>
    <t>1219*1820</t>
  </si>
  <si>
    <t>수평틀</t>
  </si>
  <si>
    <t>1050*1820</t>
  </si>
  <si>
    <t>바퀴6", 중하중용 TP 6640-01</t>
  </si>
  <si>
    <t>작키베이스(받침쇠)</t>
  </si>
  <si>
    <t>36∮*406</t>
  </si>
  <si>
    <t>발판(P.S.P)3*400*3000</t>
  </si>
  <si>
    <t>자재소운반</t>
  </si>
  <si>
    <t>보통인부엘리베이터 자재운반기준</t>
  </si>
  <si>
    <t>랜드글라스크리너</t>
  </si>
  <si>
    <t>유리세척제</t>
  </si>
  <si>
    <t>SGP 칸막이 철거</t>
  </si>
  <si>
    <t>SGP칸막이 철거</t>
  </si>
  <si>
    <t>재도장시 바탕처리콘크리트면/모르타르면</t>
  </si>
  <si>
    <t>재도장시 바탕처리철재면</t>
  </si>
  <si>
    <t>석고보드붙이기나사고정 9.5MM, 1PLY</t>
  </si>
  <si>
    <t>석고보드붙이기(일면)나사고정 9.5MM, 2PLY</t>
  </si>
  <si>
    <t>마이톤 취부12T 300*600</t>
  </si>
  <si>
    <t>마이톤12.5T*300*600, M-BAR용</t>
  </si>
  <si>
    <t>경량철골천정틀TH-BAR</t>
  </si>
  <si>
    <t>인 서 트50MM</t>
  </si>
  <si>
    <t>CLIP-BAR</t>
  </si>
  <si>
    <t>0.5T 25*35</t>
  </si>
  <si>
    <t>마이톤 취부15T*300*1200, TH-BAR용</t>
  </si>
  <si>
    <t>15T*300*1200, TH-BAR용</t>
  </si>
  <si>
    <t>마이톤15T*300*1200, TH-BAR용</t>
  </si>
  <si>
    <t>디럭스타일 마감3.0T 450*450</t>
  </si>
  <si>
    <t>디럭스타일</t>
  </si>
  <si>
    <t>인테리어필름붙이기LX Z:IN 0.42*폭1220mm RS/CW 우드</t>
  </si>
  <si>
    <t>인테리어필름LX Z:IN 0.42*폭1220mm RS/CW 우드</t>
  </si>
  <si>
    <t>암막 롤블라인드방염</t>
  </si>
  <si>
    <t>암막 롤블라인드방염관공서용(상)</t>
  </si>
  <si>
    <t>암막 롤블라인드</t>
  </si>
  <si>
    <t>방염관공서용(상)</t>
  </si>
  <si>
    <t>블라인드 상단레일</t>
  </si>
  <si>
    <t>알루미늄창호(프로젝트창)1500*600,120mm</t>
  </si>
  <si>
    <t>프로젝트창</t>
  </si>
  <si>
    <t>24mm (5+14+5)</t>
  </si>
  <si>
    <t>24MM이하</t>
  </si>
  <si>
    <t>유리코킹10*10</t>
  </si>
  <si>
    <t>글라스실란트</t>
  </si>
  <si>
    <t>유리용300ml</t>
  </si>
  <si>
    <t>복층유리끼우고닦기24MM이하</t>
  </si>
  <si>
    <t>LINE PUTTY석고보드,벽체</t>
  </si>
  <si>
    <t>F-TAPE35~100MM</t>
  </si>
  <si>
    <t>퍼티</t>
  </si>
  <si>
    <t>공구손료노무비의 4%</t>
  </si>
  <si>
    <t>LINE PUTTY석고보드,천정</t>
  </si>
  <si>
    <t>조합페인트철재면2회 붓칠, 벽체</t>
  </si>
  <si>
    <t>신너(조합페인트용)KCC012</t>
  </si>
  <si>
    <t>수성페인트천정, 2회</t>
  </si>
  <si>
    <t>수성페인트벽체, 2회</t>
  </si>
  <si>
    <t>걸레받이용 페이트칠2회</t>
  </si>
  <si>
    <t>아크릴페인트(스레졸4종)</t>
  </si>
  <si>
    <t>아크론신너(도료용희석제)</t>
  </si>
  <si>
    <t>319빠데</t>
  </si>
  <si>
    <t>#120</t>
  </si>
  <si>
    <t>매</t>
  </si>
  <si>
    <t>2종금속제가요전선관</t>
  </si>
  <si>
    <t>아우트렛박스 커버</t>
  </si>
  <si>
    <t>450/750V 내열비닐절연전선</t>
  </si>
  <si>
    <t>폴리에틸렌 난연케이블</t>
  </si>
  <si>
    <t>매입스위치</t>
  </si>
  <si>
    <t>LED 평판조명</t>
  </si>
  <si>
    <t>화재감지기</t>
  </si>
  <si>
    <t>피난구유도등(LED)</t>
  </si>
  <si>
    <t>박스커넥터, 16 mm 비방수</t>
  </si>
  <si>
    <t>커버, 8각, 평형</t>
  </si>
  <si>
    <t>커버, 4각, 평형</t>
  </si>
  <si>
    <t>HFIX 2.5㎟</t>
  </si>
  <si>
    <t>0.6/1kv F-CV 3C×4㎟</t>
  </si>
  <si>
    <t>250V 1로1구</t>
  </si>
  <si>
    <t>250V 1로2구</t>
  </si>
  <si>
    <t>250V 1로3구</t>
  </si>
  <si>
    <t>250V 1로4구</t>
  </si>
  <si>
    <t>250V 1로5구</t>
  </si>
  <si>
    <t>250V 1로6구</t>
  </si>
  <si>
    <t>35W/1280*320*85</t>
  </si>
  <si>
    <t>감지기(ANALOG),광전식</t>
  </si>
  <si>
    <t>중형벽부-60분용</t>
  </si>
  <si>
    <t>디퓨져</t>
  </si>
  <si>
    <t>스프링쿨러</t>
  </si>
  <si>
    <t>2-6.전기공사</t>
    <phoneticPr fontId="2" type="noConversion"/>
  </si>
  <si>
    <t>2-7.소방공사</t>
    <phoneticPr fontId="2" type="noConversion"/>
  </si>
  <si>
    <t>2-8.폐기물처리비</t>
    <phoneticPr fontId="2" type="noConversion"/>
  </si>
  <si>
    <t>2-6.전기공사</t>
    <phoneticPr fontId="2" type="noConversion"/>
  </si>
  <si>
    <t>2-7.소방공사</t>
    <phoneticPr fontId="2" type="noConversion"/>
  </si>
  <si>
    <t>2-8.폐기물처리비</t>
    <phoneticPr fontId="2" type="noConversion"/>
  </si>
  <si>
    <t>전기공사</t>
    <phoneticPr fontId="2" type="noConversion"/>
  </si>
  <si>
    <t>일위 57 호표</t>
    <phoneticPr fontId="2" type="noConversion"/>
  </si>
  <si>
    <t>등기구 취부</t>
    <phoneticPr fontId="2" type="noConversion"/>
  </si>
  <si>
    <t>1회</t>
    <phoneticPr fontId="2" type="noConversion"/>
  </si>
  <si>
    <t>일위 58 호표</t>
    <phoneticPr fontId="2" type="noConversion"/>
  </si>
  <si>
    <t>전기/통신/랜 선정리</t>
    <phoneticPr fontId="2" type="noConversion"/>
  </si>
  <si>
    <t>LED 평판조명</t>
    <phoneticPr fontId="2" type="noConversion"/>
  </si>
  <si>
    <t>35W/1280*320*85</t>
    <phoneticPr fontId="2" type="noConversion"/>
  </si>
  <si>
    <t>개</t>
    <phoneticPr fontId="2" type="noConversion"/>
  </si>
  <si>
    <t>[전기제품]</t>
    <phoneticPr fontId="2" type="noConversion"/>
  </si>
  <si>
    <t>EA</t>
    <phoneticPr fontId="2" type="noConversion"/>
  </si>
  <si>
    <t>개</t>
    <phoneticPr fontId="2" type="noConversion"/>
  </si>
  <si>
    <t>내선전공</t>
    <phoneticPr fontId="2" type="noConversion"/>
  </si>
  <si>
    <t>저압케이블공</t>
    <phoneticPr fontId="2" type="noConversion"/>
  </si>
  <si>
    <t>소모 잡자재</t>
    <phoneticPr fontId="2" type="noConversion"/>
  </si>
  <si>
    <t>공구손료</t>
    <phoneticPr fontId="2" type="noConversion"/>
  </si>
  <si>
    <t>노무비의 3%</t>
    <phoneticPr fontId="2" type="noConversion"/>
  </si>
  <si>
    <t>전선,전선관의 2%</t>
    <phoneticPr fontId="2" type="noConversion"/>
  </si>
  <si>
    <t>250V 1로5구</t>
    <phoneticPr fontId="2" type="noConversion"/>
  </si>
  <si>
    <t>등기구 취부</t>
    <phoneticPr fontId="2" type="noConversion"/>
  </si>
  <si>
    <t>일위 59 호표</t>
    <phoneticPr fontId="2" type="noConversion"/>
  </si>
  <si>
    <t>스위치 취부</t>
    <phoneticPr fontId="2" type="noConversion"/>
  </si>
  <si>
    <t>식</t>
    <phoneticPr fontId="2" type="noConversion"/>
  </si>
  <si>
    <t>스위치 취부</t>
    <phoneticPr fontId="2" type="noConversion"/>
  </si>
  <si>
    <t>전기/통신/랜 선정리</t>
    <phoneticPr fontId="2" type="noConversion"/>
  </si>
  <si>
    <t>LED 평판조명 취부</t>
    <phoneticPr fontId="2" type="noConversion"/>
  </si>
  <si>
    <t>매입스위치 취부</t>
    <phoneticPr fontId="2" type="noConversion"/>
  </si>
  <si>
    <t>일위-57</t>
    <phoneticPr fontId="2" type="noConversion"/>
  </si>
  <si>
    <t>일위-58</t>
    <phoneticPr fontId="2" type="noConversion"/>
  </si>
  <si>
    <t>일위-59</t>
    <phoneticPr fontId="2" type="noConversion"/>
  </si>
  <si>
    <t>일위-60</t>
    <phoneticPr fontId="2" type="noConversion"/>
  </si>
  <si>
    <t>일위-61</t>
    <phoneticPr fontId="2" type="noConversion"/>
  </si>
  <si>
    <t>일위 60 호표</t>
    <phoneticPr fontId="2" type="noConversion"/>
  </si>
  <si>
    <t>화재감지기</t>
    <phoneticPr fontId="2" type="noConversion"/>
  </si>
  <si>
    <t>감지기(ANALOG),광전식</t>
    <phoneticPr fontId="2" type="noConversion"/>
  </si>
  <si>
    <t>피난구유도등(LED)</t>
    <phoneticPr fontId="2" type="noConversion"/>
  </si>
  <si>
    <t>중형벽부-60분용</t>
    <phoneticPr fontId="2" type="noConversion"/>
  </si>
  <si>
    <t>스프링쿨러</t>
    <phoneticPr fontId="2" type="noConversion"/>
  </si>
  <si>
    <t>디퓨져</t>
    <phoneticPr fontId="2" type="noConversion"/>
  </si>
  <si>
    <t>덕트공</t>
    <phoneticPr fontId="2" type="noConversion"/>
  </si>
  <si>
    <t>헤드형,하향식</t>
    <phoneticPr fontId="2" type="noConversion"/>
  </si>
  <si>
    <t>소방설비공사</t>
    <phoneticPr fontId="2" type="noConversion"/>
  </si>
  <si>
    <t>소방전기공사</t>
    <phoneticPr fontId="2" type="noConversion"/>
  </si>
  <si>
    <t>철거재사용</t>
    <phoneticPr fontId="2" type="noConversion"/>
  </si>
  <si>
    <t>배관공</t>
    <phoneticPr fontId="2" type="noConversion"/>
  </si>
  <si>
    <t>일위 61 호표</t>
    <phoneticPr fontId="2" type="noConversion"/>
  </si>
  <si>
    <t>유도등 철거/이설</t>
    <phoneticPr fontId="2" type="noConversion"/>
  </si>
  <si>
    <t>감지기 철거/이설</t>
    <phoneticPr fontId="2" type="noConversion"/>
  </si>
  <si>
    <t>스프링쿨러 철거/이설</t>
    <phoneticPr fontId="2" type="noConversion"/>
  </si>
  <si>
    <t>디퓨져 철거/이설</t>
    <phoneticPr fontId="2" type="noConversion"/>
  </si>
  <si>
    <t>300*300,사각</t>
    <phoneticPr fontId="2" type="noConversion"/>
  </si>
  <si>
    <t>보통인부</t>
    <phoneticPr fontId="2" type="noConversion"/>
  </si>
  <si>
    <t>일위 62 호표</t>
    <phoneticPr fontId="2" type="noConversion"/>
  </si>
  <si>
    <t>일위 63 호표</t>
    <phoneticPr fontId="2" type="noConversion"/>
  </si>
  <si>
    <t>일위-62</t>
    <phoneticPr fontId="2" type="noConversion"/>
  </si>
  <si>
    <t>일위-63</t>
    <phoneticPr fontId="2" type="noConversion"/>
  </si>
  <si>
    <t>헤드형,하향식</t>
    <phoneticPr fontId="2" type="noConversion"/>
  </si>
  <si>
    <t>300*300,사각</t>
    <phoneticPr fontId="2" type="noConversion"/>
  </si>
  <si>
    <t xml:space="preserve">공사명 : 2026년 기상기업성장지원센터(진양센터) 원상복구 공사 </t>
    <phoneticPr fontId="116" type="noConversion"/>
  </si>
  <si>
    <r>
      <t>2026년 기상기업성장지원센터(진양</t>
    </r>
    <r>
      <rPr>
        <sz val="30"/>
        <rFont val="맑은 고딕"/>
        <family val="1"/>
        <charset val="129"/>
      </rPr>
      <t>빌딩</t>
    </r>
    <r>
      <rPr>
        <sz val="30"/>
        <rFont val="나눔명조"/>
        <family val="1"/>
        <charset val="129"/>
      </rPr>
      <t xml:space="preserve">) 원상복구 공사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</si>
</sst>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#,##0.00_ "/>
    <numFmt numFmtId="179" formatCode="&quot;₩&quot;#,##0;&quot;₩&quot;&quot;₩&quot;&quot;₩&quot;&quot;₩&quot;\-#,##0"/>
    <numFmt numFmtId="180" formatCode="#,##0;[Red]&quot;-&quot;#,##0"/>
    <numFmt numFmtId="181" formatCode="&quot;₩&quot;#,##0;[Red]&quot;₩&quot;&quot;₩&quot;&quot;₩&quot;&quot;₩&quot;\-#,##0"/>
    <numFmt numFmtId="182" formatCode="_-* #,##0.00_-;&quot;₩&quot;&quot;₩&quot;\-* #,##0.00_-;_-* &quot;-&quot;??_-;_-@_-"/>
    <numFmt numFmtId="183" formatCode="_-&quot;₩&quot;* #,##0.00_-;&quot;₩&quot;&quot;₩&quot;\-&quot;₩&quot;* #,##0.00_-;_-&quot;₩&quot;* &quot;-&quot;??_-;_-@_-"/>
    <numFmt numFmtId="184" formatCode="&quot;₩&quot;#,##0.00;&quot;₩&quot;&quot;₩&quot;&quot;₩&quot;&quot;₩&quot;\-#,##0.00"/>
    <numFmt numFmtId="185" formatCode="_ * #,##0.00_ ;_ * \-#,##0.00_ ;_ * &quot;-&quot;??_ ;_ @_ "/>
    <numFmt numFmtId="186" formatCode="#,##0.000000;[Red]&quot;▲&quot;#,##0.000000"/>
    <numFmt numFmtId="187" formatCode="_-* #,##0.00_-;&quot;₩&quot;&quot;₩&quot;&quot;₩&quot;&quot;₩&quot;\-* #,##0.00_-;_-* &quot;-&quot;??_-;_-@_-"/>
    <numFmt numFmtId="188" formatCode="&quot;₩&quot;#,##0;[Red]&quot;₩&quot;&quot;₩&quot;&quot;₩&quot;&quot;₩&quot;&quot;₩&quot;&quot;₩&quot;\-#,##0"/>
    <numFmt numFmtId="189" formatCode="0.0%"/>
    <numFmt numFmtId="190" formatCode="_-* #,##0.0_-;\-* #,##0.0_-;_-* &quot;-&quot;_-;_-@_-"/>
    <numFmt numFmtId="191" formatCode="0.00_);[Red]\(0.00\)"/>
    <numFmt numFmtId="192" formatCode="&quot;₩&quot;#,##0;\(&quot;₩&quot;#,##0.00\)"/>
    <numFmt numFmtId="193" formatCode="_ &quot;₩&quot;\ * #,##0_ ;_ &quot;₩&quot;\ * \-#,##0_ ;_ &quot;₩&quot;\ * &quot;-&quot;_ ;_ @_ "/>
    <numFmt numFmtId="194" formatCode="&quot;₩&quot;#,##0.00;&quot;₩&quot;&quot;₩&quot;&quot;₩&quot;&quot;₩&quot;&quot;₩&quot;&quot;₩&quot;&quot;₩&quot;\-#,##0.00"/>
    <numFmt numFmtId="195" formatCode="&quot;₩&quot;#,##0.00;[Red]&quot;₩&quot;&quot;₩&quot;&quot;₩&quot;&quot;₩&quot;&quot;₩&quot;&quot;₩&quot;&quot;₩&quot;\-#,##0.00"/>
    <numFmt numFmtId="196" formatCode="000,000"/>
    <numFmt numFmtId="197" formatCode="&quot;(&quot;###.00&quot;)&quot;"/>
    <numFmt numFmtId="198" formatCode="#."/>
    <numFmt numFmtId="199" formatCode="[Red]\+#;[Red]\-#;[Red]0"/>
    <numFmt numFmtId="200" formatCode="#,##0;[Red]&quot;△&quot;#,##0"/>
    <numFmt numFmtId="201" formatCode="#,##0_ ;[Red]&quot;△&quot;#,##0\ "/>
    <numFmt numFmtId="202" formatCode="#,##0;&quot;-&quot;#,##0"/>
    <numFmt numFmtId="203" formatCode="_ &quot;₩&quot;* #,##0_ ;_ &quot;₩&quot;* \-#,##0_ ;_ &quot;₩&quot;* &quot;-&quot;_ ;_ @_ "/>
    <numFmt numFmtId="204" formatCode="_ &quot;₩&quot;* #,##0.00_ ;_ &quot;₩&quot;* \-#,##0.00_ ;_ &quot;₩&quot;* &quot;-&quot;??_ ;_ @_ "/>
    <numFmt numFmtId="205" formatCode="&quot;₩&quot;&quot;₩&quot;&quot;₩&quot;\$#,##0_);[Red]&quot;₩&quot;&quot;₩&quot;&quot;₩&quot;\(&quot;₩&quot;&quot;₩&quot;&quot;₩&quot;\$#,##0&quot;₩&quot;&quot;₩&quot;&quot;₩&quot;\)"/>
    <numFmt numFmtId="206" formatCode="0.000"/>
    <numFmt numFmtId="207" formatCode="dd&quot;₩&quot;\-mmm&quot;₩&quot;\-yy"/>
    <numFmt numFmtId="208" formatCode="dd&quot;₩&quot;\-mmm"/>
    <numFmt numFmtId="209" formatCode="_ * #,##0.00_ ;_ * &quot;₩&quot;\-#,##0.00_ ;_ * &quot;-&quot;??_ ;_ @_ "/>
    <numFmt numFmtId="210" formatCode="mm/dd/yyyy&quot;₩&quot;\ h:mm"/>
    <numFmt numFmtId="211" formatCode="#,##0."/>
    <numFmt numFmtId="212" formatCode="\$#."/>
    <numFmt numFmtId="213" formatCode="m\o\n\th\ d\,\ yyyy"/>
    <numFmt numFmtId="214" formatCode="&quot;₩&quot;#,##0;&quot;₩&quot;\-#,##0"/>
    <numFmt numFmtId="215" formatCode="_-[$€-2]* #,##0.00_-;\-[$€-2]* #,##0.00_-;_-[$€-2]* &quot;-&quot;??_-"/>
    <numFmt numFmtId="216" formatCode="#.00"/>
    <numFmt numFmtId="217" formatCode="%#.00"/>
    <numFmt numFmtId="218" formatCode="0.0%;[Red]&quot;△&quot;0.0%"/>
    <numFmt numFmtId="219" formatCode="0.00%;[Red]&quot;△&quot;0.00%"/>
    <numFmt numFmtId="220" formatCode="#,##0_ ;[Red]\-#,##0\ "/>
    <numFmt numFmtId="221" formatCode="#,##0.0#####\ ;[Red]\-#,##0.0#####\ "/>
    <numFmt numFmtId="222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23" formatCode="_(* #,##0_);_(* &quot;₩&quot;&quot;₩&quot;&quot;₩&quot;&quot;₩&quot;&quot;₩&quot;&quot;₩&quot;\(#,##0&quot;₩&quot;&quot;₩&quot;&quot;₩&quot;&quot;₩&quot;&quot;₩&quot;&quot;₩&quot;\);_(* &quot;-&quot;_);_(@_)"/>
    <numFmt numFmtId="22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25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26" formatCode="&quot;₩&quot;#,##0;&quot;₩&quot;&quot;₩&quot;&quot;₩&quot;&quot;₩&quot;&quot;₩&quot;\-&quot;₩&quot;#,##0"/>
    <numFmt numFmtId="227" formatCode="&quot;₩&quot;#,##0;[Red]&quot;₩&quot;&quot;₩&quot;&quot;₩&quot;&quot;₩&quot;&quot;₩&quot;\-&quot;₩&quot;#,##0"/>
    <numFmt numFmtId="228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29" formatCode="#,##0.000_);&quot;₩&quot;&quot;₩&quot;&quot;₩&quot;&quot;₩&quot;&quot;₩&quot;&quot;₩&quot;\(#,##0.000&quot;₩&quot;&quot;₩&quot;&quot;₩&quot;&quot;₩&quot;&quot;₩&quot;&quot;₩&quot;\)"/>
    <numFmt numFmtId="230" formatCode="_(* #,##0.0_);_(* &quot;₩&quot;&quot;₩&quot;&quot;₩&quot;&quot;₩&quot;&quot;₩&quot;&quot;₩&quot;\(#,##0.0&quot;₩&quot;&quot;₩&quot;&quot;₩&quot;&quot;₩&quot;&quot;₩&quot;&quot;₩&quot;\);_(* &quot;-&quot;_);_(@_)"/>
    <numFmt numFmtId="231" formatCode="#,##0.0;[Red]#,##0.0;&quot; &quot;"/>
    <numFmt numFmtId="232" formatCode="&quot;$&quot;#,##0.00_);\(&quot;$&quot;#,##0.00\)"/>
    <numFmt numFmtId="233" formatCode="yyyy&quot;年&quot;m&quot;月&quot;d&quot;日&quot;"/>
    <numFmt numFmtId="234" formatCode="0.0000%"/>
    <numFmt numFmtId="235" formatCode="0.0%;[Red]\(0.0%\)"/>
    <numFmt numFmtId="236" formatCode="#,##0&quot; 원&quot;"/>
    <numFmt numFmtId="237" formatCode="#,##0.00;[Red]#,##0.00;&quot; &quot;"/>
    <numFmt numFmtId="238" formatCode="&quot;₩&quot;\!\$#,##0_);&quot;₩&quot;\!\(&quot;₩&quot;\!\$#,##0&quot;₩&quot;\!\)"/>
    <numFmt numFmtId="239" formatCode="&quot;₩&quot;\ #,##0.00;&quot;₩&quot;\ \-#,##0.00"/>
    <numFmt numFmtId="240" formatCode="_-* #,##0;\-* #,##0;_-* &quot;-&quot;;_-@"/>
    <numFmt numFmtId="241" formatCode="_ &quot;₩&quot;\ * #,##0.00_ ;_ &quot;₩&quot;\ * \-#,##0.00_ ;_ &quot;₩&quot;\ * &quot;-&quot;??_ ;_ @_ "/>
    <numFmt numFmtId="242" formatCode="&quot;A0&quot;General"/>
    <numFmt numFmtId="243" formatCode="#,##0.000\ "/>
    <numFmt numFmtId="244" formatCode="#,##0\ "/>
    <numFmt numFmtId="245" formatCode="&quot;총 공사기간 : &quot;#,##0\ &quot;개월&quot;"/>
    <numFmt numFmtId="246" formatCode="#,##0\ &quot;원&quot;&quot;/&quot;&quot;M&quot;&quot;'&quot;&quot;T&quot;&quot;H&quot;"/>
    <numFmt numFmtId="247" formatCode="&quot;노무비의&quot;\ 0%"/>
    <numFmt numFmtId="248" formatCode="#,##0&quot;p &quot;"/>
    <numFmt numFmtId="249" formatCode="0.000%"/>
    <numFmt numFmtId="250" formatCode="#,###&quot;원절삭&quot;"/>
    <numFmt numFmtId="251" formatCode="_-* #,##0_-;\-* #,##0_-;_-* &quot;-&quot;??_-;_-@_-"/>
    <numFmt numFmtId="252" formatCode="0_);[Red]\(0\)"/>
    <numFmt numFmtId="253" formatCode="_-* #,##0.00_-;\-* #,##0.00_-;_-* &quot;-&quot;_-;_-@_-"/>
  </numFmts>
  <fonts count="1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9"/>
      <name val="돋움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1"/>
      <name val="뼻뮝"/>
      <family val="3"/>
      <charset val="129"/>
    </font>
    <font>
      <b/>
      <sz val="12"/>
      <color indexed="16"/>
      <name val="굴림체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name val="돋움체"/>
      <family val="3"/>
      <charset val="129"/>
    </font>
    <font>
      <b/>
      <sz val="20"/>
      <name val="돋움체"/>
      <family val="3"/>
      <charset val="129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7"/>
      <name val="Small Fonts"/>
      <family val="2"/>
    </font>
    <font>
      <sz val="12"/>
      <name val="돋움체"/>
      <family val="3"/>
      <charset val="129"/>
    </font>
    <font>
      <i/>
      <u/>
      <sz val="1"/>
      <color indexed="16"/>
      <name val="Courier"/>
      <family val="3"/>
    </font>
    <font>
      <sz val="10"/>
      <name val="MS Sans Serif"/>
      <family val="2"/>
    </font>
    <font>
      <sz val="10"/>
      <name val="Times New Roman"/>
      <family val="1"/>
    </font>
    <font>
      <sz val="1"/>
      <color indexed="16"/>
      <name val="Courier"/>
      <family val="3"/>
    </font>
    <font>
      <sz val="11"/>
      <name val="바탕체"/>
      <family val="1"/>
      <charset val="129"/>
    </font>
    <font>
      <sz val="10"/>
      <name val="옛체"/>
      <family val="1"/>
      <charset val="129"/>
    </font>
    <font>
      <sz val="1"/>
      <color indexed="0"/>
      <name val="Courier"/>
      <family val="3"/>
    </font>
    <font>
      <sz val="12"/>
      <name val="Arial"/>
      <family val="2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UAAA¼"/>
      <family val="3"/>
      <charset val="129"/>
    </font>
    <font>
      <sz val="8"/>
      <name val="Times New Roman"/>
      <family val="1"/>
    </font>
    <font>
      <b/>
      <sz val="12"/>
      <name val="Arial MT"/>
      <family val="2"/>
    </font>
    <font>
      <sz val="8"/>
      <name val="¹UAAA¼"/>
      <family val="1"/>
    </font>
    <font>
      <sz val="12"/>
      <name val="±¼¸²Ã¼"/>
      <family val="3"/>
    </font>
    <font>
      <sz val="11"/>
      <name val="µ¸¿òÃ¼"/>
      <family val="3"/>
      <charset val="129"/>
    </font>
    <font>
      <sz val="9"/>
      <name val="Times New Roman"/>
      <family val="1"/>
    </font>
    <font>
      <sz val="12"/>
      <name val="Arial MT"/>
      <family val="2"/>
    </font>
    <font>
      <i/>
      <sz val="1"/>
      <color indexed="8"/>
      <name val="Courier"/>
      <family val="3"/>
    </font>
    <font>
      <b/>
      <sz val="9.85"/>
      <name val="Times New Roman"/>
      <family val="1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sz val="12"/>
      <name val="Times New Roman"/>
      <family val="1"/>
    </font>
    <font>
      <sz val="1"/>
      <color indexed="18"/>
      <name val="Courier"/>
      <family val="3"/>
    </font>
    <font>
      <sz val="10"/>
      <name val="바탕체"/>
      <family val="1"/>
      <charset val="129"/>
    </font>
    <font>
      <b/>
      <i/>
      <sz val="18"/>
      <color indexed="39"/>
      <name val="돋움체"/>
      <family val="3"/>
      <charset val="129"/>
    </font>
    <font>
      <i/>
      <outline/>
      <shadow/>
      <u/>
      <sz val="1"/>
      <color indexed="24"/>
      <name val="Courier"/>
      <family val="3"/>
    </font>
    <font>
      <sz val="12"/>
      <name val="명조"/>
      <family val="3"/>
      <charset val="129"/>
    </font>
    <font>
      <sz val="10"/>
      <name val="바탕"/>
      <family val="1"/>
      <charset val="129"/>
    </font>
    <font>
      <sz val="10"/>
      <name val="Helv"/>
      <family val="2"/>
    </font>
    <font>
      <sz val="10"/>
      <name val="명조"/>
      <family val="3"/>
      <charset val="129"/>
    </font>
    <font>
      <b/>
      <sz val="22"/>
      <name val="바탕체"/>
      <family val="1"/>
      <charset val="129"/>
    </font>
    <font>
      <sz val="10"/>
      <color indexed="8"/>
      <name val="Arial"/>
      <family val="2"/>
    </font>
    <font>
      <u/>
      <sz val="11"/>
      <color indexed="12"/>
      <name val="돋움"/>
      <family val="3"/>
      <charset val="129"/>
    </font>
    <font>
      <sz val="12"/>
      <name val="돋움"/>
      <family val="3"/>
      <charset val="129"/>
    </font>
    <font>
      <sz val="10"/>
      <color indexed="10"/>
      <name val="돋움체"/>
      <family val="3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48"/>
      <name val="맑은 고딕"/>
      <family val="3"/>
      <charset val="129"/>
    </font>
    <font>
      <sz val="8"/>
      <name val="바탕"/>
      <family val="1"/>
      <charset val="129"/>
    </font>
    <font>
      <b/>
      <sz val="35"/>
      <name val="돋움체"/>
      <family val="3"/>
      <charset val="129"/>
    </font>
    <font>
      <b/>
      <sz val="12"/>
      <name val="맑은 고딕"/>
      <family val="3"/>
      <charset val="129"/>
      <scheme val="major"/>
    </font>
    <font>
      <sz val="35"/>
      <name val="돋움체"/>
      <family val="3"/>
      <charset val="129"/>
    </font>
    <font>
      <sz val="9"/>
      <name val="바탕체"/>
      <family val="1"/>
      <charset val="129"/>
    </font>
    <font>
      <sz val="10"/>
      <name val="KoPub돋움체 Bold"/>
      <family val="1"/>
      <charset val="129"/>
    </font>
    <font>
      <b/>
      <sz val="25"/>
      <name val="나눔명조"/>
      <family val="1"/>
      <charset val="129"/>
    </font>
    <font>
      <b/>
      <sz val="20"/>
      <name val="맑은 고딕"/>
      <family val="3"/>
      <charset val="129"/>
    </font>
    <font>
      <sz val="30"/>
      <name val="나눔명조"/>
      <family val="1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20"/>
      <color indexed="10"/>
      <name val="굴림"/>
      <family val="3"/>
      <charset val="129"/>
    </font>
    <font>
      <b/>
      <sz val="20"/>
      <name val="굴림"/>
      <family val="3"/>
      <charset val="129"/>
    </font>
    <font>
      <b/>
      <sz val="20"/>
      <color indexed="8"/>
      <name val="굴림체"/>
      <family val="3"/>
      <charset val="129"/>
    </font>
    <font>
      <b/>
      <sz val="11"/>
      <color indexed="10"/>
      <name val="굴림체"/>
      <family val="3"/>
      <charset val="129"/>
    </font>
    <font>
      <b/>
      <sz val="11"/>
      <name val="굴림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name val="굴림"/>
      <family val="3"/>
      <charset val="129"/>
    </font>
    <font>
      <sz val="11"/>
      <color indexed="8"/>
      <name val="굴림체"/>
      <family val="3"/>
      <charset val="129"/>
    </font>
    <font>
      <sz val="11"/>
      <color indexed="9"/>
      <name val="굴림체"/>
      <family val="3"/>
      <charset val="129"/>
    </font>
    <font>
      <u/>
      <sz val="9.35"/>
      <color indexed="12"/>
      <name val="돋움"/>
      <family val="3"/>
      <charset val="129"/>
    </font>
    <font>
      <sz val="11"/>
      <color indexed="8"/>
      <name val="굴림"/>
      <family val="3"/>
      <charset val="129"/>
    </font>
    <font>
      <b/>
      <sz val="9"/>
      <color indexed="12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indexed="10"/>
      <name val="돋움"/>
      <family val="3"/>
      <charset val="129"/>
    </font>
    <font>
      <sz val="9"/>
      <color indexed="12"/>
      <name val="돋움"/>
      <family val="3"/>
      <charset val="129"/>
    </font>
    <font>
      <sz val="9"/>
      <color rgb="FF0000FF"/>
      <name val="돋움"/>
      <family val="3"/>
      <charset val="129"/>
    </font>
    <font>
      <sz val="9"/>
      <color indexed="14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sz val="10"/>
      <name val="돋움체"/>
      <family val="3"/>
      <charset val="129"/>
    </font>
    <font>
      <b/>
      <sz val="10"/>
      <name val="굴림체"/>
      <family val="3"/>
      <charset val="129"/>
    </font>
    <font>
      <b/>
      <sz val="12"/>
      <color indexed="12"/>
      <name val="굴림"/>
      <family val="3"/>
      <charset val="129"/>
    </font>
    <font>
      <sz val="11"/>
      <name val="옛체"/>
      <family val="1"/>
      <charset val="129"/>
    </font>
    <font>
      <b/>
      <sz val="9"/>
      <color indexed="12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9"/>
      <name val="굴림"/>
      <family val="3"/>
      <charset val="129"/>
    </font>
    <font>
      <sz val="11"/>
      <name val="바탕"/>
      <family val="1"/>
      <charset val="129"/>
    </font>
    <font>
      <b/>
      <sz val="8"/>
      <name val="굴림"/>
      <family val="3"/>
      <charset val="129"/>
    </font>
    <font>
      <sz val="12"/>
      <name val="Century Schoolbook"/>
      <family val="1"/>
    </font>
    <font>
      <b/>
      <sz val="14"/>
      <name val="바탕"/>
      <family val="1"/>
      <charset val="129"/>
    </font>
    <font>
      <b/>
      <sz val="8"/>
      <color indexed="12"/>
      <name val="굴림"/>
      <family val="3"/>
      <charset val="129"/>
    </font>
    <font>
      <b/>
      <sz val="10"/>
      <name val="굴림"/>
      <family val="3"/>
      <charset val="129"/>
    </font>
    <font>
      <sz val="8"/>
      <name val="굴림체"/>
      <family val="3"/>
      <charset val="129"/>
    </font>
    <font>
      <sz val="10"/>
      <color rgb="FF0000FF"/>
      <name val="돋움"/>
      <family val="3"/>
      <charset val="129"/>
    </font>
    <font>
      <sz val="9"/>
      <color indexed="8"/>
      <name val="굴림체"/>
      <family val="3"/>
      <charset val="129"/>
    </font>
    <font>
      <sz val="30"/>
      <name val="맑은 고딕"/>
      <family val="1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darkGray">
        <fgColor indexed="16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/>
      <top/>
      <bottom style="thin">
        <color theme="0" tint="-0.499984740745262"/>
      </bottom>
      <diagonal/>
    </border>
    <border>
      <left/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622">
    <xf numFmtId="0" fontId="0" fillId="0" borderId="0">
      <alignment vertical="center"/>
    </xf>
    <xf numFmtId="0" fontId="3" fillId="0" borderId="0"/>
    <xf numFmtId="0" fontId="15" fillId="0" borderId="0"/>
    <xf numFmtId="182" fontId="1" fillId="0" borderId="0"/>
    <xf numFmtId="185" fontId="16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/>
    <xf numFmtId="188" fontId="1" fillId="0" borderId="0"/>
    <xf numFmtId="38" fontId="17" fillId="2" borderId="0" applyNumberFormat="0" applyBorder="0" applyAlignment="0" applyProtection="0"/>
    <xf numFmtId="0" fontId="18" fillId="0" borderId="0">
      <alignment horizontal="left"/>
    </xf>
    <xf numFmtId="0" fontId="19" fillId="0" borderId="1" applyNumberFormat="0" applyAlignment="0" applyProtection="0">
      <alignment horizontal="left" vertical="center"/>
    </xf>
    <xf numFmtId="0" fontId="19" fillId="0" borderId="2">
      <alignment horizontal="left" vertical="center"/>
    </xf>
    <xf numFmtId="10" fontId="17" fillId="3" borderId="3" applyNumberFormat="0" applyBorder="0" applyAlignment="0" applyProtection="0"/>
    <xf numFmtId="0" fontId="20" fillId="0" borderId="4"/>
    <xf numFmtId="186" fontId="1" fillId="0" borderId="0"/>
    <xf numFmtId="0" fontId="16" fillId="0" borderId="0"/>
    <xf numFmtId="10" fontId="16" fillId="0" borderId="0" applyFont="0" applyFill="0" applyBorder="0" applyAlignment="0" applyProtection="0"/>
    <xf numFmtId="0" fontId="20" fillId="0" borderId="0"/>
    <xf numFmtId="0" fontId="21" fillId="0" borderId="0" applyFill="0" applyBorder="0" applyProtection="0">
      <alignment horizontal="centerContinuous" vertical="center"/>
    </xf>
    <xf numFmtId="0" fontId="22" fillId="4" borderId="0" applyFill="0" applyBorder="0" applyProtection="0">
      <alignment horizontal="center" vertical="center"/>
    </xf>
    <xf numFmtId="0" fontId="23" fillId="0" borderId="5">
      <alignment horizontal="left"/>
    </xf>
    <xf numFmtId="179" fontId="5" fillId="0" borderId="3" applyNumberFormat="0">
      <alignment horizontal="center" vertical="center"/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6" fillId="4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13" fillId="0" borderId="0"/>
    <xf numFmtId="18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" fontId="10" fillId="0" borderId="0">
      <protection locked="0"/>
    </xf>
    <xf numFmtId="181" fontId="3" fillId="0" borderId="0">
      <protection locked="0"/>
    </xf>
    <xf numFmtId="0" fontId="3" fillId="0" borderId="0"/>
    <xf numFmtId="178" fontId="6" fillId="4" borderId="0" applyFill="0" applyBorder="0" applyProtection="0">
      <alignment horizontal="right"/>
    </xf>
    <xf numFmtId="42" fontId="1" fillId="0" borderId="0" applyFont="0" applyFill="0" applyBorder="0" applyAlignment="0" applyProtection="0"/>
    <xf numFmtId="182" fontId="3" fillId="0" borderId="0">
      <protection locked="0"/>
    </xf>
    <xf numFmtId="0" fontId="1" fillId="0" borderId="0"/>
    <xf numFmtId="0" fontId="10" fillId="0" borderId="6">
      <protection locked="0"/>
    </xf>
    <xf numFmtId="183" fontId="3" fillId="0" borderId="0">
      <protection locked="0"/>
    </xf>
    <xf numFmtId="184" fontId="3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35" fillId="0" borderId="19">
      <alignment horizontal="center"/>
    </xf>
    <xf numFmtId="0" fontId="65" fillId="0" borderId="0">
      <alignment vertical="center"/>
    </xf>
    <xf numFmtId="3" fontId="33" fillId="0" borderId="3"/>
    <xf numFmtId="197" fontId="4" fillId="0" borderId="0" applyFont="0" applyFill="0" applyBorder="0" applyAlignment="0" applyProtection="0">
      <alignment vertical="center"/>
    </xf>
    <xf numFmtId="198" fontId="34" fillId="5" borderId="43">
      <protection locked="0"/>
    </xf>
    <xf numFmtId="198" fontId="34" fillId="5" borderId="43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7" fillId="0" borderId="0"/>
    <xf numFmtId="0" fontId="16" fillId="0" borderId="0"/>
    <xf numFmtId="0" fontId="35" fillId="0" borderId="0"/>
    <xf numFmtId="0" fontId="3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6" fillId="0" borderId="0"/>
    <xf numFmtId="0" fontId="3" fillId="0" borderId="0" applyFont="0" applyFill="0" applyBorder="0" applyAlignment="0" applyProtection="0"/>
    <xf numFmtId="0" fontId="3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6" fillId="0" borderId="0"/>
    <xf numFmtId="0" fontId="16" fillId="0" borderId="0"/>
    <xf numFmtId="0" fontId="3" fillId="0" borderId="0" applyFont="0" applyFill="0" applyBorder="0" applyAlignment="0" applyProtection="0"/>
    <xf numFmtId="0" fontId="16" fillId="0" borderId="0"/>
    <xf numFmtId="0" fontId="3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16" fillId="0" borderId="0"/>
    <xf numFmtId="0" fontId="35" fillId="0" borderId="0"/>
    <xf numFmtId="0" fontId="1" fillId="0" borderId="0"/>
    <xf numFmtId="0" fontId="1" fillId="0" borderId="0"/>
    <xf numFmtId="0" fontId="3" fillId="0" borderId="0" applyFont="0" applyFill="0" applyBorder="0" applyAlignment="0" applyProtection="0"/>
    <xf numFmtId="0" fontId="35" fillId="0" borderId="0"/>
    <xf numFmtId="198" fontId="37" fillId="0" borderId="0">
      <protection locked="0"/>
    </xf>
    <xf numFmtId="0" fontId="35" fillId="0" borderId="0"/>
    <xf numFmtId="198" fontId="37" fillId="0" borderId="0">
      <protection locked="0"/>
    </xf>
    <xf numFmtId="0" fontId="35" fillId="0" borderId="0"/>
    <xf numFmtId="0" fontId="3" fillId="0" borderId="0" applyFont="0" applyFill="0" applyBorder="0" applyAlignment="0" applyProtection="0"/>
    <xf numFmtId="0" fontId="35" fillId="0" borderId="0"/>
    <xf numFmtId="0" fontId="3" fillId="0" borderId="0" applyFont="0" applyFill="0" applyBorder="0" applyAlignment="0" applyProtection="0"/>
    <xf numFmtId="0" fontId="35" fillId="0" borderId="0"/>
    <xf numFmtId="0" fontId="16" fillId="0" borderId="0"/>
    <xf numFmtId="0" fontId="16" fillId="0" borderId="0"/>
    <xf numFmtId="0" fontId="35" fillId="0" borderId="0"/>
    <xf numFmtId="0" fontId="16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6" fillId="0" borderId="0"/>
    <xf numFmtId="0" fontId="16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 applyFont="0" applyFill="0" applyBorder="0" applyAlignment="0" applyProtection="0"/>
    <xf numFmtId="198" fontId="37" fillId="0" borderId="0">
      <protection locked="0"/>
    </xf>
    <xf numFmtId="0" fontId="3" fillId="0" borderId="0" applyFont="0" applyFill="0" applyBorder="0" applyAlignment="0" applyProtection="0"/>
    <xf numFmtId="0" fontId="16" fillId="0" borderId="0"/>
    <xf numFmtId="0" fontId="35" fillId="0" borderId="0"/>
    <xf numFmtId="0" fontId="1" fillId="0" borderId="0"/>
    <xf numFmtId="0" fontId="1" fillId="0" borderId="0"/>
    <xf numFmtId="198" fontId="37" fillId="0" borderId="0">
      <protection locked="0"/>
    </xf>
    <xf numFmtId="0" fontId="16" fillId="0" borderId="0"/>
    <xf numFmtId="0" fontId="1" fillId="0" borderId="0"/>
    <xf numFmtId="0" fontId="1" fillId="0" borderId="0"/>
    <xf numFmtId="0" fontId="16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199" fontId="4" fillId="0" borderId="0" applyFont="0" applyFill="0" applyBorder="0" applyProtection="0">
      <alignment vertical="center"/>
    </xf>
    <xf numFmtId="200" fontId="4" fillId="0" borderId="0">
      <alignment vertical="center"/>
    </xf>
    <xf numFmtId="201" fontId="4" fillId="0" borderId="0" applyFont="0" applyFill="0" applyBorder="0" applyAlignment="0" applyProtection="0">
      <alignment vertical="center"/>
    </xf>
    <xf numFmtId="177" fontId="38" fillId="0" borderId="3">
      <alignment vertical="center"/>
    </xf>
    <xf numFmtId="3" fontId="33" fillId="0" borderId="3"/>
    <xf numFmtId="3" fontId="33" fillId="0" borderId="3"/>
    <xf numFmtId="202" fontId="3" fillId="0" borderId="0">
      <alignment vertical="center"/>
    </xf>
    <xf numFmtId="231" fontId="68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4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5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6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5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1" fontId="68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2" fontId="1" fillId="0" borderId="0">
      <alignment vertical="center"/>
    </xf>
    <xf numFmtId="231" fontId="68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233" fontId="1" fillId="0" borderId="0">
      <alignment vertical="center"/>
    </xf>
    <xf numFmtId="0" fontId="39" fillId="0" borderId="0"/>
    <xf numFmtId="237" fontId="4" fillId="0" borderId="0">
      <alignment vertical="center"/>
    </xf>
    <xf numFmtId="0" fontId="1" fillId="0" borderId="0"/>
    <xf numFmtId="238" fontId="1" fillId="0" borderId="0">
      <protection locked="0"/>
    </xf>
    <xf numFmtId="198" fontId="40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7" fontId="4" fillId="0" borderId="16">
      <alignment vertical="center"/>
    </xf>
    <xf numFmtId="9" fontId="3" fillId="0" borderId="0">
      <protection locked="0"/>
    </xf>
    <xf numFmtId="0" fontId="41" fillId="0" borderId="0"/>
    <xf numFmtId="238" fontId="1" fillId="0" borderId="0">
      <protection locked="0"/>
    </xf>
    <xf numFmtId="198" fontId="40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198" fontId="40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42" fontId="42" fillId="0" borderId="0" applyFont="0" applyFill="0" applyBorder="0" applyAlignment="0" applyProtection="0"/>
    <xf numFmtId="203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3" fontId="70" fillId="0" borderId="0" applyFont="0" applyFill="0" applyBorder="0" applyAlignment="0" applyProtection="0"/>
    <xf numFmtId="0" fontId="44" fillId="0" borderId="0" applyFont="0" applyFill="0" applyBorder="0" applyAlignment="0" applyProtection="0"/>
    <xf numFmtId="44" fontId="42" fillId="0" borderId="0" applyFont="0" applyFill="0" applyBorder="0" applyAlignment="0" applyProtection="0"/>
    <xf numFmtId="204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241" fontId="7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35" fillId="0" borderId="0"/>
    <xf numFmtId="0" fontId="45" fillId="0" borderId="0">
      <alignment horizontal="center" wrapText="1"/>
      <protection locked="0"/>
    </xf>
    <xf numFmtId="238" fontId="1" fillId="0" borderId="0">
      <protection locked="0"/>
    </xf>
    <xf numFmtId="198" fontId="40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198" fontId="40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41" fontId="42" fillId="0" borderId="0" applyFont="0" applyFill="0" applyBorder="0" applyAlignment="0" applyProtection="0"/>
    <xf numFmtId="177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77" fontId="70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42" fillId="0" borderId="0" applyFont="0" applyFill="0" applyBorder="0" applyAlignment="0" applyProtection="0"/>
    <xf numFmtId="185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5" fontId="7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" fillId="0" borderId="0" applyFont="0" applyFill="0" applyBorder="0" applyAlignment="0" applyProtection="0">
      <alignment horizontal="right"/>
    </xf>
    <xf numFmtId="0" fontId="46" fillId="0" borderId="0"/>
    <xf numFmtId="238" fontId="1" fillId="0" borderId="0">
      <protection locked="0"/>
    </xf>
    <xf numFmtId="198" fontId="40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9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238" fontId="1" fillId="0" borderId="0">
      <protection locked="0"/>
    </xf>
    <xf numFmtId="0" fontId="47" fillId="0" borderId="0"/>
    <xf numFmtId="0" fontId="48" fillId="0" borderId="0"/>
    <xf numFmtId="0" fontId="44" fillId="0" borderId="0"/>
    <xf numFmtId="0" fontId="49" fillId="0" borderId="0"/>
    <xf numFmtId="0" fontId="44" fillId="0" borderId="0"/>
    <xf numFmtId="0" fontId="71" fillId="0" borderId="0"/>
    <xf numFmtId="0" fontId="16" fillId="0" borderId="0"/>
    <xf numFmtId="192" fontId="1" fillId="0" borderId="0" applyFill="0" applyBorder="0" applyAlignment="0"/>
    <xf numFmtId="222" fontId="1" fillId="0" borderId="0" applyFill="0" applyBorder="0" applyAlignment="0"/>
    <xf numFmtId="205" fontId="3" fillId="0" borderId="0" applyFill="0" applyBorder="0" applyAlignment="0"/>
    <xf numFmtId="223" fontId="1" fillId="0" borderId="0" applyFill="0" applyBorder="0" applyAlignment="0"/>
    <xf numFmtId="206" fontId="50" fillId="0" borderId="0" applyFill="0" applyBorder="0" applyAlignment="0"/>
    <xf numFmtId="224" fontId="1" fillId="0" borderId="0" applyFill="0" applyBorder="0" applyAlignment="0"/>
    <xf numFmtId="207" fontId="3" fillId="0" borderId="0" applyFill="0" applyBorder="0" applyAlignment="0"/>
    <xf numFmtId="225" fontId="1" fillId="0" borderId="0" applyFill="0" applyBorder="0" applyAlignment="0"/>
    <xf numFmtId="208" fontId="3" fillId="0" borderId="0" applyFill="0" applyBorder="0" applyAlignment="0"/>
    <xf numFmtId="226" fontId="1" fillId="0" borderId="0" applyFill="0" applyBorder="0" applyAlignment="0"/>
    <xf numFmtId="209" fontId="3" fillId="0" borderId="0" applyFill="0" applyBorder="0" applyAlignment="0"/>
    <xf numFmtId="222" fontId="1" fillId="0" borderId="0" applyFill="0" applyBorder="0" applyAlignment="0"/>
    <xf numFmtId="210" fontId="3" fillId="0" borderId="0" applyFill="0" applyBorder="0" applyAlignment="0"/>
    <xf numFmtId="227" fontId="1" fillId="0" borderId="0" applyFill="0" applyBorder="0" applyAlignment="0"/>
    <xf numFmtId="205" fontId="3" fillId="0" borderId="0" applyFill="0" applyBorder="0" applyAlignment="0"/>
    <xf numFmtId="223" fontId="1" fillId="0" borderId="0" applyFill="0" applyBorder="0" applyAlignment="0"/>
    <xf numFmtId="4" fontId="10" fillId="0" borderId="0">
      <protection locked="0"/>
    </xf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6" fillId="0" borderId="0" applyFont="0" applyFill="0" applyBorder="0" applyAlignment="0" applyProtection="0"/>
    <xf numFmtId="209" fontId="3" fillId="0" borderId="0" applyFont="0" applyFill="0" applyBorder="0" applyAlignment="0" applyProtection="0"/>
    <xf numFmtId="222" fontId="1" fillId="0" borderId="0" applyFont="0" applyFill="0" applyBorder="0" applyAlignment="0" applyProtection="0"/>
    <xf numFmtId="0" fontId="3" fillId="0" borderId="0"/>
    <xf numFmtId="211" fontId="10" fillId="0" borderId="0">
      <protection locked="0"/>
    </xf>
    <xf numFmtId="0" fontId="28" fillId="0" borderId="0" applyNumberFormat="0" applyAlignment="0">
      <alignment horizontal="left"/>
    </xf>
    <xf numFmtId="0" fontId="10" fillId="0" borderId="0">
      <protection locked="0"/>
    </xf>
    <xf numFmtId="0" fontId="16" fillId="0" borderId="0" applyFont="0" applyFill="0" applyBorder="0" applyAlignment="0" applyProtection="0"/>
    <xf numFmtId="223" fontId="1" fillId="0" borderId="0" applyFont="0" applyFill="0" applyBorder="0" applyAlignment="0" applyProtection="0"/>
    <xf numFmtId="212" fontId="10" fillId="0" borderId="0">
      <protection locked="0"/>
    </xf>
    <xf numFmtId="0" fontId="16" fillId="0" borderId="0"/>
    <xf numFmtId="213" fontId="10" fillId="0" borderId="0">
      <protection locked="0"/>
    </xf>
    <xf numFmtId="14" fontId="66" fillId="0" borderId="0" applyFill="0" applyBorder="0" applyAlignment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14" fontId="16" fillId="0" borderId="0"/>
    <xf numFmtId="222" fontId="1" fillId="0" borderId="0" applyFill="0" applyBorder="0" applyAlignment="0"/>
    <xf numFmtId="223" fontId="1" fillId="0" borderId="0" applyFill="0" applyBorder="0" applyAlignment="0"/>
    <xf numFmtId="222" fontId="1" fillId="0" borderId="0" applyFill="0" applyBorder="0" applyAlignment="0"/>
    <xf numFmtId="227" fontId="1" fillId="0" borderId="0" applyFill="0" applyBorder="0" applyAlignment="0"/>
    <xf numFmtId="223" fontId="1" fillId="0" borderId="0" applyFill="0" applyBorder="0" applyAlignment="0"/>
    <xf numFmtId="0" fontId="29" fillId="0" borderId="0" applyNumberFormat="0" applyAlignment="0">
      <alignment horizontal="left"/>
    </xf>
    <xf numFmtId="215" fontId="26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52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52" fillId="0" borderId="0">
      <protection locked="0"/>
    </xf>
    <xf numFmtId="216" fontId="10" fillId="0" borderId="0">
      <protection locked="0"/>
    </xf>
    <xf numFmtId="0" fontId="11" fillId="0" borderId="0" applyNumberFormat="0" applyFill="0" applyBorder="0" applyAlignment="0" applyProtection="0"/>
    <xf numFmtId="0" fontId="53" fillId="0" borderId="0">
      <alignment horizontal="left"/>
    </xf>
    <xf numFmtId="0" fontId="10" fillId="0" borderId="0">
      <protection locked="0"/>
    </xf>
    <xf numFmtId="0" fontId="10" fillId="0" borderId="0">
      <protection locked="0"/>
    </xf>
    <xf numFmtId="198" fontId="9" fillId="0" borderId="0">
      <protection locked="0"/>
    </xf>
    <xf numFmtId="198" fontId="9" fillId="0" borderId="0">
      <protection locked="0"/>
    </xf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228" fontId="1" fillId="0" borderId="0" applyFont="0" applyFill="0" applyBorder="0" applyAlignment="0" applyProtection="0"/>
    <xf numFmtId="229" fontId="1" fillId="0" borderId="0" applyFont="0" applyFill="0" applyBorder="0" applyAlignment="0" applyProtection="0"/>
    <xf numFmtId="0" fontId="1" fillId="0" borderId="4">
      <protection locked="0"/>
    </xf>
    <xf numFmtId="222" fontId="1" fillId="0" borderId="0" applyFill="0" applyBorder="0" applyAlignment="0"/>
    <xf numFmtId="223" fontId="1" fillId="0" borderId="0" applyFill="0" applyBorder="0" applyAlignment="0"/>
    <xf numFmtId="222" fontId="1" fillId="0" borderId="0" applyFill="0" applyBorder="0" applyAlignment="0"/>
    <xf numFmtId="227" fontId="1" fillId="0" borderId="0" applyFill="0" applyBorder="0" applyAlignment="0"/>
    <xf numFmtId="223" fontId="1" fillId="0" borderId="0" applyFill="0" applyBorder="0" applyAlignment="0"/>
    <xf numFmtId="177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6" fillId="0" borderId="4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37" fontId="32" fillId="0" borderId="0"/>
    <xf numFmtId="0" fontId="57" fillId="0" borderId="0">
      <protection locked="0"/>
    </xf>
    <xf numFmtId="193" fontId="1" fillId="0" borderId="0"/>
    <xf numFmtId="230" fontId="41" fillId="0" borderId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85" fontId="4" fillId="0" borderId="0">
      <alignment vertical="center"/>
    </xf>
    <xf numFmtId="0" fontId="10" fillId="0" borderId="0">
      <protection locked="0"/>
    </xf>
    <xf numFmtId="217" fontId="10" fillId="0" borderId="0">
      <protection locked="0"/>
    </xf>
    <xf numFmtId="30" fontId="30" fillId="0" borderId="0" applyNumberFormat="0" applyFill="0" applyBorder="0" applyAlignment="0" applyProtection="0">
      <alignment horizontal="left"/>
    </xf>
    <xf numFmtId="0" fontId="58" fillId="0" borderId="3" applyNumberFormat="0" applyFont="0" applyFill="0" applyAlignment="0" applyProtection="0"/>
    <xf numFmtId="191" fontId="4" fillId="0" borderId="0">
      <alignment horizontal="right" vertical="center"/>
    </xf>
    <xf numFmtId="191" fontId="4" fillId="0" borderId="0">
      <alignment vertical="distributed"/>
    </xf>
    <xf numFmtId="0" fontId="16" fillId="6" borderId="0"/>
    <xf numFmtId="40" fontId="31" fillId="0" borderId="0" applyBorder="0">
      <alignment horizontal="right"/>
    </xf>
    <xf numFmtId="49" fontId="59" fillId="0" borderId="0" applyFill="0" applyBorder="0" applyProtection="0">
      <alignment horizontal="centerContinuous" vertical="center"/>
    </xf>
    <xf numFmtId="198" fontId="10" fillId="0" borderId="44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0" fillId="0" borderId="0">
      <protection locked="0"/>
    </xf>
    <xf numFmtId="38" fontId="22" fillId="0" borderId="0"/>
    <xf numFmtId="179" fontId="3" fillId="0" borderId="0">
      <protection locked="0"/>
    </xf>
    <xf numFmtId="0" fontId="61" fillId="0" borderId="0"/>
    <xf numFmtId="38" fontId="6" fillId="0" borderId="0"/>
    <xf numFmtId="200" fontId="7" fillId="0" borderId="20" applyFont="0" applyFill="0" applyBorder="0" applyAlignment="0">
      <alignment horizontal="left" vertical="center"/>
    </xf>
    <xf numFmtId="0" fontId="58" fillId="0" borderId="10" applyNumberFormat="0" applyFont="0" applyFill="0" applyAlignment="0" applyProtection="0"/>
    <xf numFmtId="0" fontId="58" fillId="0" borderId="45" applyNumberFormat="0" applyFont="0" applyFill="0" applyAlignment="0" applyProtection="0"/>
    <xf numFmtId="0" fontId="1" fillId="0" borderId="0">
      <protection locked="0"/>
    </xf>
    <xf numFmtId="3" fontId="35" fillId="0" borderId="42">
      <alignment horizontal="center"/>
    </xf>
    <xf numFmtId="177" fontId="7" fillId="0" borderId="17">
      <alignment vertical="center"/>
    </xf>
    <xf numFmtId="0" fontId="4" fillId="0" borderId="0" applyNumberFormat="0" applyFont="0" applyFill="0" applyBorder="0" applyProtection="0">
      <alignment horizontal="distributed" vertical="center" justifyLastLine="1"/>
    </xf>
    <xf numFmtId="198" fontId="40" fillId="0" borderId="0">
      <protection locked="0"/>
    </xf>
    <xf numFmtId="9" fontId="1" fillId="0" borderId="0" applyFont="0" applyFill="0" applyBorder="0" applyAlignment="0" applyProtection="0"/>
    <xf numFmtId="218" fontId="4" fillId="0" borderId="0" applyFont="0" applyFill="0" applyBorder="0" applyProtection="0">
      <alignment horizontal="center" vertical="center"/>
    </xf>
    <xf numFmtId="219" fontId="4" fillId="0" borderId="0" applyFont="0" applyFill="0" applyBorder="0" applyProtection="0">
      <alignment horizontal="center" vertical="center"/>
    </xf>
    <xf numFmtId="22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8" fontId="34" fillId="5" borderId="43">
      <protection locked="0"/>
    </xf>
    <xf numFmtId="177" fontId="69" fillId="0" borderId="20">
      <alignment vertical="center"/>
    </xf>
    <xf numFmtId="0" fontId="4" fillId="0" borderId="0" applyNumberFormat="0" applyFont="0" applyFill="0" applyBorder="0" applyProtection="0">
      <alignment horizontal="centerContinuous" vertical="center"/>
    </xf>
    <xf numFmtId="176" fontId="62" fillId="0" borderId="12">
      <alignment vertical="center"/>
    </xf>
    <xf numFmtId="240" fontId="5" fillId="0" borderId="0">
      <alignment vertical="center"/>
    </xf>
    <xf numFmtId="177" fontId="8" fillId="0" borderId="20">
      <alignment vertical="center"/>
    </xf>
    <xf numFmtId="196" fontId="1" fillId="0" borderId="0">
      <alignment vertical="center"/>
    </xf>
    <xf numFmtId="41" fontId="1" fillId="0" borderId="0" applyFont="0" applyFill="0" applyBorder="0" applyAlignment="0" applyProtection="0"/>
    <xf numFmtId="0" fontId="63" fillId="0" borderId="0"/>
    <xf numFmtId="0" fontId="3" fillId="0" borderId="0"/>
    <xf numFmtId="0" fontId="3" fillId="0" borderId="0" applyFont="0" applyFill="0" applyBorder="0" applyAlignment="0" applyProtection="0"/>
    <xf numFmtId="0" fontId="64" fillId="0" borderId="8"/>
    <xf numFmtId="0" fontId="58" fillId="0" borderId="0"/>
    <xf numFmtId="198" fontId="40" fillId="0" borderId="0">
      <protection locked="0"/>
    </xf>
    <xf numFmtId="198" fontId="40" fillId="0" borderId="0">
      <protection locked="0"/>
    </xf>
    <xf numFmtId="221" fontId="4" fillId="0" borderId="0" applyFont="0" applyFill="0" applyBorder="0" applyProtection="0">
      <alignment vertical="center"/>
    </xf>
    <xf numFmtId="38" fontId="4" fillId="0" borderId="0" applyFont="0" applyFill="0" applyBorder="0" applyProtection="0">
      <alignment vertical="center"/>
    </xf>
    <xf numFmtId="180" fontId="3" fillId="0" borderId="0" applyFont="0" applyFill="0" applyBorder="0" applyAlignment="0" applyProtection="0"/>
    <xf numFmtId="204" fontId="3" fillId="4" borderId="0" applyFill="0" applyBorder="0" applyProtection="0">
      <alignment horizontal="right"/>
    </xf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38" fontId="4" fillId="0" borderId="0" applyFill="0" applyBorder="0" applyAlignment="0" applyProtection="0">
      <alignment vertical="center"/>
    </xf>
    <xf numFmtId="240" fontId="24" fillId="0" borderId="0" applyFont="0" applyFill="0" applyBorder="0" applyAlignment="0" applyProtection="0"/>
    <xf numFmtId="177" fontId="27" fillId="0" borderId="12">
      <alignment horizontal="center" vertical="center"/>
    </xf>
    <xf numFmtId="0" fontId="3" fillId="0" borderId="0" applyFont="0" applyFill="0" applyBorder="0" applyAlignment="0" applyProtection="0"/>
    <xf numFmtId="198" fontId="40" fillId="0" borderId="0">
      <protection locked="0"/>
    </xf>
    <xf numFmtId="198" fontId="40" fillId="0" borderId="0">
      <protection locked="0"/>
    </xf>
    <xf numFmtId="195" fontId="1" fillId="0" borderId="0">
      <protection locked="0"/>
    </xf>
    <xf numFmtId="198" fontId="40" fillId="0" borderId="0">
      <protection locked="0"/>
    </xf>
    <xf numFmtId="0" fontId="1" fillId="0" borderId="0"/>
    <xf numFmtId="0" fontId="3" fillId="0" borderId="12">
      <alignment vertical="center" wrapText="1"/>
    </xf>
    <xf numFmtId="0" fontId="67" fillId="0" borderId="0" applyNumberFormat="0" applyFill="0" applyBorder="0" applyAlignment="0" applyProtection="0">
      <alignment vertical="top"/>
      <protection locked="0"/>
    </xf>
    <xf numFmtId="194" fontId="1" fillId="0" borderId="0">
      <protection locked="0"/>
    </xf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0" fontId="80" fillId="0" borderId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1" fillId="0" borderId="0"/>
    <xf numFmtId="0" fontId="9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3" fillId="0" borderId="0" applyFont="0" applyFill="0" applyBorder="0" applyAlignment="0" applyProtection="0"/>
    <xf numFmtId="0" fontId="1" fillId="0" borderId="0"/>
    <xf numFmtId="0" fontId="1" fillId="0" borderId="0"/>
  </cellStyleXfs>
  <cellXfs count="618">
    <xf numFmtId="0" fontId="0" fillId="0" borderId="0" xfId="0">
      <alignment vertical="center"/>
    </xf>
    <xf numFmtId="0" fontId="25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24" fillId="0" borderId="0" xfId="0" quotePrefix="1" applyFont="1" applyAlignment="1">
      <alignment horizontal="left" vertical="center"/>
    </xf>
    <xf numFmtId="0" fontId="72" fillId="0" borderId="0" xfId="0" applyFont="1">
      <alignment vertical="center"/>
    </xf>
    <xf numFmtId="0" fontId="74" fillId="0" borderId="0" xfId="0" applyFont="1" applyAlignment="1">
      <alignment horizontal="center" vertical="center"/>
    </xf>
    <xf numFmtId="31" fontId="73" fillId="0" borderId="0" xfId="0" applyNumberFormat="1" applyFont="1" applyAlignment="1">
      <alignment horizontal="left" vertical="center"/>
    </xf>
    <xf numFmtId="0" fontId="73" fillId="0" borderId="0" xfId="0" quotePrefix="1" applyFont="1" applyAlignment="1">
      <alignment horizontal="left" vertical="center"/>
    </xf>
    <xf numFmtId="0" fontId="77" fillId="0" borderId="0" xfId="0" applyFont="1" applyAlignment="1">
      <alignment horizontal="left" vertical="center"/>
    </xf>
    <xf numFmtId="0" fontId="78" fillId="0" borderId="0" xfId="0" applyFont="1" applyAlignment="1">
      <alignment horizontal="left" vertical="center"/>
    </xf>
    <xf numFmtId="0" fontId="79" fillId="0" borderId="0" xfId="0" applyFont="1">
      <alignment vertical="center"/>
    </xf>
    <xf numFmtId="0" fontId="72" fillId="8" borderId="0" xfId="0" applyFont="1" applyFill="1">
      <alignment vertical="center"/>
    </xf>
    <xf numFmtId="0" fontId="72" fillId="9" borderId="0" xfId="0" applyFont="1" applyFill="1">
      <alignment vertical="center"/>
    </xf>
    <xf numFmtId="0" fontId="72" fillId="10" borderId="0" xfId="0" applyFont="1" applyFill="1">
      <alignment vertical="center"/>
    </xf>
    <xf numFmtId="0" fontId="72" fillId="11" borderId="0" xfId="0" applyFont="1" applyFill="1">
      <alignment vertical="center"/>
    </xf>
    <xf numFmtId="0" fontId="81" fillId="0" borderId="0" xfId="0" applyFont="1">
      <alignment vertical="center"/>
    </xf>
    <xf numFmtId="0" fontId="72" fillId="0" borderId="0" xfId="1613" applyFont="1" applyAlignment="1">
      <alignment vertical="center"/>
    </xf>
    <xf numFmtId="41" fontId="85" fillId="14" borderId="42" xfId="1547" applyFont="1" applyFill="1" applyBorder="1" applyAlignment="1">
      <alignment horizontal="center" vertical="center"/>
    </xf>
    <xf numFmtId="0" fontId="85" fillId="0" borderId="40" xfId="1613" applyFont="1" applyBorder="1" applyAlignment="1">
      <alignment vertical="center"/>
    </xf>
    <xf numFmtId="41" fontId="85" fillId="0" borderId="40" xfId="1547" applyFont="1" applyBorder="1" applyAlignment="1">
      <alignment vertical="center"/>
    </xf>
    <xf numFmtId="41" fontId="85" fillId="0" borderId="11" xfId="1547" applyFont="1" applyBorder="1" applyAlignment="1">
      <alignment vertical="center" shrinkToFit="1"/>
    </xf>
    <xf numFmtId="0" fontId="85" fillId="0" borderId="11" xfId="1613" applyFont="1" applyBorder="1" applyAlignment="1">
      <alignment horizontal="center" vertical="center"/>
    </xf>
    <xf numFmtId="190" fontId="85" fillId="0" borderId="11" xfId="1547" applyNumberFormat="1" applyFont="1" applyBorder="1" applyAlignment="1">
      <alignment horizontal="center" vertical="center"/>
    </xf>
    <xf numFmtId="41" fontId="85" fillId="0" borderId="11" xfId="1547" applyFont="1" applyBorder="1" applyAlignment="1">
      <alignment horizontal="center" vertical="center"/>
    </xf>
    <xf numFmtId="0" fontId="85" fillId="0" borderId="37" xfId="1613" applyFont="1" applyBorder="1" applyAlignment="1">
      <alignment vertical="center"/>
    </xf>
    <xf numFmtId="41" fontId="85" fillId="13" borderId="37" xfId="1547" applyFont="1" applyFill="1" applyBorder="1" applyAlignment="1">
      <alignment vertical="center"/>
    </xf>
    <xf numFmtId="41" fontId="85" fillId="0" borderId="18" xfId="1547" applyFont="1" applyBorder="1" applyAlignment="1">
      <alignment vertical="center" shrinkToFit="1"/>
    </xf>
    <xf numFmtId="0" fontId="85" fillId="0" borderId="18" xfId="1613" applyFont="1" applyBorder="1" applyAlignment="1">
      <alignment horizontal="center" vertical="center"/>
    </xf>
    <xf numFmtId="190" fontId="85" fillId="0" borderId="18" xfId="1547" applyNumberFormat="1" applyFont="1" applyBorder="1" applyAlignment="1">
      <alignment horizontal="center" vertical="center"/>
    </xf>
    <xf numFmtId="41" fontId="85" fillId="0" borderId="18" xfId="1547" applyFont="1" applyBorder="1" applyAlignment="1">
      <alignment horizontal="center" vertical="center"/>
    </xf>
    <xf numFmtId="0" fontId="72" fillId="0" borderId="5" xfId="1613" applyFont="1" applyBorder="1" applyAlignment="1">
      <alignment vertical="center" shrinkToFit="1"/>
    </xf>
    <xf numFmtId="41" fontId="72" fillId="0" borderId="5" xfId="1547" applyFont="1" applyBorder="1" applyAlignment="1">
      <alignment vertical="center" shrinkToFit="1"/>
    </xf>
    <xf numFmtId="41" fontId="72" fillId="0" borderId="12" xfId="1547" applyFont="1" applyBorder="1" applyAlignment="1">
      <alignment vertical="center" shrinkToFit="1"/>
    </xf>
    <xf numFmtId="0" fontId="72" fillId="0" borderId="12" xfId="1613" applyFont="1" applyBorder="1" applyAlignment="1">
      <alignment horizontal="center" vertical="center"/>
    </xf>
    <xf numFmtId="190" fontId="72" fillId="0" borderId="12" xfId="1547" applyNumberFormat="1" applyFont="1" applyBorder="1" applyAlignment="1">
      <alignment horizontal="center" vertical="center"/>
    </xf>
    <xf numFmtId="41" fontId="72" fillId="0" borderId="12" xfId="1547" applyFont="1" applyBorder="1" applyAlignment="1">
      <alignment vertical="center"/>
    </xf>
    <xf numFmtId="41" fontId="72" fillId="0" borderId="12" xfId="1547" applyFont="1" applyBorder="1" applyAlignment="1">
      <alignment horizontal="center" vertical="center"/>
    </xf>
    <xf numFmtId="41" fontId="85" fillId="13" borderId="5" xfId="1547" applyFont="1" applyFill="1" applyBorder="1" applyAlignment="1">
      <alignment vertical="center" shrinkToFit="1"/>
    </xf>
    <xf numFmtId="41" fontId="72" fillId="0" borderId="5" xfId="1547" applyFont="1" applyFill="1" applyBorder="1" applyAlignment="1">
      <alignment vertical="center" shrinkToFit="1"/>
    </xf>
    <xf numFmtId="41" fontId="72" fillId="0" borderId="12" xfId="1547" applyFont="1" applyFill="1" applyBorder="1" applyAlignment="1">
      <alignment vertical="center" shrinkToFit="1"/>
    </xf>
    <xf numFmtId="190" fontId="72" fillId="0" borderId="12" xfId="1547" applyNumberFormat="1" applyFont="1" applyFill="1" applyBorder="1" applyAlignment="1">
      <alignment horizontal="right" vertical="center"/>
    </xf>
    <xf numFmtId="41" fontId="72" fillId="0" borderId="12" xfId="1547" applyFont="1" applyFill="1" applyBorder="1" applyAlignment="1">
      <alignment vertical="center"/>
    </xf>
    <xf numFmtId="41" fontId="86" fillId="0" borderId="12" xfId="1547" applyFont="1" applyFill="1" applyBorder="1" applyAlignment="1">
      <alignment vertical="center" shrinkToFit="1"/>
    </xf>
    <xf numFmtId="0" fontId="72" fillId="0" borderId="21" xfId="1613" applyFont="1" applyBorder="1" applyAlignment="1">
      <alignment vertical="center" shrinkToFit="1"/>
    </xf>
    <xf numFmtId="20" fontId="72" fillId="0" borderId="12" xfId="1547" applyNumberFormat="1" applyFont="1" applyBorder="1" applyAlignment="1">
      <alignment vertical="center" shrinkToFit="1"/>
    </xf>
    <xf numFmtId="0" fontId="72" fillId="0" borderId="0" xfId="1613" applyFont="1" applyAlignment="1">
      <alignment vertical="center" shrinkToFit="1"/>
    </xf>
    <xf numFmtId="41" fontId="72" fillId="0" borderId="0" xfId="1547" applyFont="1" applyBorder="1" applyAlignment="1">
      <alignment vertical="center" shrinkToFit="1"/>
    </xf>
    <xf numFmtId="41" fontId="72" fillId="0" borderId="0" xfId="1547" applyFont="1" applyAlignment="1">
      <alignment vertical="center" shrinkToFit="1"/>
    </xf>
    <xf numFmtId="0" fontId="72" fillId="0" borderId="0" xfId="1613" applyFont="1" applyAlignment="1">
      <alignment horizontal="center" vertical="center"/>
    </xf>
    <xf numFmtId="190" fontId="72" fillId="0" borderId="0" xfId="1547" applyNumberFormat="1" applyFont="1" applyAlignment="1">
      <alignment vertical="center"/>
    </xf>
    <xf numFmtId="41" fontId="72" fillId="0" borderId="0" xfId="1547" applyFont="1" applyAlignment="1">
      <alignment vertical="center"/>
    </xf>
    <xf numFmtId="0" fontId="87" fillId="0" borderId="0" xfId="1614" applyFont="1" applyAlignment="1">
      <alignment horizontal="center" vertical="center"/>
    </xf>
    <xf numFmtId="0" fontId="89" fillId="0" borderId="0" xfId="1614" applyFont="1" applyAlignment="1">
      <alignment vertical="center"/>
    </xf>
    <xf numFmtId="0" fontId="90" fillId="0" borderId="0" xfId="1614" applyFont="1" applyAlignment="1">
      <alignment horizontal="center" vertical="center"/>
    </xf>
    <xf numFmtId="242" fontId="91" fillId="0" borderId="0" xfId="1614" applyNumberFormat="1" applyFont="1" applyAlignment="1">
      <alignment vertical="center"/>
    </xf>
    <xf numFmtId="0" fontId="91" fillId="0" borderId="0" xfId="1614" applyFont="1" applyAlignment="1">
      <alignment vertical="center"/>
    </xf>
    <xf numFmtId="0" fontId="92" fillId="0" borderId="0" xfId="1614" applyFont="1" applyAlignment="1">
      <alignment horizontal="left" vertical="center" shrinkToFit="1"/>
    </xf>
    <xf numFmtId="0" fontId="92" fillId="0" borderId="0" xfId="1614" applyFont="1" applyAlignment="1">
      <alignment vertical="center"/>
    </xf>
    <xf numFmtId="0" fontId="92" fillId="0" borderId="0" xfId="1614" applyFont="1" applyAlignment="1">
      <alignment horizontal="center" vertical="center"/>
    </xf>
    <xf numFmtId="243" fontId="92" fillId="0" borderId="0" xfId="1614" applyNumberFormat="1" applyFont="1" applyAlignment="1">
      <alignment vertical="center"/>
    </xf>
    <xf numFmtId="244" fontId="92" fillId="0" borderId="0" xfId="1614" applyNumberFormat="1" applyFont="1" applyAlignment="1">
      <alignment vertical="center"/>
    </xf>
    <xf numFmtId="245" fontId="92" fillId="0" borderId="0" xfId="1614" applyNumberFormat="1" applyFont="1" applyAlignment="1">
      <alignment horizontal="right" vertical="center"/>
    </xf>
    <xf numFmtId="0" fontId="93" fillId="15" borderId="50" xfId="1614" applyFont="1" applyFill="1" applyBorder="1" applyAlignment="1">
      <alignment horizontal="center" vertical="center"/>
    </xf>
    <xf numFmtId="0" fontId="95" fillId="15" borderId="50" xfId="1614" applyFont="1" applyFill="1" applyBorder="1" applyAlignment="1">
      <alignment horizontal="center" vertical="center"/>
    </xf>
    <xf numFmtId="0" fontId="95" fillId="15" borderId="32" xfId="1614" applyFont="1" applyFill="1" applyBorder="1" applyAlignment="1">
      <alignment horizontal="center" vertical="center"/>
    </xf>
    <xf numFmtId="244" fontId="96" fillId="0" borderId="0" xfId="1614" applyNumberFormat="1" applyFont="1" applyAlignment="1">
      <alignment vertical="center"/>
    </xf>
    <xf numFmtId="245" fontId="96" fillId="0" borderId="0" xfId="1614" applyNumberFormat="1" applyFont="1" applyAlignment="1">
      <alignment horizontal="right" vertical="center"/>
    </xf>
    <xf numFmtId="0" fontId="95" fillId="0" borderId="0" xfId="1614" applyFont="1" applyAlignment="1">
      <alignment vertical="center"/>
    </xf>
    <xf numFmtId="0" fontId="90" fillId="0" borderId="38" xfId="1614" applyFont="1" applyBorder="1" applyAlignment="1">
      <alignment horizontal="distributed" vertical="center" justifyLastLine="1"/>
    </xf>
    <xf numFmtId="0" fontId="90" fillId="0" borderId="59" xfId="1614" applyFont="1" applyBorder="1" applyAlignment="1">
      <alignment horizontal="distributed" vertical="center" justifyLastLine="1"/>
    </xf>
    <xf numFmtId="244" fontId="92" fillId="0" borderId="60" xfId="1614" applyNumberFormat="1" applyFont="1" applyBorder="1" applyAlignment="1">
      <alignment horizontal="distributed" vertical="center" justifyLastLine="1"/>
    </xf>
    <xf numFmtId="0" fontId="93" fillId="0" borderId="17" xfId="1614" applyFont="1" applyBorder="1" applyAlignment="1">
      <alignment vertical="center"/>
    </xf>
    <xf numFmtId="242" fontId="95" fillId="0" borderId="27" xfId="1614" quotePrefix="1" applyNumberFormat="1" applyFont="1" applyBorder="1" applyAlignment="1">
      <alignment horizontal="right" vertical="center"/>
    </xf>
    <xf numFmtId="242" fontId="95" fillId="0" borderId="8" xfId="1614" applyNumberFormat="1" applyFont="1" applyBorder="1" applyAlignment="1">
      <alignment vertical="center"/>
    </xf>
    <xf numFmtId="0" fontId="95" fillId="0" borderId="8" xfId="1614" applyFont="1" applyBorder="1" applyAlignment="1">
      <alignment vertical="center"/>
    </xf>
    <xf numFmtId="0" fontId="95" fillId="0" borderId="17" xfId="1614" applyFont="1" applyBorder="1" applyAlignment="1">
      <alignment horizontal="left" vertical="center" shrinkToFit="1"/>
    </xf>
    <xf numFmtId="0" fontId="95" fillId="0" borderId="17" xfId="1614" applyFont="1" applyBorder="1" applyAlignment="1">
      <alignment vertical="center"/>
    </xf>
    <xf numFmtId="0" fontId="95" fillId="0" borderId="17" xfId="1614" applyFont="1" applyBorder="1" applyAlignment="1">
      <alignment horizontal="center" vertical="center"/>
    </xf>
    <xf numFmtId="243" fontId="95" fillId="0" borderId="17" xfId="1614" applyNumberFormat="1" applyFont="1" applyBorder="1" applyAlignment="1">
      <alignment vertical="center"/>
    </xf>
    <xf numFmtId="244" fontId="95" fillId="0" borderId="17" xfId="1614" applyNumberFormat="1" applyFont="1" applyBorder="1" applyAlignment="1">
      <alignment vertical="center"/>
    </xf>
    <xf numFmtId="0" fontId="95" fillId="0" borderId="34" xfId="1614" applyFont="1" applyBorder="1" applyAlignment="1">
      <alignment vertical="center"/>
    </xf>
    <xf numFmtId="0" fontId="95" fillId="0" borderId="17" xfId="1614" applyFont="1" applyBorder="1" applyAlignment="1">
      <alignment vertical="center" shrinkToFit="1"/>
    </xf>
    <xf numFmtId="0" fontId="93" fillId="0" borderId="62" xfId="1614" applyFont="1" applyBorder="1" applyAlignment="1">
      <alignment vertical="center"/>
    </xf>
    <xf numFmtId="0" fontId="95" fillId="0" borderId="62" xfId="1614" applyFont="1" applyBorder="1" applyAlignment="1">
      <alignment vertical="center"/>
    </xf>
    <xf numFmtId="243" fontId="95" fillId="0" borderId="62" xfId="1614" applyNumberFormat="1" applyFont="1" applyBorder="1" applyAlignment="1">
      <alignment vertical="center"/>
    </xf>
    <xf numFmtId="244" fontId="95" fillId="0" borderId="62" xfId="1614" applyNumberFormat="1" applyFont="1" applyBorder="1" applyAlignment="1">
      <alignment vertical="center"/>
    </xf>
    <xf numFmtId="246" fontId="95" fillId="0" borderId="48" xfId="1614" quotePrefix="1" applyNumberFormat="1" applyFont="1" applyBorder="1" applyAlignment="1">
      <alignment horizontal="center" vertical="center"/>
    </xf>
    <xf numFmtId="0" fontId="90" fillId="0" borderId="0" xfId="1614" applyFont="1" applyAlignment="1">
      <alignment vertical="center"/>
    </xf>
    <xf numFmtId="0" fontId="93" fillId="0" borderId="0" xfId="1614" applyFont="1" applyAlignment="1">
      <alignment vertical="center"/>
    </xf>
    <xf numFmtId="0" fontId="92" fillId="0" borderId="0" xfId="1614" applyFont="1" applyAlignment="1">
      <alignment horizontal="distributed" vertical="center" justifyLastLine="1"/>
    </xf>
    <xf numFmtId="243" fontId="95" fillId="0" borderId="0" xfId="1614" applyNumberFormat="1" applyFont="1" applyAlignment="1">
      <alignment vertical="center"/>
    </xf>
    <xf numFmtId="244" fontId="95" fillId="0" borderId="0" xfId="1614" applyNumberFormat="1" applyFont="1" applyAlignment="1">
      <alignment vertical="center"/>
    </xf>
    <xf numFmtId="246" fontId="95" fillId="0" borderId="0" xfId="1614" quotePrefix="1" applyNumberFormat="1" applyFont="1" applyAlignment="1">
      <alignment horizontal="center" vertical="center"/>
    </xf>
    <xf numFmtId="0" fontId="95" fillId="0" borderId="17" xfId="1614" applyFont="1" applyBorder="1" applyAlignment="1">
      <alignment horizontal="right" vertical="center" shrinkToFit="1"/>
    </xf>
    <xf numFmtId="242" fontId="95" fillId="0" borderId="21" xfId="1614" quotePrefix="1" applyNumberFormat="1" applyFont="1" applyBorder="1" applyAlignment="1">
      <alignment horizontal="right" vertical="center"/>
    </xf>
    <xf numFmtId="242" fontId="95" fillId="0" borderId="9" xfId="1614" applyNumberFormat="1" applyFont="1" applyBorder="1" applyAlignment="1">
      <alignment vertical="center"/>
    </xf>
    <xf numFmtId="0" fontId="95" fillId="0" borderId="9" xfId="1614" applyFont="1" applyBorder="1" applyAlignment="1">
      <alignment vertical="center"/>
    </xf>
    <xf numFmtId="0" fontId="95" fillId="0" borderId="15" xfId="1614" applyFont="1" applyBorder="1" applyAlignment="1">
      <alignment horizontal="right" vertical="center" shrinkToFit="1"/>
    </xf>
    <xf numFmtId="0" fontId="95" fillId="0" borderId="15" xfId="1614" applyFont="1" applyBorder="1" applyAlignment="1">
      <alignment vertical="center"/>
    </xf>
    <xf numFmtId="0" fontId="95" fillId="0" borderId="15" xfId="1614" applyFont="1" applyBorder="1" applyAlignment="1">
      <alignment horizontal="center" vertical="center"/>
    </xf>
    <xf numFmtId="243" fontId="95" fillId="0" borderId="15" xfId="1614" applyNumberFormat="1" applyFont="1" applyBorder="1" applyAlignment="1">
      <alignment vertical="center"/>
    </xf>
    <xf numFmtId="244" fontId="95" fillId="0" borderId="15" xfId="1614" applyNumberFormat="1" applyFont="1" applyBorder="1" applyAlignment="1">
      <alignment vertical="center"/>
    </xf>
    <xf numFmtId="0" fontId="95" fillId="0" borderId="35" xfId="1614" applyFont="1" applyBorder="1" applyAlignment="1">
      <alignment vertical="center"/>
    </xf>
    <xf numFmtId="0" fontId="93" fillId="0" borderId="63" xfId="1614" applyFont="1" applyBorder="1" applyAlignment="1">
      <alignment vertical="center"/>
    </xf>
    <xf numFmtId="0" fontId="95" fillId="0" borderId="63" xfId="1614" applyFont="1" applyBorder="1" applyAlignment="1">
      <alignment horizontal="center" vertical="center"/>
    </xf>
    <xf numFmtId="244" fontId="95" fillId="0" borderId="17" xfId="1615" applyNumberFormat="1" applyFont="1" applyBorder="1" applyAlignment="1">
      <alignment vertical="center"/>
    </xf>
    <xf numFmtId="0" fontId="95" fillId="15" borderId="51" xfId="1614" applyFont="1" applyFill="1" applyBorder="1" applyAlignment="1">
      <alignment horizontal="center" vertical="center"/>
    </xf>
    <xf numFmtId="41" fontId="92" fillId="0" borderId="0" xfId="1614" applyNumberFormat="1" applyFont="1" applyAlignment="1">
      <alignment vertical="center"/>
    </xf>
    <xf numFmtId="0" fontId="95" fillId="0" borderId="15" xfId="1614" applyFont="1" applyBorder="1" applyAlignment="1">
      <alignment horizontal="left" vertical="center" shrinkToFit="1"/>
    </xf>
    <xf numFmtId="0" fontId="95" fillId="0" borderId="12" xfId="1614" applyFont="1" applyBorder="1" applyAlignment="1">
      <alignment horizontal="center" vertical="center"/>
    </xf>
    <xf numFmtId="0" fontId="93" fillId="0" borderId="7" xfId="1614" applyFont="1" applyBorder="1" applyAlignment="1">
      <alignment vertical="center"/>
    </xf>
    <xf numFmtId="0" fontId="90" fillId="0" borderId="0" xfId="1615" applyFont="1" applyAlignment="1">
      <alignment vertical="center"/>
    </xf>
    <xf numFmtId="0" fontId="92" fillId="0" borderId="0" xfId="1615" applyFont="1" applyAlignment="1">
      <alignment vertical="center"/>
    </xf>
    <xf numFmtId="0" fontId="1" fillId="0" borderId="0" xfId="1615"/>
    <xf numFmtId="242" fontId="95" fillId="0" borderId="35" xfId="1614" applyNumberFormat="1" applyFont="1" applyBorder="1" applyAlignment="1">
      <alignment vertical="center" shrinkToFit="1"/>
    </xf>
    <xf numFmtId="242" fontId="95" fillId="0" borderId="29" xfId="1614" quotePrefix="1" applyNumberFormat="1" applyFont="1" applyBorder="1" applyAlignment="1">
      <alignment horizontal="right" vertical="center"/>
    </xf>
    <xf numFmtId="242" fontId="95" fillId="0" borderId="14" xfId="1614" applyNumberFormat="1" applyFont="1" applyBorder="1" applyAlignment="1">
      <alignment vertical="center"/>
    </xf>
    <xf numFmtId="0" fontId="95" fillId="0" borderId="14" xfId="1614" applyFont="1" applyBorder="1" applyAlignment="1">
      <alignment vertical="center"/>
    </xf>
    <xf numFmtId="0" fontId="95" fillId="0" borderId="57" xfId="1614" applyFont="1" applyBorder="1" applyAlignment="1">
      <alignment horizontal="right" vertical="center" shrinkToFit="1"/>
    </xf>
    <xf numFmtId="0" fontId="95" fillId="0" borderId="57" xfId="1614" applyFont="1" applyBorder="1" applyAlignment="1">
      <alignment vertical="center"/>
    </xf>
    <xf numFmtId="0" fontId="95" fillId="0" borderId="57" xfId="1614" applyFont="1" applyBorder="1" applyAlignment="1">
      <alignment horizontal="center" vertical="center"/>
    </xf>
    <xf numFmtId="244" fontId="95" fillId="0" borderId="57" xfId="1614" applyNumberFormat="1" applyFont="1" applyBorder="1" applyAlignment="1">
      <alignment vertical="center"/>
    </xf>
    <xf numFmtId="242" fontId="95" fillId="0" borderId="33" xfId="1614" applyNumberFormat="1" applyFont="1" applyBorder="1" applyAlignment="1">
      <alignment vertical="center" shrinkToFit="1"/>
    </xf>
    <xf numFmtId="41" fontId="95" fillId="0" borderId="15" xfId="1547" applyFont="1" applyFill="1" applyBorder="1" applyAlignment="1">
      <alignment vertical="center"/>
    </xf>
    <xf numFmtId="242" fontId="91" fillId="0" borderId="0" xfId="1615" applyNumberFormat="1" applyFont="1" applyAlignment="1">
      <alignment vertical="center"/>
    </xf>
    <xf numFmtId="0" fontId="91" fillId="0" borderId="0" xfId="1615" applyFont="1" applyAlignment="1">
      <alignment vertical="center"/>
    </xf>
    <xf numFmtId="0" fontId="92" fillId="0" borderId="0" xfId="1615" applyFont="1" applyAlignment="1">
      <alignment horizontal="left" vertical="center"/>
    </xf>
    <xf numFmtId="0" fontId="92" fillId="0" borderId="0" xfId="1615" applyFont="1" applyAlignment="1">
      <alignment horizontal="center" vertical="center"/>
    </xf>
    <xf numFmtId="243" fontId="92" fillId="0" borderId="0" xfId="1615" applyNumberFormat="1" applyFont="1" applyAlignment="1">
      <alignment vertical="center"/>
    </xf>
    <xf numFmtId="244" fontId="92" fillId="0" borderId="0" xfId="1615" applyNumberFormat="1" applyFont="1" applyAlignment="1">
      <alignment vertical="center"/>
    </xf>
    <xf numFmtId="245" fontId="92" fillId="0" borderId="0" xfId="1615" applyNumberFormat="1" applyFont="1" applyAlignment="1">
      <alignment horizontal="right" vertical="center"/>
    </xf>
    <xf numFmtId="244" fontId="95" fillId="0" borderId="55" xfId="1614" applyNumberFormat="1" applyFont="1" applyBorder="1" applyAlignment="1">
      <alignment vertical="center"/>
    </xf>
    <xf numFmtId="244" fontId="95" fillId="0" borderId="12" xfId="1614" applyNumberFormat="1" applyFont="1" applyBorder="1" applyAlignment="1">
      <alignment vertical="center"/>
    </xf>
    <xf numFmtId="244" fontId="95" fillId="0" borderId="63" xfId="1615" applyNumberFormat="1" applyFont="1" applyBorder="1" applyAlignment="1">
      <alignment vertical="center"/>
    </xf>
    <xf numFmtId="0" fontId="93" fillId="15" borderId="50" xfId="1615" applyFont="1" applyFill="1" applyBorder="1" applyAlignment="1">
      <alignment horizontal="center" vertical="center"/>
    </xf>
    <xf numFmtId="0" fontId="95" fillId="15" borderId="50" xfId="1615" applyFont="1" applyFill="1" applyBorder="1" applyAlignment="1">
      <alignment horizontal="center" vertical="center"/>
    </xf>
    <xf numFmtId="0" fontId="95" fillId="15" borderId="32" xfId="1615" applyFont="1" applyFill="1" applyBorder="1" applyAlignment="1">
      <alignment horizontal="center" vertical="center"/>
    </xf>
    <xf numFmtId="244" fontId="95" fillId="0" borderId="0" xfId="1615" applyNumberFormat="1" applyFont="1" applyAlignment="1">
      <alignment vertical="center"/>
    </xf>
    <xf numFmtId="245" fontId="95" fillId="0" borderId="0" xfId="1615" applyNumberFormat="1" applyFont="1" applyAlignment="1">
      <alignment horizontal="right" vertical="center"/>
    </xf>
    <xf numFmtId="0" fontId="95" fillId="0" borderId="0" xfId="1615" applyFont="1" applyAlignment="1">
      <alignment vertical="center"/>
    </xf>
    <xf numFmtId="0" fontId="90" fillId="0" borderId="38" xfId="1615" applyFont="1" applyBorder="1" applyAlignment="1">
      <alignment horizontal="distributed" vertical="center" justifyLastLine="1"/>
    </xf>
    <xf numFmtId="0" fontId="90" fillId="0" borderId="59" xfId="1615" applyFont="1" applyBorder="1" applyAlignment="1">
      <alignment horizontal="distributed" vertical="center" justifyLastLine="1"/>
    </xf>
    <xf numFmtId="244" fontId="92" fillId="0" borderId="60" xfId="1615" applyNumberFormat="1" applyFont="1" applyBorder="1" applyAlignment="1">
      <alignment horizontal="distributed" vertical="center" justifyLastLine="1"/>
    </xf>
    <xf numFmtId="0" fontId="93" fillId="0" borderId="17" xfId="1615" applyFont="1" applyBorder="1" applyAlignment="1">
      <alignment vertical="center"/>
    </xf>
    <xf numFmtId="242" fontId="95" fillId="0" borderId="27" xfId="1615" quotePrefix="1" applyNumberFormat="1" applyFont="1" applyBorder="1" applyAlignment="1">
      <alignment horizontal="right" vertical="center"/>
    </xf>
    <xf numFmtId="242" fontId="95" fillId="0" borderId="8" xfId="1615" applyNumberFormat="1" applyFont="1" applyBorder="1" applyAlignment="1">
      <alignment vertical="center"/>
    </xf>
    <xf numFmtId="0" fontId="95" fillId="0" borderId="8" xfId="1615" applyFont="1" applyBorder="1" applyAlignment="1">
      <alignment vertical="center"/>
    </xf>
    <xf numFmtId="0" fontId="95" fillId="0" borderId="17" xfId="1615" applyFont="1" applyBorder="1" applyAlignment="1">
      <alignment vertical="center"/>
    </xf>
    <xf numFmtId="0" fontId="95" fillId="0" borderId="17" xfId="1615" applyFont="1" applyBorder="1" applyAlignment="1">
      <alignment horizontal="center" vertical="center"/>
    </xf>
    <xf numFmtId="243" fontId="95" fillId="0" borderId="17" xfId="1615" applyNumberFormat="1" applyFont="1" applyBorder="1" applyAlignment="1">
      <alignment vertical="center"/>
    </xf>
    <xf numFmtId="0" fontId="95" fillId="0" borderId="34" xfId="1615" applyFont="1" applyBorder="1" applyAlignment="1">
      <alignment vertical="center"/>
    </xf>
    <xf numFmtId="242" fontId="95" fillId="0" borderId="27" xfId="1615" applyNumberFormat="1" applyFont="1" applyBorder="1" applyAlignment="1">
      <alignment horizontal="right" vertical="center"/>
    </xf>
    <xf numFmtId="0" fontId="93" fillId="0" borderId="62" xfId="1615" applyFont="1" applyBorder="1" applyAlignment="1">
      <alignment vertical="center"/>
    </xf>
    <xf numFmtId="0" fontId="95" fillId="0" borderId="62" xfId="1615" applyFont="1" applyBorder="1" applyAlignment="1">
      <alignment vertical="center"/>
    </xf>
    <xf numFmtId="243" fontId="95" fillId="0" borderId="62" xfId="1615" applyNumberFormat="1" applyFont="1" applyBorder="1" applyAlignment="1">
      <alignment vertical="center"/>
    </xf>
    <xf numFmtId="244" fontId="95" fillId="0" borderId="62" xfId="1615" applyNumberFormat="1" applyFont="1" applyBorder="1" applyAlignment="1">
      <alignment vertical="center"/>
    </xf>
    <xf numFmtId="246" fontId="95" fillId="0" borderId="30" xfId="1615" quotePrefix="1" applyNumberFormat="1" applyFont="1" applyBorder="1" applyAlignment="1">
      <alignment horizontal="center" vertical="center"/>
    </xf>
    <xf numFmtId="3" fontId="96" fillId="0" borderId="7" xfId="1615" applyNumberFormat="1" applyFont="1" applyBorder="1" applyAlignment="1">
      <alignment horizontal="center" vertical="center"/>
    </xf>
    <xf numFmtId="244" fontId="96" fillId="0" borderId="0" xfId="1615" applyNumberFormat="1" applyFont="1" applyAlignment="1">
      <alignment vertical="center"/>
    </xf>
    <xf numFmtId="245" fontId="96" fillId="0" borderId="0" xfId="1615" applyNumberFormat="1" applyFont="1" applyAlignment="1">
      <alignment horizontal="right" vertical="center"/>
    </xf>
    <xf numFmtId="0" fontId="95" fillId="0" borderId="17" xfId="1615" applyFont="1" applyBorder="1" applyAlignment="1">
      <alignment horizontal="left" vertical="center"/>
    </xf>
    <xf numFmtId="244" fontId="1" fillId="0" borderId="12" xfId="1547" applyNumberFormat="1" applyFont="1" applyBorder="1" applyAlignment="1">
      <alignment vertical="center" shrinkToFit="1"/>
    </xf>
    <xf numFmtId="246" fontId="95" fillId="0" borderId="48" xfId="1615" quotePrefix="1" applyNumberFormat="1" applyFont="1" applyBorder="1" applyAlignment="1">
      <alignment horizontal="center" vertical="center"/>
    </xf>
    <xf numFmtId="0" fontId="93" fillId="0" borderId="0" xfId="1615" applyFont="1" applyAlignment="1">
      <alignment vertical="center"/>
    </xf>
    <xf numFmtId="242" fontId="95" fillId="0" borderId="0" xfId="1615" applyNumberFormat="1" applyFont="1" applyAlignment="1">
      <alignment horizontal="right" vertical="center"/>
    </xf>
    <xf numFmtId="0" fontId="95" fillId="0" borderId="0" xfId="1615" applyFont="1" applyAlignment="1">
      <alignment horizontal="right" vertical="center"/>
    </xf>
    <xf numFmtId="0" fontId="95" fillId="0" borderId="0" xfId="1615" applyFont="1" applyAlignment="1">
      <alignment vertical="center" shrinkToFit="1"/>
    </xf>
    <xf numFmtId="243" fontId="95" fillId="0" borderId="0" xfId="1615" applyNumberFormat="1" applyFont="1" applyAlignment="1">
      <alignment vertical="center"/>
    </xf>
    <xf numFmtId="41" fontId="95" fillId="0" borderId="17" xfId="1615" applyNumberFormat="1" applyFont="1" applyBorder="1" applyAlignment="1">
      <alignment vertical="center"/>
    </xf>
    <xf numFmtId="0" fontId="93" fillId="0" borderId="63" xfId="1615" applyFont="1" applyBorder="1" applyAlignment="1">
      <alignment vertical="center"/>
    </xf>
    <xf numFmtId="242" fontId="95" fillId="0" borderId="28" xfId="1615" applyNumberFormat="1" applyFont="1" applyBorder="1" applyAlignment="1">
      <alignment horizontal="right" vertical="center"/>
    </xf>
    <xf numFmtId="242" fontId="95" fillId="0" borderId="0" xfId="1615" applyNumberFormat="1" applyFont="1" applyAlignment="1">
      <alignment vertical="center"/>
    </xf>
    <xf numFmtId="0" fontId="95" fillId="0" borderId="63" xfId="1615" applyFont="1" applyBorder="1" applyAlignment="1">
      <alignment vertical="center"/>
    </xf>
    <xf numFmtId="0" fontId="95" fillId="0" borderId="63" xfId="1615" applyFont="1" applyBorder="1" applyAlignment="1">
      <alignment horizontal="center" vertical="center"/>
    </xf>
    <xf numFmtId="243" fontId="95" fillId="0" borderId="63" xfId="1615" applyNumberFormat="1" applyFont="1" applyBorder="1" applyAlignment="1">
      <alignment vertical="center"/>
    </xf>
    <xf numFmtId="242" fontId="95" fillId="0" borderId="21" xfId="1615" applyNumberFormat="1" applyFont="1" applyBorder="1" applyAlignment="1">
      <alignment horizontal="right" vertical="center"/>
    </xf>
    <xf numFmtId="244" fontId="95" fillId="0" borderId="15" xfId="1615" applyNumberFormat="1" applyFont="1" applyBorder="1" applyAlignment="1">
      <alignment vertical="center"/>
    </xf>
    <xf numFmtId="0" fontId="95" fillId="0" borderId="35" xfId="1615" applyFont="1" applyBorder="1" applyAlignment="1">
      <alignment vertical="center"/>
    </xf>
    <xf numFmtId="0" fontId="95" fillId="0" borderId="64" xfId="1615" applyFont="1" applyBorder="1" applyAlignment="1">
      <alignment vertical="center"/>
    </xf>
    <xf numFmtId="242" fontId="95" fillId="0" borderId="25" xfId="1615" applyNumberFormat="1" applyFont="1" applyBorder="1" applyAlignment="1">
      <alignment horizontal="right" vertical="center"/>
    </xf>
    <xf numFmtId="244" fontId="95" fillId="0" borderId="65" xfId="1615" applyNumberFormat="1" applyFont="1" applyBorder="1" applyAlignment="1">
      <alignment vertical="center"/>
    </xf>
    <xf numFmtId="0" fontId="95" fillId="0" borderId="36" xfId="1615" applyFont="1" applyBorder="1" applyAlignment="1">
      <alignment vertical="center"/>
    </xf>
    <xf numFmtId="242" fontId="95" fillId="0" borderId="9" xfId="1615" applyNumberFormat="1" applyFont="1" applyBorder="1" applyAlignment="1">
      <alignment vertical="center"/>
    </xf>
    <xf numFmtId="0" fontId="95" fillId="0" borderId="9" xfId="1615" applyFont="1" applyBorder="1" applyAlignment="1">
      <alignment vertical="center"/>
    </xf>
    <xf numFmtId="0" fontId="95" fillId="0" borderId="15" xfId="1615" applyFont="1" applyBorder="1" applyAlignment="1">
      <alignment vertical="center"/>
    </xf>
    <xf numFmtId="0" fontId="95" fillId="0" borderId="15" xfId="1615" applyFont="1" applyBorder="1" applyAlignment="1">
      <alignment horizontal="center" vertical="center"/>
    </xf>
    <xf numFmtId="243" fontId="95" fillId="0" borderId="15" xfId="1615" applyNumberFormat="1" applyFont="1" applyBorder="1" applyAlignment="1">
      <alignment vertical="center"/>
    </xf>
    <xf numFmtId="0" fontId="93" fillId="16" borderId="50" xfId="1615" applyFont="1" applyFill="1" applyBorder="1" applyAlignment="1">
      <alignment horizontal="center" vertical="center"/>
    </xf>
    <xf numFmtId="242" fontId="95" fillId="0" borderId="29" xfId="1615" quotePrefix="1" applyNumberFormat="1" applyFont="1" applyBorder="1" applyAlignment="1">
      <alignment horizontal="right" vertical="center"/>
    </xf>
    <xf numFmtId="0" fontId="94" fillId="0" borderId="14" xfId="1616" quotePrefix="1" applyFont="1" applyBorder="1" applyAlignment="1">
      <alignment vertical="center"/>
    </xf>
    <xf numFmtId="0" fontId="98" fillId="0" borderId="14" xfId="1615" applyFont="1" applyBorder="1" applyAlignment="1">
      <alignment vertical="center"/>
    </xf>
    <xf numFmtId="0" fontId="98" fillId="0" borderId="57" xfId="1615" applyFont="1" applyBorder="1" applyAlignment="1">
      <alignment vertical="center"/>
    </xf>
    <xf numFmtId="0" fontId="98" fillId="0" borderId="11" xfId="1615" applyFont="1" applyBorder="1" applyAlignment="1">
      <alignment vertical="center"/>
    </xf>
    <xf numFmtId="242" fontId="95" fillId="0" borderId="21" xfId="1615" quotePrefix="1" applyNumberFormat="1" applyFont="1" applyBorder="1" applyAlignment="1">
      <alignment horizontal="right" vertical="center"/>
    </xf>
    <xf numFmtId="0" fontId="94" fillId="0" borderId="9" xfId="1616" quotePrefix="1" applyFont="1" applyBorder="1" applyAlignment="1">
      <alignment vertical="center"/>
    </xf>
    <xf numFmtId="0" fontId="98" fillId="0" borderId="9" xfId="1615" applyFont="1" applyBorder="1" applyAlignment="1">
      <alignment vertical="center"/>
    </xf>
    <xf numFmtId="0" fontId="98" fillId="0" borderId="15" xfId="1615" applyFont="1" applyBorder="1" applyAlignment="1">
      <alignment vertical="center"/>
    </xf>
    <xf numFmtId="0" fontId="98" fillId="0" borderId="12" xfId="1615" applyFont="1" applyBorder="1" applyAlignment="1">
      <alignment vertical="center"/>
    </xf>
    <xf numFmtId="242" fontId="98" fillId="0" borderId="9" xfId="1615" applyNumberFormat="1" applyFont="1" applyBorder="1" applyAlignment="1">
      <alignment vertical="center"/>
    </xf>
    <xf numFmtId="244" fontId="6" fillId="0" borderId="0" xfId="1615" applyNumberFormat="1" applyFont="1" applyAlignment="1">
      <alignment vertical="center"/>
    </xf>
    <xf numFmtId="245" fontId="6" fillId="0" borderId="0" xfId="1615" applyNumberFormat="1" applyFont="1" applyAlignment="1">
      <alignment horizontal="right" vertical="center"/>
    </xf>
    <xf numFmtId="41" fontId="98" fillId="15" borderId="50" xfId="1615" applyNumberFormat="1" applyFont="1" applyFill="1" applyBorder="1" applyAlignment="1">
      <alignment horizontal="center" vertical="center"/>
    </xf>
    <xf numFmtId="0" fontId="95" fillId="0" borderId="15" xfId="1615" applyFont="1" applyBorder="1" applyAlignment="1">
      <alignment horizontal="left" vertical="center"/>
    </xf>
    <xf numFmtId="242" fontId="95" fillId="0" borderId="35" xfId="1615" applyNumberFormat="1" applyFont="1" applyBorder="1" applyAlignment="1">
      <alignment vertical="center" shrinkToFit="1"/>
    </xf>
    <xf numFmtId="244" fontId="1" fillId="0" borderId="17" xfId="1547" applyNumberFormat="1" applyFont="1" applyBorder="1" applyAlignment="1">
      <alignment vertical="center" shrinkToFit="1"/>
    </xf>
    <xf numFmtId="244" fontId="95" fillId="0" borderId="12" xfId="1615" applyNumberFormat="1" applyFont="1" applyBorder="1" applyAlignment="1">
      <alignment vertical="center"/>
    </xf>
    <xf numFmtId="0" fontId="93" fillId="15" borderId="52" xfId="1615" applyFont="1" applyFill="1" applyBorder="1" applyAlignment="1">
      <alignment horizontal="center" vertical="center"/>
    </xf>
    <xf numFmtId="247" fontId="95" fillId="0" borderId="17" xfId="1615" applyNumberFormat="1" applyFont="1" applyBorder="1" applyAlignment="1">
      <alignment horizontal="center" vertical="center"/>
    </xf>
    <xf numFmtId="246" fontId="95" fillId="0" borderId="0" xfId="1615" quotePrefix="1" applyNumberFormat="1" applyFont="1" applyAlignment="1">
      <alignment horizontal="center" vertical="center"/>
    </xf>
    <xf numFmtId="0" fontId="95" fillId="0" borderId="8" xfId="1615" applyFont="1" applyBorder="1" applyAlignment="1">
      <alignment horizontal="left" vertical="center"/>
    </xf>
    <xf numFmtId="0" fontId="95" fillId="0" borderId="18" xfId="1615" applyFont="1" applyBorder="1" applyAlignment="1">
      <alignment horizontal="center" vertical="center"/>
    </xf>
    <xf numFmtId="244" fontId="95" fillId="0" borderId="18" xfId="1615" applyNumberFormat="1" applyFont="1" applyBorder="1" applyAlignment="1">
      <alignment vertical="center"/>
    </xf>
    <xf numFmtId="0" fontId="95" fillId="0" borderId="31" xfId="1615" applyFont="1" applyBorder="1" applyAlignment="1">
      <alignment vertical="center"/>
    </xf>
    <xf numFmtId="0" fontId="95" fillId="0" borderId="9" xfId="1615" applyFont="1" applyBorder="1" applyAlignment="1">
      <alignment horizontal="left" vertical="center"/>
    </xf>
    <xf numFmtId="0" fontId="95" fillId="0" borderId="12" xfId="1615" applyFont="1" applyBorder="1" applyAlignment="1">
      <alignment horizontal="center" vertical="center"/>
    </xf>
    <xf numFmtId="243" fontId="95" fillId="0" borderId="12" xfId="1615" applyNumberFormat="1" applyFont="1" applyBorder="1" applyAlignment="1">
      <alignment vertical="center"/>
    </xf>
    <xf numFmtId="244" fontId="95" fillId="0" borderId="68" xfId="1615" applyNumberFormat="1" applyFont="1" applyBorder="1" applyAlignment="1">
      <alignment vertical="center"/>
    </xf>
    <xf numFmtId="0" fontId="95" fillId="0" borderId="22" xfId="1615" applyFont="1" applyBorder="1" applyAlignment="1">
      <alignment vertical="center"/>
    </xf>
    <xf numFmtId="0" fontId="95" fillId="0" borderId="42" xfId="1615" applyFont="1" applyBorder="1" applyAlignment="1">
      <alignment vertical="center"/>
    </xf>
    <xf numFmtId="243" fontId="95" fillId="0" borderId="42" xfId="1615" applyNumberFormat="1" applyFont="1" applyBorder="1" applyAlignment="1">
      <alignment vertical="center"/>
    </xf>
    <xf numFmtId="244" fontId="95" fillId="0" borderId="42" xfId="1615" applyNumberFormat="1" applyFont="1" applyBorder="1" applyAlignment="1">
      <alignment vertical="center"/>
    </xf>
    <xf numFmtId="242" fontId="95" fillId="0" borderId="28" xfId="1615" quotePrefix="1" applyNumberFormat="1" applyFont="1" applyBorder="1" applyAlignment="1">
      <alignment horizontal="right" vertical="center"/>
    </xf>
    <xf numFmtId="0" fontId="92" fillId="0" borderId="0" xfId="1615" applyFont="1" applyAlignment="1">
      <alignment horizontal="distributed" vertical="center" justifyLastLine="1"/>
    </xf>
    <xf numFmtId="247" fontId="95" fillId="0" borderId="15" xfId="1615" applyNumberFormat="1" applyFont="1" applyBorder="1" applyAlignment="1">
      <alignment horizontal="center" vertical="center"/>
    </xf>
    <xf numFmtId="242" fontId="95" fillId="0" borderId="0" xfId="1614" applyNumberFormat="1" applyFont="1" applyAlignment="1">
      <alignment horizontal="right" vertical="center"/>
    </xf>
    <xf numFmtId="0" fontId="95" fillId="0" borderId="0" xfId="1614" applyFont="1" applyAlignment="1">
      <alignment horizontal="right" vertical="center"/>
    </xf>
    <xf numFmtId="0" fontId="95" fillId="0" borderId="0" xfId="1614" applyFont="1" applyAlignment="1">
      <alignment vertical="center" shrinkToFit="1"/>
    </xf>
    <xf numFmtId="244" fontId="101" fillId="0" borderId="6" xfId="1547" applyNumberFormat="1" applyFont="1" applyBorder="1" applyAlignment="1">
      <alignment horizontal="center" vertical="center"/>
    </xf>
    <xf numFmtId="244" fontId="102" fillId="0" borderId="6" xfId="1547" applyNumberFormat="1" applyFont="1" applyBorder="1" applyAlignment="1">
      <alignment vertical="center"/>
    </xf>
    <xf numFmtId="244" fontId="101" fillId="0" borderId="6" xfId="1547" applyNumberFormat="1" applyFont="1" applyBorder="1" applyAlignment="1">
      <alignment vertical="center"/>
    </xf>
    <xf numFmtId="244" fontId="103" fillId="0" borderId="6" xfId="1547" applyNumberFormat="1" applyFont="1" applyBorder="1" applyAlignment="1">
      <alignment vertical="center"/>
    </xf>
    <xf numFmtId="244" fontId="103" fillId="0" borderId="70" xfId="1547" applyNumberFormat="1" applyFont="1" applyBorder="1" applyAlignment="1">
      <alignment vertical="center"/>
    </xf>
    <xf numFmtId="244" fontId="104" fillId="0" borderId="0" xfId="1547" applyNumberFormat="1" applyFont="1" applyBorder="1" applyAlignment="1">
      <alignment vertical="center"/>
    </xf>
    <xf numFmtId="244" fontId="103" fillId="0" borderId="49" xfId="1547" applyNumberFormat="1" applyFont="1" applyBorder="1" applyAlignment="1">
      <alignment horizontal="center" vertical="center"/>
    </xf>
    <xf numFmtId="244" fontId="105" fillId="0" borderId="49" xfId="1547" applyNumberFormat="1" applyFont="1" applyBorder="1" applyAlignment="1">
      <alignment vertical="center"/>
    </xf>
    <xf numFmtId="244" fontId="103" fillId="0" borderId="49" xfId="1547" applyNumberFormat="1" applyFont="1" applyBorder="1" applyAlignment="1">
      <alignment vertical="center"/>
    </xf>
    <xf numFmtId="244" fontId="103" fillId="0" borderId="72" xfId="1547" applyNumberFormat="1" applyFont="1" applyBorder="1" applyAlignment="1">
      <alignment vertical="center"/>
    </xf>
    <xf numFmtId="244" fontId="100" fillId="0" borderId="74" xfId="1547" applyNumberFormat="1" applyFont="1" applyBorder="1" applyAlignment="1" applyProtection="1">
      <alignment horizontal="distributed" vertical="center" justifyLastLine="1" shrinkToFit="1"/>
      <protection locked="0"/>
    </xf>
    <xf numFmtId="244" fontId="104" fillId="0" borderId="0" xfId="1547" applyNumberFormat="1" applyFont="1" applyBorder="1" applyAlignment="1" applyProtection="1">
      <alignment horizontal="distributed" vertical="center" justifyLastLine="1"/>
      <protection locked="0"/>
    </xf>
    <xf numFmtId="244" fontId="107" fillId="0" borderId="66" xfId="1547" applyNumberFormat="1" applyFont="1" applyBorder="1" applyAlignment="1" applyProtection="1">
      <alignment horizontal="distributed" vertical="center" justifyLastLine="1" shrinkToFit="1"/>
      <protection locked="0"/>
    </xf>
    <xf numFmtId="244" fontId="100" fillId="0" borderId="66" xfId="1547" applyNumberFormat="1" applyFont="1" applyBorder="1" applyAlignment="1" applyProtection="1">
      <alignment horizontal="distributed" vertical="center" justifyLastLine="1" shrinkToFit="1"/>
      <protection locked="0"/>
    </xf>
    <xf numFmtId="244" fontId="104" fillId="0" borderId="78" xfId="1547" applyNumberFormat="1" applyFont="1" applyFill="1" applyBorder="1" applyAlignment="1">
      <alignment vertical="center"/>
    </xf>
    <xf numFmtId="244" fontId="104" fillId="0" borderId="79" xfId="1547" applyNumberFormat="1" applyFont="1" applyBorder="1" applyAlignment="1">
      <alignment vertical="center" shrinkToFit="1"/>
    </xf>
    <xf numFmtId="244" fontId="100" fillId="0" borderId="79" xfId="1547" applyNumberFormat="1" applyFont="1" applyBorder="1" applyAlignment="1">
      <alignment vertical="center" shrinkToFit="1"/>
    </xf>
    <xf numFmtId="244" fontId="104" fillId="0" borderId="79" xfId="1547" applyNumberFormat="1" applyFont="1" applyBorder="1" applyAlignment="1">
      <alignment horizontal="center" vertical="center"/>
    </xf>
    <xf numFmtId="244" fontId="104" fillId="0" borderId="79" xfId="1547" applyNumberFormat="1" applyFont="1" applyFill="1" applyBorder="1" applyAlignment="1">
      <alignment vertical="center"/>
    </xf>
    <xf numFmtId="244" fontId="100" fillId="0" borderId="79" xfId="1547" applyNumberFormat="1" applyFont="1" applyFill="1" applyBorder="1" applyAlignment="1">
      <alignment horizontal="center" vertical="center"/>
    </xf>
    <xf numFmtId="248" fontId="100" fillId="0" borderId="79" xfId="1547" applyNumberFormat="1" applyFont="1" applyFill="1" applyBorder="1" applyAlignment="1">
      <alignment vertical="center"/>
    </xf>
    <xf numFmtId="41" fontId="104" fillId="0" borderId="79" xfId="1547" applyFont="1" applyFill="1" applyBorder="1" applyAlignment="1">
      <alignment vertical="center"/>
    </xf>
    <xf numFmtId="248" fontId="105" fillId="0" borderId="79" xfId="1547" applyNumberFormat="1" applyFont="1" applyFill="1" applyBorder="1" applyAlignment="1">
      <alignment vertical="center" shrinkToFit="1"/>
    </xf>
    <xf numFmtId="244" fontId="100" fillId="0" borderId="79" xfId="1547" applyNumberFormat="1" applyFont="1" applyFill="1" applyBorder="1" applyAlignment="1">
      <alignment vertical="center"/>
    </xf>
    <xf numFmtId="244" fontId="108" fillId="0" borderId="79" xfId="1547" applyNumberFormat="1" applyFont="1" applyBorder="1" applyAlignment="1">
      <alignment vertical="center"/>
    </xf>
    <xf numFmtId="244" fontId="104" fillId="0" borderId="80" xfId="1547" applyNumberFormat="1" applyFont="1" applyBorder="1" applyAlignment="1">
      <alignment vertical="center"/>
    </xf>
    <xf numFmtId="244" fontId="99" fillId="0" borderId="78" xfId="1547" applyNumberFormat="1" applyFont="1" applyFill="1" applyBorder="1" applyAlignment="1">
      <alignment vertical="center"/>
    </xf>
    <xf numFmtId="244" fontId="108" fillId="0" borderId="79" xfId="1547" applyNumberFormat="1" applyFont="1" applyBorder="1" applyAlignment="1">
      <alignment vertical="center" shrinkToFit="1"/>
    </xf>
    <xf numFmtId="244" fontId="108" fillId="0" borderId="79" xfId="1547" applyNumberFormat="1" applyFont="1" applyBorder="1" applyAlignment="1">
      <alignment horizontal="center" vertical="center"/>
    </xf>
    <xf numFmtId="244" fontId="108" fillId="0" borderId="79" xfId="1547" applyNumberFormat="1" applyFont="1" applyFill="1" applyBorder="1" applyAlignment="1">
      <alignment horizontal="center" vertical="center"/>
    </xf>
    <xf numFmtId="248" fontId="108" fillId="0" borderId="79" xfId="1547" applyNumberFormat="1" applyFont="1" applyFill="1" applyBorder="1" applyAlignment="1">
      <alignment vertical="center"/>
    </xf>
    <xf numFmtId="244" fontId="108" fillId="0" borderId="79" xfId="1547" applyNumberFormat="1" applyFont="1" applyFill="1" applyBorder="1" applyAlignment="1">
      <alignment vertical="center"/>
    </xf>
    <xf numFmtId="244" fontId="108" fillId="0" borderId="80" xfId="1547" applyNumberFormat="1" applyFont="1" applyBorder="1" applyAlignment="1">
      <alignment vertical="center"/>
    </xf>
    <xf numFmtId="244" fontId="108" fillId="0" borderId="0" xfId="1547" applyNumberFormat="1" applyFont="1" applyBorder="1" applyAlignment="1">
      <alignment vertical="center"/>
    </xf>
    <xf numFmtId="244" fontId="104" fillId="0" borderId="79" xfId="1547" applyNumberFormat="1" applyFont="1" applyFill="1" applyBorder="1" applyAlignment="1">
      <alignment vertical="center" shrinkToFit="1"/>
    </xf>
    <xf numFmtId="244" fontId="104" fillId="0" borderId="79" xfId="1547" applyNumberFormat="1" applyFont="1" applyFill="1" applyBorder="1" applyAlignment="1">
      <alignment horizontal="center" vertical="center"/>
    </xf>
    <xf numFmtId="244" fontId="109" fillId="0" borderId="79" xfId="1547" applyNumberFormat="1" applyFont="1" applyFill="1" applyBorder="1" applyAlignment="1">
      <alignment vertical="center"/>
    </xf>
    <xf numFmtId="248" fontId="105" fillId="0" borderId="79" xfId="1547" applyNumberFormat="1" applyFont="1" applyFill="1" applyBorder="1" applyAlignment="1">
      <alignment vertical="center"/>
    </xf>
    <xf numFmtId="248" fontId="104" fillId="0" borderId="79" xfId="1547" applyNumberFormat="1" applyFont="1" applyFill="1" applyBorder="1" applyAlignment="1">
      <alignment vertical="center"/>
    </xf>
    <xf numFmtId="244" fontId="108" fillId="0" borderId="80" xfId="1547" applyNumberFormat="1" applyFont="1" applyFill="1" applyBorder="1" applyAlignment="1">
      <alignment vertical="center"/>
    </xf>
    <xf numFmtId="244" fontId="108" fillId="0" borderId="0" xfId="1547" applyNumberFormat="1" applyFont="1" applyFill="1" applyBorder="1" applyAlignment="1">
      <alignment vertical="center"/>
    </xf>
    <xf numFmtId="244" fontId="110" fillId="0" borderId="79" xfId="1547" applyNumberFormat="1" applyFont="1" applyFill="1" applyBorder="1" applyAlignment="1">
      <alignment vertical="center"/>
    </xf>
    <xf numFmtId="244" fontId="106" fillId="0" borderId="78" xfId="1547" applyNumberFormat="1" applyFont="1" applyFill="1" applyBorder="1" applyAlignment="1">
      <alignment vertical="center"/>
    </xf>
    <xf numFmtId="244" fontId="100" fillId="0" borderId="79" xfId="1547" applyNumberFormat="1" applyFont="1" applyFill="1" applyBorder="1" applyAlignment="1">
      <alignment vertical="center" shrinkToFit="1"/>
    </xf>
    <xf numFmtId="244" fontId="110" fillId="0" borderId="79" xfId="1547" applyNumberFormat="1" applyFont="1" applyFill="1" applyBorder="1" applyAlignment="1">
      <alignment horizontal="center" vertical="center"/>
    </xf>
    <xf numFmtId="244" fontId="104" fillId="0" borderId="81" xfId="1617" applyNumberFormat="1" applyFont="1" applyBorder="1" applyAlignment="1" applyProtection="1">
      <alignment vertical="center" shrinkToFit="1"/>
    </xf>
    <xf numFmtId="244" fontId="100" fillId="0" borderId="81" xfId="1617" applyNumberFormat="1" applyFont="1" applyBorder="1" applyAlignment="1" applyProtection="1">
      <alignment vertical="center" shrinkToFit="1"/>
    </xf>
    <xf numFmtId="244" fontId="109" fillId="0" borderId="78" xfId="1547" applyNumberFormat="1" applyFont="1" applyFill="1" applyBorder="1" applyAlignment="1">
      <alignment vertical="center"/>
    </xf>
    <xf numFmtId="244" fontId="104" fillId="0" borderId="81" xfId="1618" applyNumberFormat="1" applyFont="1" applyBorder="1" applyAlignment="1">
      <alignment vertical="center" shrinkToFit="1"/>
    </xf>
    <xf numFmtId="244" fontId="100" fillId="0" borderId="81" xfId="1618" applyNumberFormat="1" applyFont="1" applyBorder="1" applyAlignment="1">
      <alignment vertical="center" shrinkToFit="1"/>
    </xf>
    <xf numFmtId="244" fontId="104" fillId="0" borderId="81" xfId="1547" applyNumberFormat="1" applyFont="1" applyBorder="1" applyAlignment="1">
      <alignment vertical="center" shrinkToFit="1"/>
    </xf>
    <xf numFmtId="244" fontId="100" fillId="0" borderId="81" xfId="1547" applyNumberFormat="1" applyFont="1" applyBorder="1" applyAlignment="1">
      <alignment vertical="center" shrinkToFit="1"/>
    </xf>
    <xf numFmtId="244" fontId="109" fillId="0" borderId="79" xfId="1547" applyNumberFormat="1" applyFont="1" applyFill="1" applyBorder="1" applyAlignment="1">
      <alignment horizontal="center" vertical="center"/>
    </xf>
    <xf numFmtId="248" fontId="109" fillId="0" borderId="79" xfId="1547" applyNumberFormat="1" applyFont="1" applyFill="1" applyBorder="1" applyAlignment="1">
      <alignment vertical="center"/>
    </xf>
    <xf numFmtId="244" fontId="109" fillId="0" borderId="80" xfId="1547" applyNumberFormat="1" applyFont="1" applyFill="1" applyBorder="1" applyAlignment="1">
      <alignment vertical="center"/>
    </xf>
    <xf numFmtId="244" fontId="111" fillId="0" borderId="79" xfId="1547" applyNumberFormat="1" applyFont="1" applyBorder="1" applyAlignment="1">
      <alignment vertical="center" shrinkToFit="1"/>
    </xf>
    <xf numFmtId="244" fontId="104" fillId="0" borderId="0" xfId="1547" applyNumberFormat="1" applyFont="1" applyFill="1" applyBorder="1" applyAlignment="1">
      <alignment vertical="center"/>
    </xf>
    <xf numFmtId="244" fontId="104" fillId="0" borderId="82" xfId="1547" applyNumberFormat="1" applyFont="1" applyFill="1" applyBorder="1" applyAlignment="1">
      <alignment vertical="center" shrinkToFit="1"/>
    </xf>
    <xf numFmtId="41" fontId="110" fillId="0" borderId="79" xfId="1547" applyFont="1" applyFill="1" applyBorder="1" applyAlignment="1">
      <alignment vertical="center"/>
    </xf>
    <xf numFmtId="0" fontId="26" fillId="0" borderId="79" xfId="1583" applyFont="1" applyBorder="1" applyAlignment="1">
      <alignment vertical="center"/>
    </xf>
    <xf numFmtId="244" fontId="109" fillId="0" borderId="79" xfId="1547" applyNumberFormat="1" applyFont="1" applyBorder="1" applyAlignment="1">
      <alignment vertical="center" shrinkToFit="1"/>
    </xf>
    <xf numFmtId="0" fontId="1" fillId="0" borderId="0" xfId="1583"/>
    <xf numFmtId="244" fontId="104" fillId="0" borderId="79" xfId="1547" applyNumberFormat="1" applyFont="1" applyBorder="1" applyAlignment="1">
      <alignment vertical="center"/>
    </xf>
    <xf numFmtId="248" fontId="105" fillId="0" borderId="79" xfId="1547" applyNumberFormat="1" applyFont="1" applyBorder="1" applyAlignment="1">
      <alignment vertical="center" shrinkToFit="1"/>
    </xf>
    <xf numFmtId="248" fontId="104" fillId="0" borderId="79" xfId="1547" applyNumberFormat="1" applyFont="1" applyBorder="1" applyAlignment="1">
      <alignment vertical="center"/>
    </xf>
    <xf numFmtId="41" fontId="104" fillId="0" borderId="79" xfId="1547" applyFont="1" applyBorder="1" applyAlignment="1">
      <alignment vertical="center"/>
    </xf>
    <xf numFmtId="244" fontId="108" fillId="17" borderId="79" xfId="1547" applyNumberFormat="1" applyFont="1" applyFill="1" applyBorder="1" applyAlignment="1">
      <alignment vertical="center" shrinkToFit="1"/>
    </xf>
    <xf numFmtId="244" fontId="100" fillId="17" borderId="79" xfId="1547" applyNumberFormat="1" applyFont="1" applyFill="1" applyBorder="1" applyAlignment="1">
      <alignment vertical="center" shrinkToFit="1"/>
    </xf>
    <xf numFmtId="244" fontId="104" fillId="17" borderId="79" xfId="1547" applyNumberFormat="1" applyFont="1" applyFill="1" applyBorder="1" applyAlignment="1">
      <alignment vertical="center"/>
    </xf>
    <xf numFmtId="244" fontId="108" fillId="17" borderId="79" xfId="1547" applyNumberFormat="1" applyFont="1" applyFill="1" applyBorder="1" applyAlignment="1">
      <alignment horizontal="center" vertical="center"/>
    </xf>
    <xf numFmtId="248" fontId="108" fillId="17" borderId="79" xfId="1547" applyNumberFormat="1" applyFont="1" applyFill="1" applyBorder="1" applyAlignment="1">
      <alignment vertical="center"/>
    </xf>
    <xf numFmtId="248" fontId="105" fillId="17" borderId="79" xfId="1547" applyNumberFormat="1" applyFont="1" applyFill="1" applyBorder="1" applyAlignment="1">
      <alignment vertical="center" shrinkToFit="1"/>
    </xf>
    <xf numFmtId="244" fontId="108" fillId="17" borderId="79" xfId="1547" applyNumberFormat="1" applyFont="1" applyFill="1" applyBorder="1" applyAlignment="1">
      <alignment vertical="center"/>
    </xf>
    <xf numFmtId="244" fontId="108" fillId="17" borderId="80" xfId="1547" applyNumberFormat="1" applyFont="1" applyFill="1" applyBorder="1" applyAlignment="1">
      <alignment vertical="center"/>
    </xf>
    <xf numFmtId="244" fontId="104" fillId="18" borderId="79" xfId="1547" applyNumberFormat="1" applyFont="1" applyFill="1" applyBorder="1" applyAlignment="1">
      <alignment vertical="center" shrinkToFit="1"/>
    </xf>
    <xf numFmtId="244" fontId="100" fillId="18" borderId="79" xfId="1547" applyNumberFormat="1" applyFont="1" applyFill="1" applyBorder="1" applyAlignment="1">
      <alignment vertical="center" shrinkToFit="1"/>
    </xf>
    <xf numFmtId="244" fontId="104" fillId="18" borderId="79" xfId="1547" applyNumberFormat="1" applyFont="1" applyFill="1" applyBorder="1" applyAlignment="1">
      <alignment horizontal="center" vertical="center"/>
    </xf>
    <xf numFmtId="244" fontId="104" fillId="18" borderId="79" xfId="1547" applyNumberFormat="1" applyFont="1" applyFill="1" applyBorder="1" applyAlignment="1">
      <alignment vertical="center"/>
    </xf>
    <xf numFmtId="248" fontId="104" fillId="18" borderId="79" xfId="1547" applyNumberFormat="1" applyFont="1" applyFill="1" applyBorder="1" applyAlignment="1">
      <alignment vertical="center"/>
    </xf>
    <xf numFmtId="248" fontId="105" fillId="18" borderId="79" xfId="1547" applyNumberFormat="1" applyFont="1" applyFill="1" applyBorder="1" applyAlignment="1">
      <alignment vertical="center" shrinkToFit="1"/>
    </xf>
    <xf numFmtId="244" fontId="110" fillId="18" borderId="79" xfId="1547" applyNumberFormat="1" applyFont="1" applyFill="1" applyBorder="1" applyAlignment="1">
      <alignment vertical="center"/>
    </xf>
    <xf numFmtId="244" fontId="108" fillId="18" borderId="80" xfId="1547" applyNumberFormat="1" applyFont="1" applyFill="1" applyBorder="1" applyAlignment="1">
      <alignment vertical="center"/>
    </xf>
    <xf numFmtId="244" fontId="104" fillId="19" borderId="0" xfId="1547" applyNumberFormat="1" applyFont="1" applyFill="1" applyBorder="1" applyAlignment="1">
      <alignment vertical="center"/>
    </xf>
    <xf numFmtId="244" fontId="108" fillId="7" borderId="80" xfId="1547" applyNumberFormat="1" applyFont="1" applyFill="1" applyBorder="1" applyAlignment="1">
      <alignment vertical="center"/>
    </xf>
    <xf numFmtId="244" fontId="104" fillId="0" borderId="77" xfId="1547" applyNumberFormat="1" applyFont="1" applyFill="1" applyBorder="1" applyAlignment="1">
      <alignment vertical="center"/>
    </xf>
    <xf numFmtId="244" fontId="104" fillId="0" borderId="66" xfId="1547" applyNumberFormat="1" applyFont="1" applyBorder="1" applyAlignment="1">
      <alignment vertical="center" shrinkToFit="1"/>
    </xf>
    <xf numFmtId="244" fontId="100" fillId="0" borderId="66" xfId="1547" applyNumberFormat="1" applyFont="1" applyBorder="1" applyAlignment="1">
      <alignment vertical="center" shrinkToFit="1"/>
    </xf>
    <xf numFmtId="244" fontId="104" fillId="0" borderId="66" xfId="1547" applyNumberFormat="1" applyFont="1" applyBorder="1" applyAlignment="1">
      <alignment horizontal="center" vertical="center"/>
    </xf>
    <xf numFmtId="244" fontId="104" fillId="0" borderId="66" xfId="1547" applyNumberFormat="1" applyFont="1" applyBorder="1" applyAlignment="1">
      <alignment vertical="center"/>
    </xf>
    <xf numFmtId="248" fontId="104" fillId="0" borderId="66" xfId="1547" applyNumberFormat="1" applyFont="1" applyBorder="1" applyAlignment="1">
      <alignment vertical="center"/>
    </xf>
    <xf numFmtId="244" fontId="104" fillId="0" borderId="66" xfId="1547" applyNumberFormat="1" applyFont="1" applyFill="1" applyBorder="1" applyAlignment="1">
      <alignment vertical="center"/>
    </xf>
    <xf numFmtId="244" fontId="104" fillId="0" borderId="66" xfId="1547" applyNumberFormat="1" applyFont="1" applyFill="1" applyBorder="1" applyAlignment="1">
      <alignment horizontal="center" vertical="center"/>
    </xf>
    <xf numFmtId="248" fontId="105" fillId="0" borderId="66" xfId="1547" applyNumberFormat="1" applyFont="1" applyFill="1" applyBorder="1" applyAlignment="1">
      <alignment vertical="center" shrinkToFit="1"/>
    </xf>
    <xf numFmtId="248" fontId="104" fillId="0" borderId="66" xfId="1547" applyNumberFormat="1" applyFont="1" applyFill="1" applyBorder="1" applyAlignment="1">
      <alignment vertical="center"/>
    </xf>
    <xf numFmtId="244" fontId="108" fillId="7" borderId="67" xfId="1547" applyNumberFormat="1" applyFont="1" applyFill="1" applyBorder="1" applyAlignment="1">
      <alignment vertical="center"/>
    </xf>
    <xf numFmtId="248" fontId="105" fillId="0" borderId="66" xfId="1547" applyNumberFormat="1" applyFont="1" applyBorder="1" applyAlignment="1">
      <alignment vertical="center" shrinkToFit="1"/>
    </xf>
    <xf numFmtId="244" fontId="108" fillId="0" borderId="67" xfId="1547" applyNumberFormat="1" applyFont="1" applyBorder="1" applyAlignment="1">
      <alignment vertical="center"/>
    </xf>
    <xf numFmtId="244" fontId="104" fillId="0" borderId="83" xfId="1547" applyNumberFormat="1" applyFont="1" applyFill="1" applyBorder="1" applyAlignment="1">
      <alignment vertical="center"/>
    </xf>
    <xf numFmtId="244" fontId="104" fillId="0" borderId="59" xfId="1547" applyNumberFormat="1" applyFont="1" applyBorder="1" applyAlignment="1">
      <alignment vertical="center" shrinkToFit="1"/>
    </xf>
    <xf numFmtId="244" fontId="100" fillId="0" borderId="59" xfId="1547" applyNumberFormat="1" applyFont="1" applyBorder="1" applyAlignment="1">
      <alignment vertical="center" shrinkToFit="1"/>
    </xf>
    <xf numFmtId="244" fontId="104" fillId="0" borderId="59" xfId="1547" applyNumberFormat="1" applyFont="1" applyBorder="1" applyAlignment="1">
      <alignment horizontal="center" vertical="center"/>
    </xf>
    <xf numFmtId="244" fontId="104" fillId="0" borderId="59" xfId="1547" applyNumberFormat="1" applyFont="1" applyBorder="1" applyAlignment="1">
      <alignment vertical="center"/>
    </xf>
    <xf numFmtId="248" fontId="104" fillId="0" borderId="59" xfId="1547" applyNumberFormat="1" applyFont="1" applyBorder="1" applyAlignment="1">
      <alignment vertical="center"/>
    </xf>
    <xf numFmtId="248" fontId="105" fillId="0" borderId="59" xfId="1547" applyNumberFormat="1" applyFont="1" applyBorder="1" applyAlignment="1">
      <alignment vertical="center" shrinkToFit="1"/>
    </xf>
    <xf numFmtId="244" fontId="108" fillId="0" borderId="61" xfId="1547" applyNumberFormat="1" applyFont="1" applyBorder="1" applyAlignment="1">
      <alignment vertical="center"/>
    </xf>
    <xf numFmtId="244" fontId="104" fillId="0" borderId="28" xfId="1547" applyNumberFormat="1" applyFont="1" applyBorder="1" applyAlignment="1">
      <alignment vertical="center"/>
    </xf>
    <xf numFmtId="244" fontId="104" fillId="7" borderId="28" xfId="1547" applyNumberFormat="1" applyFont="1" applyFill="1" applyBorder="1" applyAlignment="1">
      <alignment vertical="center"/>
    </xf>
    <xf numFmtId="244" fontId="104" fillId="0" borderId="0" xfId="1547" applyNumberFormat="1" applyFont="1" applyBorder="1" applyAlignment="1">
      <alignment vertical="center" shrinkToFit="1"/>
    </xf>
    <xf numFmtId="244" fontId="100" fillId="0" borderId="0" xfId="1547" applyNumberFormat="1" applyFont="1" applyBorder="1" applyAlignment="1">
      <alignment vertical="center" shrinkToFit="1"/>
    </xf>
    <xf numFmtId="244" fontId="104" fillId="0" borderId="0" xfId="1547" applyNumberFormat="1" applyFont="1" applyBorder="1" applyAlignment="1">
      <alignment horizontal="center" vertical="center"/>
    </xf>
    <xf numFmtId="244" fontId="100" fillId="0" borderId="0" xfId="1547" applyNumberFormat="1" applyFont="1" applyBorder="1" applyAlignment="1">
      <alignment horizontal="center" vertical="center"/>
    </xf>
    <xf numFmtId="248" fontId="100" fillId="0" borderId="0" xfId="1547" applyNumberFormat="1" applyFont="1" applyBorder="1" applyAlignment="1">
      <alignment vertical="center"/>
    </xf>
    <xf numFmtId="248" fontId="105" fillId="0" borderId="0" xfId="1547" applyNumberFormat="1" applyFont="1" applyBorder="1" applyAlignment="1">
      <alignment vertical="center" shrinkToFit="1"/>
    </xf>
    <xf numFmtId="244" fontId="100" fillId="0" borderId="0" xfId="1547" applyNumberFormat="1" applyFont="1" applyBorder="1" applyAlignment="1">
      <alignment vertical="center"/>
    </xf>
    <xf numFmtId="0" fontId="113" fillId="0" borderId="0" xfId="0" applyFont="1" applyAlignment="1">
      <alignment horizontal="left" vertical="center"/>
    </xf>
    <xf numFmtId="244" fontId="92" fillId="0" borderId="0" xfId="1614" applyNumberFormat="1" applyFont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114" fillId="0" borderId="0" xfId="0" applyFont="1">
      <alignment vertical="center"/>
    </xf>
    <xf numFmtId="0" fontId="7" fillId="0" borderId="0" xfId="0" applyFont="1" applyAlignment="1">
      <alignment horizontal="left" vertical="center" wrapText="1"/>
    </xf>
    <xf numFmtId="0" fontId="114" fillId="0" borderId="0" xfId="0" applyFont="1" applyAlignment="1">
      <alignment horizontal="center" vertical="center"/>
    </xf>
    <xf numFmtId="190" fontId="114" fillId="0" borderId="0" xfId="1547" applyNumberFormat="1" applyFont="1" applyFill="1" applyAlignment="1">
      <alignment horizontal="center" vertical="center"/>
    </xf>
    <xf numFmtId="41" fontId="114" fillId="0" borderId="0" xfId="0" applyNumberFormat="1" applyFont="1">
      <alignment vertical="center"/>
    </xf>
    <xf numFmtId="0" fontId="8" fillId="0" borderId="0" xfId="0" applyFont="1">
      <alignment vertical="center"/>
    </xf>
    <xf numFmtId="41" fontId="114" fillId="20" borderId="3" xfId="1619" applyNumberFormat="1" applyFont="1" applyFill="1" applyBorder="1" applyAlignment="1">
      <alignment horizontal="centerContinuous" vertical="center"/>
    </xf>
    <xf numFmtId="41" fontId="114" fillId="0" borderId="84" xfId="0" quotePrefix="1" applyNumberFormat="1" applyFont="1" applyBorder="1" applyAlignment="1">
      <alignment horizontal="center" vertical="center"/>
    </xf>
    <xf numFmtId="41" fontId="7" fillId="0" borderId="84" xfId="0" quotePrefix="1" applyNumberFormat="1" applyFont="1" applyBorder="1" applyAlignment="1">
      <alignment horizontal="left" vertical="center"/>
    </xf>
    <xf numFmtId="0" fontId="7" fillId="0" borderId="84" xfId="0" applyFont="1" applyBorder="1">
      <alignment vertical="center"/>
    </xf>
    <xf numFmtId="0" fontId="7" fillId="0" borderId="84" xfId="0" applyFont="1" applyBorder="1" applyAlignment="1">
      <alignment horizontal="center" vertical="center" wrapText="1"/>
    </xf>
    <xf numFmtId="190" fontId="7" fillId="0" borderId="84" xfId="1547" applyNumberFormat="1" applyFont="1" applyBorder="1" applyAlignment="1">
      <alignment horizontal="center" vertical="center"/>
    </xf>
    <xf numFmtId="41" fontId="7" fillId="0" borderId="84" xfId="0" applyNumberFormat="1" applyFont="1" applyBorder="1" applyAlignment="1">
      <alignment horizontal="center" vertical="center"/>
    </xf>
    <xf numFmtId="41" fontId="114" fillId="0" borderId="84" xfId="0" quotePrefix="1" applyNumberFormat="1" applyFont="1" applyBorder="1" applyAlignment="1">
      <alignment horizontal="left" vertical="center"/>
    </xf>
    <xf numFmtId="41" fontId="114" fillId="12" borderId="84" xfId="0" quotePrefix="1" applyNumberFormat="1" applyFont="1" applyFill="1" applyBorder="1" applyAlignment="1">
      <alignment horizontal="center" vertical="center"/>
    </xf>
    <xf numFmtId="41" fontId="114" fillId="12" borderId="84" xfId="0" quotePrefix="1" applyNumberFormat="1" applyFont="1" applyFill="1" applyBorder="1" applyAlignment="1">
      <alignment horizontal="left" vertical="center"/>
    </xf>
    <xf numFmtId="0" fontId="7" fillId="12" borderId="84" xfId="0" applyFont="1" applyFill="1" applyBorder="1">
      <alignment vertical="center"/>
    </xf>
    <xf numFmtId="0" fontId="7" fillId="12" borderId="84" xfId="0" applyFont="1" applyFill="1" applyBorder="1" applyAlignment="1">
      <alignment horizontal="center" vertical="center" wrapText="1"/>
    </xf>
    <xf numFmtId="190" fontId="7" fillId="12" borderId="84" xfId="1547" applyNumberFormat="1" applyFont="1" applyFill="1" applyBorder="1" applyAlignment="1">
      <alignment horizontal="center" vertical="center"/>
    </xf>
    <xf numFmtId="41" fontId="7" fillId="12" borderId="84" xfId="0" applyNumberFormat="1" applyFont="1" applyFill="1" applyBorder="1" applyAlignment="1">
      <alignment horizontal="center" vertical="center"/>
    </xf>
    <xf numFmtId="41" fontId="114" fillId="21" borderId="84" xfId="0" quotePrefix="1" applyNumberFormat="1" applyFont="1" applyFill="1" applyBorder="1" applyAlignment="1">
      <alignment horizontal="center" vertical="center" shrinkToFit="1"/>
    </xf>
    <xf numFmtId="41" fontId="114" fillId="21" borderId="84" xfId="0" quotePrefix="1" applyNumberFormat="1" applyFont="1" applyFill="1" applyBorder="1" applyAlignment="1">
      <alignment horizontal="left" vertical="center" shrinkToFit="1"/>
    </xf>
    <xf numFmtId="0" fontId="7" fillId="21" borderId="84" xfId="0" applyFont="1" applyFill="1" applyBorder="1" applyAlignment="1">
      <alignment vertical="center" shrinkToFit="1"/>
    </xf>
    <xf numFmtId="0" fontId="7" fillId="21" borderId="84" xfId="0" applyFont="1" applyFill="1" applyBorder="1" applyAlignment="1">
      <alignment horizontal="center" vertical="center" shrinkToFit="1"/>
    </xf>
    <xf numFmtId="190" fontId="7" fillId="21" borderId="84" xfId="1547" applyNumberFormat="1" applyFont="1" applyFill="1" applyBorder="1" applyAlignment="1">
      <alignment horizontal="center" vertical="center" shrinkToFit="1"/>
    </xf>
    <xf numFmtId="41" fontId="7" fillId="21" borderId="84" xfId="0" applyNumberFormat="1" applyFont="1" applyFill="1" applyBorder="1" applyAlignment="1">
      <alignment horizontal="center" vertical="center" shrinkToFit="1"/>
    </xf>
    <xf numFmtId="41" fontId="114" fillId="21" borderId="84" xfId="0" applyNumberFormat="1" applyFont="1" applyFill="1" applyBorder="1" applyAlignment="1">
      <alignment horizontal="center" vertical="center" shrinkToFit="1"/>
    </xf>
    <xf numFmtId="41" fontId="114" fillId="21" borderId="84" xfId="35" applyFont="1" applyFill="1" applyBorder="1" applyAlignment="1">
      <alignment horizontal="center" vertical="center" shrinkToFit="1"/>
    </xf>
    <xf numFmtId="41" fontId="7" fillId="0" borderId="84" xfId="0" applyNumberFormat="1" applyFont="1" applyBorder="1">
      <alignment vertical="center"/>
    </xf>
    <xf numFmtId="0" fontId="115" fillId="0" borderId="4" xfId="1620" applyFont="1" applyBorder="1" applyAlignment="1">
      <alignment vertical="center"/>
    </xf>
    <xf numFmtId="0" fontId="91" fillId="0" borderId="0" xfId="1620" applyFont="1" applyAlignment="1">
      <alignment vertical="center"/>
    </xf>
    <xf numFmtId="0" fontId="117" fillId="0" borderId="0" xfId="1620" applyFont="1" applyAlignment="1">
      <alignment vertical="center"/>
    </xf>
    <xf numFmtId="0" fontId="118" fillId="0" borderId="0" xfId="1620" applyFont="1" applyAlignment="1">
      <alignment vertical="center"/>
    </xf>
    <xf numFmtId="0" fontId="119" fillId="0" borderId="0" xfId="1620" applyFont="1" applyAlignment="1">
      <alignment vertical="center"/>
    </xf>
    <xf numFmtId="0" fontId="119" fillId="0" borderId="87" xfId="1620" applyFont="1" applyBorder="1" applyAlignment="1">
      <alignment horizontal="center" vertical="center" shrinkToFit="1"/>
    </xf>
    <xf numFmtId="0" fontId="119" fillId="0" borderId="88" xfId="1620" applyFont="1" applyBorder="1" applyAlignment="1">
      <alignment horizontal="center" vertical="center" shrinkToFit="1"/>
    </xf>
    <xf numFmtId="0" fontId="119" fillId="0" borderId="89" xfId="1620" applyFont="1" applyBorder="1" applyAlignment="1">
      <alignment horizontal="center" vertical="center" wrapText="1" shrinkToFit="1"/>
    </xf>
    <xf numFmtId="0" fontId="119" fillId="0" borderId="90" xfId="1620" applyFont="1" applyBorder="1" applyAlignment="1">
      <alignment horizontal="center" vertical="center" shrinkToFit="1"/>
    </xf>
    <xf numFmtId="41" fontId="117" fillId="0" borderId="89" xfId="1597" applyFont="1" applyBorder="1" applyAlignment="1">
      <alignment horizontal="center" vertical="center" shrinkToFit="1"/>
    </xf>
    <xf numFmtId="41" fontId="119" fillId="0" borderId="91" xfId="1597" applyFont="1" applyBorder="1" applyAlignment="1">
      <alignment horizontal="center" vertical="center" shrinkToFit="1"/>
    </xf>
    <xf numFmtId="41" fontId="121" fillId="0" borderId="90" xfId="1597" applyFont="1" applyBorder="1" applyAlignment="1">
      <alignment horizontal="right" vertical="center" shrinkToFit="1"/>
    </xf>
    <xf numFmtId="41" fontId="121" fillId="0" borderId="89" xfId="1597" applyFont="1" applyBorder="1" applyAlignment="1">
      <alignment horizontal="center" vertical="center" shrinkToFit="1"/>
    </xf>
    <xf numFmtId="41" fontId="119" fillId="0" borderId="89" xfId="1597" applyFont="1" applyBorder="1" applyAlignment="1">
      <alignment vertical="center" shrinkToFit="1"/>
    </xf>
    <xf numFmtId="0" fontId="121" fillId="0" borderId="89" xfId="1620" applyFont="1" applyBorder="1" applyAlignment="1">
      <alignment horizontal="center" vertical="center" shrinkToFit="1"/>
    </xf>
    <xf numFmtId="0" fontId="121" fillId="0" borderId="92" xfId="1620" applyFont="1" applyBorder="1" applyAlignment="1">
      <alignment vertical="center" shrinkToFit="1"/>
    </xf>
    <xf numFmtId="0" fontId="119" fillId="0" borderId="93" xfId="1620" applyFont="1" applyBorder="1" applyAlignment="1">
      <alignment horizontal="center" vertical="center" shrinkToFit="1"/>
    </xf>
    <xf numFmtId="0" fontId="119" fillId="0" borderId="81" xfId="1620" applyFont="1" applyBorder="1" applyAlignment="1">
      <alignment horizontal="center" vertical="center" wrapText="1" shrinkToFit="1"/>
    </xf>
    <xf numFmtId="0" fontId="119" fillId="0" borderId="94" xfId="1620" applyFont="1" applyBorder="1" applyAlignment="1">
      <alignment horizontal="center" vertical="center" shrinkToFit="1"/>
    </xf>
    <xf numFmtId="41" fontId="119" fillId="0" borderId="81" xfId="1597" applyFont="1" applyBorder="1" applyAlignment="1">
      <alignment horizontal="center" vertical="center" shrinkToFit="1"/>
    </xf>
    <xf numFmtId="41" fontId="119" fillId="0" borderId="95" xfId="1597" applyFont="1" applyBorder="1" applyAlignment="1">
      <alignment horizontal="center" vertical="center" shrinkToFit="1"/>
    </xf>
    <xf numFmtId="41" fontId="121" fillId="0" borderId="94" xfId="1597" applyFont="1" applyBorder="1" applyAlignment="1">
      <alignment horizontal="right" vertical="center" shrinkToFit="1"/>
    </xf>
    <xf numFmtId="41" fontId="121" fillId="0" borderId="81" xfId="1597" applyFont="1" applyBorder="1" applyAlignment="1">
      <alignment horizontal="center" vertical="center" shrinkToFit="1"/>
    </xf>
    <xf numFmtId="41" fontId="119" fillId="0" borderId="81" xfId="1597" applyFont="1" applyBorder="1" applyAlignment="1">
      <alignment vertical="center" shrinkToFit="1"/>
    </xf>
    <xf numFmtId="0" fontId="121" fillId="0" borderId="81" xfId="1620" applyFont="1" applyBorder="1" applyAlignment="1">
      <alignment vertical="center" shrinkToFit="1"/>
    </xf>
    <xf numFmtId="0" fontId="121" fillId="0" borderId="96" xfId="1620" applyFont="1" applyBorder="1" applyAlignment="1">
      <alignment vertical="center" shrinkToFit="1"/>
    </xf>
    <xf numFmtId="0" fontId="119" fillId="0" borderId="81" xfId="1620" applyFont="1" applyBorder="1" applyAlignment="1">
      <alignment horizontal="center" vertical="center" shrinkToFit="1"/>
    </xf>
    <xf numFmtId="41" fontId="117" fillId="0" borderId="81" xfId="1597" applyFont="1" applyBorder="1" applyAlignment="1">
      <alignment horizontal="center" vertical="center" shrinkToFit="1"/>
    </xf>
    <xf numFmtId="0" fontId="119" fillId="0" borderId="97" xfId="1620" applyFont="1" applyBorder="1" applyAlignment="1">
      <alignment horizontal="center" vertical="center" shrinkToFit="1"/>
    </xf>
    <xf numFmtId="0" fontId="119" fillId="0" borderId="98" xfId="1620" applyFont="1" applyBorder="1" applyAlignment="1">
      <alignment horizontal="center" vertical="center" shrinkToFit="1"/>
    </xf>
    <xf numFmtId="0" fontId="119" fillId="0" borderId="99" xfId="1620" applyFont="1" applyBorder="1" applyAlignment="1">
      <alignment horizontal="center" vertical="center" shrinkToFit="1"/>
    </xf>
    <xf numFmtId="41" fontId="119" fillId="0" borderId="98" xfId="1597" applyFont="1" applyBorder="1" applyAlignment="1">
      <alignment horizontal="center" vertical="center" shrinkToFit="1"/>
    </xf>
    <xf numFmtId="41" fontId="119" fillId="0" borderId="100" xfId="1597" applyFont="1" applyBorder="1" applyAlignment="1">
      <alignment horizontal="center" vertical="center" shrinkToFit="1"/>
    </xf>
    <xf numFmtId="41" fontId="121" fillId="0" borderId="99" xfId="1597" applyFont="1" applyBorder="1" applyAlignment="1">
      <alignment horizontal="right" vertical="center" shrinkToFit="1"/>
    </xf>
    <xf numFmtId="41" fontId="121" fillId="0" borderId="98" xfId="1597" applyFont="1" applyBorder="1" applyAlignment="1">
      <alignment horizontal="center" vertical="center" shrinkToFit="1"/>
    </xf>
    <xf numFmtId="41" fontId="119" fillId="0" borderId="98" xfId="1597" applyFont="1" applyBorder="1" applyAlignment="1">
      <alignment vertical="center" shrinkToFit="1"/>
    </xf>
    <xf numFmtId="0" fontId="121" fillId="0" borderId="98" xfId="1620" applyFont="1" applyBorder="1" applyAlignment="1">
      <alignment vertical="center" shrinkToFit="1"/>
    </xf>
    <xf numFmtId="0" fontId="121" fillId="0" borderId="101" xfId="1620" applyFont="1" applyBorder="1" applyAlignment="1">
      <alignment vertical="center" shrinkToFit="1"/>
    </xf>
    <xf numFmtId="0" fontId="121" fillId="0" borderId="89" xfId="1620" applyFont="1" applyBorder="1" applyAlignment="1">
      <alignment vertical="center" shrinkToFit="1"/>
    </xf>
    <xf numFmtId="189" fontId="117" fillId="0" borderId="81" xfId="1597" applyNumberFormat="1" applyFont="1" applyBorder="1" applyAlignment="1">
      <alignment vertical="center" shrinkToFit="1"/>
    </xf>
    <xf numFmtId="41" fontId="121" fillId="0" borderId="81" xfId="1597" applyFont="1" applyBorder="1" applyAlignment="1">
      <alignment horizontal="left" vertical="center" shrinkToFit="1"/>
    </xf>
    <xf numFmtId="41" fontId="117" fillId="0" borderId="98" xfId="1597" applyFont="1" applyBorder="1" applyAlignment="1">
      <alignment vertical="center" shrinkToFit="1"/>
    </xf>
    <xf numFmtId="41" fontId="117" fillId="0" borderId="89" xfId="1597" applyFont="1" applyBorder="1" applyAlignment="1">
      <alignment vertical="center" shrinkToFit="1"/>
    </xf>
    <xf numFmtId="10" fontId="117" fillId="0" borderId="81" xfId="1597" applyNumberFormat="1" applyFont="1" applyBorder="1" applyAlignment="1">
      <alignment vertical="center" shrinkToFit="1"/>
    </xf>
    <xf numFmtId="0" fontId="121" fillId="0" borderId="81" xfId="1620" applyFont="1" applyBorder="1" applyAlignment="1">
      <alignment horizontal="right" vertical="center" shrinkToFit="1"/>
    </xf>
    <xf numFmtId="10" fontId="117" fillId="0" borderId="81" xfId="1597" applyNumberFormat="1" applyFont="1" applyFill="1" applyBorder="1" applyAlignment="1">
      <alignment vertical="center" shrinkToFit="1"/>
    </xf>
    <xf numFmtId="249" fontId="117" fillId="0" borderId="81" xfId="1597" applyNumberFormat="1" applyFont="1" applyBorder="1" applyAlignment="1">
      <alignment vertical="center" shrinkToFit="1"/>
    </xf>
    <xf numFmtId="0" fontId="121" fillId="0" borderId="96" xfId="1621" applyFont="1" applyBorder="1" applyAlignment="1">
      <alignment vertical="center" shrinkToFit="1"/>
    </xf>
    <xf numFmtId="41" fontId="119" fillId="0" borderId="81" xfId="1597" applyFont="1" applyFill="1" applyBorder="1" applyAlignment="1">
      <alignment horizontal="center" vertical="center" shrinkToFit="1"/>
    </xf>
    <xf numFmtId="0" fontId="125" fillId="0" borderId="0" xfId="1620" applyFont="1" applyAlignment="1">
      <alignment vertical="center"/>
    </xf>
    <xf numFmtId="0" fontId="119" fillId="0" borderId="81" xfId="1620" applyFont="1" applyBorder="1" applyAlignment="1">
      <alignment horizontal="center" vertical="center" wrapText="1"/>
    </xf>
    <xf numFmtId="0" fontId="121" fillId="0" borderId="96" xfId="1620" applyFont="1" applyBorder="1" applyAlignment="1">
      <alignment horizontal="right" vertical="center" shrinkToFit="1"/>
    </xf>
    <xf numFmtId="0" fontId="121" fillId="0" borderId="98" xfId="1620" applyFont="1" applyBorder="1" applyAlignment="1">
      <alignment horizontal="right" vertical="center" shrinkToFit="1"/>
    </xf>
    <xf numFmtId="0" fontId="119" fillId="0" borderId="85" xfId="1620" applyFont="1" applyBorder="1" applyAlignment="1">
      <alignment horizontal="center" vertical="center" shrinkToFit="1"/>
    </xf>
    <xf numFmtId="41" fontId="119" fillId="0" borderId="1" xfId="1597" applyFont="1" applyBorder="1" applyAlignment="1">
      <alignment horizontal="center" vertical="center" shrinkToFit="1"/>
    </xf>
    <xf numFmtId="41" fontId="119" fillId="0" borderId="86" xfId="1597" applyFont="1" applyBorder="1" applyAlignment="1">
      <alignment horizontal="center" vertical="center" shrinkToFit="1"/>
    </xf>
    <xf numFmtId="41" fontId="121" fillId="0" borderId="85" xfId="1597" applyFont="1" applyBorder="1" applyAlignment="1">
      <alignment horizontal="right" vertical="center" shrinkToFit="1"/>
    </xf>
    <xf numFmtId="41" fontId="121" fillId="0" borderId="1" xfId="1597" applyFont="1" applyBorder="1" applyAlignment="1">
      <alignment horizontal="center" vertical="center" shrinkToFit="1"/>
    </xf>
    <xf numFmtId="41" fontId="117" fillId="0" borderId="1" xfId="1597" applyFont="1" applyBorder="1" applyAlignment="1">
      <alignment vertical="center" shrinkToFit="1"/>
    </xf>
    <xf numFmtId="0" fontId="121" fillId="0" borderId="1" xfId="1620" applyFont="1" applyBorder="1" applyAlignment="1">
      <alignment horizontal="right" vertical="center" shrinkToFit="1"/>
    </xf>
    <xf numFmtId="0" fontId="121" fillId="0" borderId="87" xfId="1620" applyFont="1" applyBorder="1" applyAlignment="1">
      <alignment vertical="center" shrinkToFit="1"/>
    </xf>
    <xf numFmtId="41" fontId="119" fillId="0" borderId="89" xfId="1597" applyFont="1" applyBorder="1" applyAlignment="1">
      <alignment horizontal="center" vertical="center" shrinkToFit="1"/>
    </xf>
    <xf numFmtId="10" fontId="117" fillId="0" borderId="89" xfId="1597" applyNumberFormat="1" applyFont="1" applyFill="1" applyBorder="1" applyAlignment="1">
      <alignment vertical="center" shrinkToFit="1"/>
    </xf>
    <xf numFmtId="41" fontId="121" fillId="0" borderId="89" xfId="1597" applyFont="1" applyBorder="1" applyAlignment="1">
      <alignment horizontal="left" vertical="center" shrinkToFit="1"/>
    </xf>
    <xf numFmtId="0" fontId="121" fillId="0" borderId="89" xfId="1620" applyFont="1" applyBorder="1" applyAlignment="1">
      <alignment horizontal="right" vertical="center" shrinkToFit="1"/>
    </xf>
    <xf numFmtId="10" fontId="117" fillId="0" borderId="81" xfId="1597" applyNumberFormat="1" applyFont="1" applyFill="1" applyBorder="1" applyAlignment="1">
      <alignment vertical="center"/>
    </xf>
    <xf numFmtId="41" fontId="121" fillId="0" borderId="81" xfId="1597" applyFont="1" applyBorder="1" applyAlignment="1">
      <alignment horizontal="left" vertical="center"/>
    </xf>
    <xf numFmtId="0" fontId="121" fillId="0" borderId="81" xfId="1620" applyFont="1" applyBorder="1" applyAlignment="1">
      <alignment vertical="center"/>
    </xf>
    <xf numFmtId="250" fontId="124" fillId="0" borderId="96" xfId="1620" applyNumberFormat="1" applyFont="1" applyBorder="1" applyAlignment="1">
      <alignment vertical="center" shrinkToFit="1"/>
    </xf>
    <xf numFmtId="0" fontId="119" fillId="0" borderId="102" xfId="1620" applyFont="1" applyBorder="1" applyAlignment="1">
      <alignment horizontal="center" vertical="center" shrinkToFit="1"/>
    </xf>
    <xf numFmtId="41" fontId="117" fillId="0" borderId="103" xfId="1597" applyFont="1" applyBorder="1" applyAlignment="1">
      <alignment horizontal="center" vertical="center" shrinkToFit="1"/>
    </xf>
    <xf numFmtId="41" fontId="119" fillId="0" borderId="104" xfId="1597" applyFont="1" applyBorder="1" applyAlignment="1">
      <alignment horizontal="center" vertical="center" shrinkToFit="1"/>
    </xf>
    <xf numFmtId="41" fontId="121" fillId="0" borderId="102" xfId="1597" applyFont="1" applyBorder="1" applyAlignment="1">
      <alignment horizontal="right" vertical="center" shrinkToFit="1"/>
    </xf>
    <xf numFmtId="41" fontId="121" fillId="0" borderId="103" xfId="1597" applyFont="1" applyBorder="1" applyAlignment="1">
      <alignment horizontal="center" vertical="center" shrinkToFit="1"/>
    </xf>
    <xf numFmtId="0" fontId="121" fillId="0" borderId="103" xfId="1620" applyFont="1" applyBorder="1" applyAlignment="1">
      <alignment vertical="center" shrinkToFit="1"/>
    </xf>
    <xf numFmtId="0" fontId="121" fillId="0" borderId="105" xfId="1620" applyFont="1" applyBorder="1" applyAlignment="1">
      <alignment vertical="center" shrinkToFit="1"/>
    </xf>
    <xf numFmtId="0" fontId="119" fillId="0" borderId="106" xfId="1620" applyFont="1" applyBorder="1" applyAlignment="1">
      <alignment horizontal="center" vertical="center" shrinkToFit="1"/>
    </xf>
    <xf numFmtId="41" fontId="119" fillId="0" borderId="107" xfId="1597" applyFont="1" applyBorder="1" applyAlignment="1">
      <alignment horizontal="center" vertical="center" shrinkToFit="1"/>
    </xf>
    <xf numFmtId="41" fontId="119" fillId="0" borderId="108" xfId="1597" applyFont="1" applyBorder="1" applyAlignment="1">
      <alignment horizontal="center" vertical="center" shrinkToFit="1"/>
    </xf>
    <xf numFmtId="41" fontId="121" fillId="0" borderId="106" xfId="1597" applyFont="1" applyBorder="1" applyAlignment="1">
      <alignment horizontal="right" vertical="center" shrinkToFit="1"/>
    </xf>
    <xf numFmtId="41" fontId="121" fillId="0" borderId="107" xfId="1597" applyFont="1" applyBorder="1" applyAlignment="1">
      <alignment horizontal="center" vertical="center" shrinkToFit="1"/>
    </xf>
    <xf numFmtId="41" fontId="119" fillId="0" borderId="107" xfId="1597" applyFont="1" applyBorder="1" applyAlignment="1">
      <alignment vertical="center" shrinkToFit="1"/>
    </xf>
    <xf numFmtId="0" fontId="121" fillId="0" borderId="107" xfId="1620" applyFont="1" applyBorder="1" applyAlignment="1">
      <alignment vertical="center" shrinkToFit="1"/>
    </xf>
    <xf numFmtId="0" fontId="121" fillId="0" borderId="109" xfId="1620" applyFont="1" applyBorder="1" applyAlignment="1">
      <alignment vertical="center" shrinkToFit="1"/>
    </xf>
    <xf numFmtId="251" fontId="119" fillId="0" borderId="81" xfId="1597" applyNumberFormat="1" applyFont="1" applyBorder="1" applyAlignment="1">
      <alignment horizontal="center" vertical="center" shrinkToFit="1"/>
    </xf>
    <xf numFmtId="9" fontId="119" fillId="0" borderId="81" xfId="1597" applyNumberFormat="1" applyFont="1" applyBorder="1" applyAlignment="1">
      <alignment vertical="center" shrinkToFit="1"/>
    </xf>
    <xf numFmtId="41" fontId="119" fillId="0" borderId="1" xfId="1597" applyFont="1" applyBorder="1" applyAlignment="1">
      <alignment vertical="center" shrinkToFit="1"/>
    </xf>
    <xf numFmtId="0" fontId="121" fillId="0" borderId="1" xfId="1620" applyFont="1" applyBorder="1" applyAlignment="1">
      <alignment vertical="center" shrinkToFit="1"/>
    </xf>
    <xf numFmtId="0" fontId="119" fillId="0" borderId="0" xfId="1620" applyFont="1" applyAlignment="1">
      <alignment horizontal="center" vertical="center"/>
    </xf>
    <xf numFmtId="41" fontId="119" fillId="0" borderId="0" xfId="1597" applyFont="1" applyBorder="1" applyAlignment="1">
      <alignment horizontal="center" vertical="center"/>
    </xf>
    <xf numFmtId="41" fontId="121" fillId="0" borderId="0" xfId="1597" applyFont="1" applyBorder="1" applyAlignment="1">
      <alignment horizontal="right" vertical="center"/>
    </xf>
    <xf numFmtId="41" fontId="121" fillId="0" borderId="0" xfId="1597" applyFont="1" applyBorder="1" applyAlignment="1">
      <alignment horizontal="center" vertical="center"/>
    </xf>
    <xf numFmtId="0" fontId="121" fillId="0" borderId="0" xfId="1620" applyFont="1" applyAlignment="1">
      <alignment vertical="center"/>
    </xf>
    <xf numFmtId="41" fontId="119" fillId="0" borderId="0" xfId="1597" applyFont="1" applyAlignment="1">
      <alignment vertical="center"/>
    </xf>
    <xf numFmtId="43" fontId="119" fillId="0" borderId="0" xfId="1547" applyNumberFormat="1" applyFont="1" applyAlignment="1">
      <alignment vertical="center"/>
    </xf>
    <xf numFmtId="41" fontId="119" fillId="0" borderId="0" xfId="1547" applyFont="1" applyAlignment="1">
      <alignment vertical="center"/>
    </xf>
    <xf numFmtId="41" fontId="114" fillId="20" borderId="3" xfId="1619" applyNumberFormat="1" applyFont="1" applyFill="1" applyBorder="1" applyAlignment="1">
      <alignment horizontal="center" vertical="center"/>
    </xf>
    <xf numFmtId="41" fontId="7" fillId="0" borderId="84" xfId="0" applyNumberFormat="1" applyFont="1" applyBorder="1" applyAlignment="1">
      <alignment horizontal="center" vertical="center" shrinkToFit="1"/>
    </xf>
    <xf numFmtId="41" fontId="7" fillId="12" borderId="84" xfId="0" applyNumberFormat="1" applyFont="1" applyFill="1" applyBorder="1" applyAlignment="1">
      <alignment horizontal="center" vertical="center" shrinkToFit="1"/>
    </xf>
    <xf numFmtId="0" fontId="121" fillId="0" borderId="81" xfId="1620" quotePrefix="1" applyFont="1" applyBorder="1" applyAlignment="1">
      <alignment horizontal="right" vertical="center" shrinkToFit="1"/>
    </xf>
    <xf numFmtId="0" fontId="119" fillId="0" borderId="81" xfId="1620" quotePrefix="1" applyFont="1" applyBorder="1" applyAlignment="1">
      <alignment horizontal="right" vertical="center" shrinkToFit="1"/>
    </xf>
    <xf numFmtId="41" fontId="26" fillId="0" borderId="84" xfId="0" quotePrefix="1" applyNumberFormat="1" applyFont="1" applyBorder="1" applyAlignment="1">
      <alignment horizontal="left" vertical="center"/>
    </xf>
    <xf numFmtId="41" fontId="114" fillId="0" borderId="110" xfId="0" quotePrefix="1" applyNumberFormat="1" applyFont="1" applyBorder="1" applyAlignment="1">
      <alignment horizontal="center" vertical="center"/>
    </xf>
    <xf numFmtId="41" fontId="114" fillId="0" borderId="110" xfId="0" quotePrefix="1" applyNumberFormat="1" applyFont="1" applyBorder="1" applyAlignment="1">
      <alignment horizontal="left" vertical="center"/>
    </xf>
    <xf numFmtId="41" fontId="114" fillId="0" borderId="111" xfId="0" quotePrefix="1" applyNumberFormat="1" applyFont="1" applyBorder="1" applyAlignment="1">
      <alignment horizontal="center" vertical="center"/>
    </xf>
    <xf numFmtId="41" fontId="114" fillId="0" borderId="111" xfId="0" quotePrefix="1" applyNumberFormat="1" applyFont="1" applyBorder="1" applyAlignment="1">
      <alignment horizontal="left" vertical="center"/>
    </xf>
    <xf numFmtId="0" fontId="126" fillId="0" borderId="84" xfId="0" applyFont="1" applyBorder="1" applyAlignment="1">
      <alignment vertical="center" wrapText="1" shrinkToFit="1"/>
    </xf>
    <xf numFmtId="0" fontId="127" fillId="0" borderId="0" xfId="0" applyFont="1">
      <alignment vertical="center"/>
    </xf>
    <xf numFmtId="190" fontId="7" fillId="0" borderId="84" xfId="1547" applyNumberFormat="1" applyFont="1" applyFill="1" applyBorder="1" applyAlignment="1">
      <alignment horizontal="center" vertical="center"/>
    </xf>
    <xf numFmtId="41" fontId="8" fillId="0" borderId="0" xfId="35" applyFont="1">
      <alignment vertical="center"/>
    </xf>
    <xf numFmtId="253" fontId="8" fillId="0" borderId="0" xfId="35" applyNumberFormat="1" applyFont="1">
      <alignment vertical="center"/>
    </xf>
    <xf numFmtId="252" fontId="104" fillId="0" borderId="79" xfId="1547" applyNumberFormat="1" applyFont="1" applyFill="1" applyBorder="1" applyAlignment="1">
      <alignment vertical="center"/>
    </xf>
    <xf numFmtId="41" fontId="7" fillId="0" borderId="0" xfId="0" quotePrefix="1" applyNumberFormat="1" applyFont="1" applyAlignment="1">
      <alignment horizontal="center" vertical="center"/>
    </xf>
    <xf numFmtId="41" fontId="7" fillId="0" borderId="0" xfId="0" quotePrefix="1" applyNumberFormat="1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190" fontId="7" fillId="0" borderId="0" xfId="1547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41" fontId="7" fillId="0" borderId="0" xfId="0" applyNumberFormat="1" applyFont="1" applyAlignment="1">
      <alignment horizontal="center" vertical="center" shrinkToFit="1"/>
    </xf>
    <xf numFmtId="253" fontId="8" fillId="0" borderId="0" xfId="0" applyNumberFormat="1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84" xfId="0" applyFont="1" applyBorder="1" applyAlignment="1">
      <alignment vertical="center" wrapText="1" shrinkToFit="1"/>
    </xf>
    <xf numFmtId="248" fontId="105" fillId="0" borderId="79" xfId="1547" applyNumberFormat="1" applyFont="1" applyFill="1" applyBorder="1" applyAlignment="1">
      <alignment horizontal="right" vertical="center"/>
    </xf>
    <xf numFmtId="248" fontId="105" fillId="0" borderId="79" xfId="1547" applyNumberFormat="1" applyFont="1" applyFill="1" applyBorder="1" applyAlignment="1">
      <alignment horizontal="right" vertical="center" shrinkToFit="1"/>
    </xf>
    <xf numFmtId="0" fontId="128" fillId="0" borderId="34" xfId="1615" applyFont="1" applyBorder="1" applyAlignment="1">
      <alignment horizontal="center" vertical="center"/>
    </xf>
    <xf numFmtId="246" fontId="128" fillId="0" borderId="48" xfId="1615" quotePrefix="1" applyNumberFormat="1" applyFont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 wrapText="1"/>
    </xf>
    <xf numFmtId="0" fontId="84" fillId="0" borderId="0" xfId="0" applyFont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119" fillId="0" borderId="102" xfId="1620" applyFont="1" applyBorder="1" applyAlignment="1">
      <alignment horizontal="center" vertical="center" shrinkToFit="1"/>
    </xf>
    <xf numFmtId="0" fontId="119" fillId="0" borderId="103" xfId="1620" applyFont="1" applyBorder="1" applyAlignment="1">
      <alignment horizontal="center" vertical="center" shrinkToFit="1"/>
    </xf>
    <xf numFmtId="0" fontId="119" fillId="0" borderId="104" xfId="1620" applyFont="1" applyBorder="1" applyAlignment="1">
      <alignment horizontal="center" vertical="center" shrinkToFit="1"/>
    </xf>
    <xf numFmtId="41" fontId="119" fillId="0" borderId="103" xfId="1547" applyFont="1" applyBorder="1" applyAlignment="1">
      <alignment vertical="center" shrinkToFit="1"/>
    </xf>
    <xf numFmtId="0" fontId="0" fillId="0" borderId="103" xfId="0" applyBorder="1" applyAlignment="1">
      <alignment vertical="center" shrinkToFit="1"/>
    </xf>
    <xf numFmtId="0" fontId="119" fillId="0" borderId="106" xfId="1620" applyFont="1" applyBorder="1" applyAlignment="1">
      <alignment horizontal="center" vertical="center" shrinkToFit="1"/>
    </xf>
    <xf numFmtId="0" fontId="119" fillId="0" borderId="107" xfId="1620" applyFont="1" applyBorder="1" applyAlignment="1">
      <alignment horizontal="center" vertical="center" shrinkToFit="1"/>
    </xf>
    <xf numFmtId="0" fontId="119" fillId="0" borderId="94" xfId="1620" applyFont="1" applyBorder="1" applyAlignment="1">
      <alignment horizontal="center" vertical="center" shrinkToFit="1"/>
    </xf>
    <xf numFmtId="0" fontId="119" fillId="0" borderId="81" xfId="1620" applyFont="1" applyBorder="1" applyAlignment="1">
      <alignment horizontal="center" vertical="center" shrinkToFit="1"/>
    </xf>
    <xf numFmtId="0" fontId="119" fillId="0" borderId="85" xfId="1620" applyFont="1" applyBorder="1" applyAlignment="1">
      <alignment horizontal="center" vertical="center" shrinkToFit="1"/>
    </xf>
    <xf numFmtId="0" fontId="119" fillId="0" borderId="1" xfId="1620" applyFont="1" applyBorder="1" applyAlignment="1">
      <alignment horizontal="center" vertical="center" shrinkToFit="1"/>
    </xf>
    <xf numFmtId="0" fontId="119" fillId="0" borderId="86" xfId="1620" applyFont="1" applyBorder="1" applyAlignment="1">
      <alignment horizontal="center" vertical="center" shrinkToFit="1"/>
    </xf>
    <xf numFmtId="0" fontId="119" fillId="0" borderId="90" xfId="1620" applyFont="1" applyBorder="1" applyAlignment="1">
      <alignment horizontal="center" vertical="center" shrinkToFit="1"/>
    </xf>
    <xf numFmtId="0" fontId="119" fillId="0" borderId="89" xfId="1620" applyFont="1" applyBorder="1" applyAlignment="1">
      <alignment horizontal="center" vertical="center" shrinkToFit="1"/>
    </xf>
    <xf numFmtId="41" fontId="114" fillId="20" borderId="3" xfId="1619" applyNumberFormat="1" applyFont="1" applyFill="1" applyBorder="1" applyAlignment="1">
      <alignment horizontal="center" vertical="center"/>
    </xf>
    <xf numFmtId="41" fontId="114" fillId="20" borderId="10" xfId="1619" applyNumberFormat="1" applyFont="1" applyFill="1" applyBorder="1" applyAlignment="1">
      <alignment horizontal="center" vertical="center"/>
    </xf>
    <xf numFmtId="0" fontId="8" fillId="2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4" fillId="20" borderId="3" xfId="0" applyFont="1" applyFill="1" applyBorder="1" applyAlignment="1">
      <alignment horizontal="center" vertical="center"/>
    </xf>
    <xf numFmtId="0" fontId="114" fillId="20" borderId="3" xfId="0" applyFont="1" applyFill="1" applyBorder="1" applyAlignment="1">
      <alignment horizontal="center" vertical="center" wrapText="1"/>
    </xf>
    <xf numFmtId="190" fontId="114" fillId="20" borderId="26" xfId="1547" applyNumberFormat="1" applyFont="1" applyFill="1" applyBorder="1" applyAlignment="1">
      <alignment horizontal="center" vertical="center"/>
    </xf>
    <xf numFmtId="190" fontId="114" fillId="20" borderId="23" xfId="1547" applyNumberFormat="1" applyFont="1" applyFill="1" applyBorder="1" applyAlignment="1">
      <alignment horizontal="center" vertical="center"/>
    </xf>
    <xf numFmtId="41" fontId="85" fillId="14" borderId="11" xfId="1547" applyFont="1" applyFill="1" applyBorder="1" applyAlignment="1">
      <alignment horizontal="center" vertical="center"/>
    </xf>
    <xf numFmtId="0" fontId="85" fillId="14" borderId="40" xfId="1613" applyFont="1" applyFill="1" applyBorder="1" applyAlignment="1">
      <alignment horizontal="center" vertical="center" shrinkToFit="1"/>
    </xf>
    <xf numFmtId="0" fontId="85" fillId="14" borderId="41" xfId="1613" applyFont="1" applyFill="1" applyBorder="1" applyAlignment="1">
      <alignment horizontal="center" vertical="center" shrinkToFit="1"/>
    </xf>
    <xf numFmtId="41" fontId="85" fillId="14" borderId="40" xfId="1547" applyFont="1" applyFill="1" applyBorder="1" applyAlignment="1">
      <alignment horizontal="center" vertical="center" shrinkToFit="1"/>
    </xf>
    <xf numFmtId="41" fontId="85" fillId="14" borderId="41" xfId="1547" applyFont="1" applyFill="1" applyBorder="1" applyAlignment="1">
      <alignment horizontal="center" vertical="center" shrinkToFit="1"/>
    </xf>
    <xf numFmtId="41" fontId="85" fillId="14" borderId="11" xfId="1547" applyFont="1" applyFill="1" applyBorder="1" applyAlignment="1">
      <alignment vertical="center" shrinkToFit="1"/>
    </xf>
    <xf numFmtId="41" fontId="85" fillId="14" borderId="42" xfId="1547" applyFont="1" applyFill="1" applyBorder="1" applyAlignment="1">
      <alignment vertical="center" shrinkToFit="1"/>
    </xf>
    <xf numFmtId="0" fontId="85" fillId="14" borderId="11" xfId="1613" applyFont="1" applyFill="1" applyBorder="1" applyAlignment="1">
      <alignment horizontal="center" vertical="center"/>
    </xf>
    <xf numFmtId="0" fontId="85" fillId="14" borderId="42" xfId="1613" applyFont="1" applyFill="1" applyBorder="1" applyAlignment="1">
      <alignment horizontal="center" vertical="center"/>
    </xf>
    <xf numFmtId="190" fontId="85" fillId="14" borderId="11" xfId="1547" applyNumberFormat="1" applyFont="1" applyFill="1" applyBorder="1" applyAlignment="1">
      <alignment horizontal="center" vertical="center"/>
    </xf>
    <xf numFmtId="190" fontId="85" fillId="14" borderId="42" xfId="1547" applyNumberFormat="1" applyFont="1" applyFill="1" applyBorder="1" applyAlignment="1">
      <alignment horizontal="center" vertical="center"/>
    </xf>
    <xf numFmtId="0" fontId="92" fillId="0" borderId="58" xfId="1615" applyFont="1" applyBorder="1" applyAlignment="1">
      <alignment horizontal="distributed" vertical="center" justifyLastLine="1"/>
    </xf>
    <xf numFmtId="0" fontId="92" fillId="0" borderId="61" xfId="1615" applyFont="1" applyBorder="1" applyAlignment="1">
      <alignment horizontal="distributed" vertical="center" justifyLastLine="1"/>
    </xf>
    <xf numFmtId="0" fontId="92" fillId="0" borderId="24" xfId="1615" applyFont="1" applyBorder="1" applyAlignment="1">
      <alignment horizontal="distributed" vertical="center" justifyLastLine="1"/>
    </xf>
    <xf numFmtId="0" fontId="92" fillId="0" borderId="47" xfId="1615" applyFont="1" applyBorder="1" applyAlignment="1">
      <alignment horizontal="distributed" vertical="center" justifyLastLine="1"/>
    </xf>
    <xf numFmtId="0" fontId="92" fillId="0" borderId="62" xfId="1615" applyFont="1" applyBorder="1" applyAlignment="1">
      <alignment horizontal="distributed" vertical="center" justifyLastLine="1"/>
    </xf>
    <xf numFmtId="242" fontId="94" fillId="15" borderId="10" xfId="1615" applyNumberFormat="1" applyFont="1" applyFill="1" applyBorder="1" applyAlignment="1">
      <alignment horizontal="center" vertical="center"/>
    </xf>
    <xf numFmtId="242" fontId="94" fillId="15" borderId="51" xfId="1615" applyNumberFormat="1" applyFont="1" applyFill="1" applyBorder="1" applyAlignment="1">
      <alignment horizontal="center" vertical="center"/>
    </xf>
    <xf numFmtId="0" fontId="95" fillId="15" borderId="52" xfId="1615" applyFont="1" applyFill="1" applyBorder="1" applyAlignment="1">
      <alignment horizontal="center" vertical="center" wrapText="1"/>
    </xf>
    <xf numFmtId="0" fontId="95" fillId="15" borderId="51" xfId="1615" applyFont="1" applyFill="1" applyBorder="1" applyAlignment="1">
      <alignment horizontal="center" vertical="center" wrapText="1"/>
    </xf>
    <xf numFmtId="0" fontId="92" fillId="0" borderId="54" xfId="1615" applyFont="1" applyBorder="1" applyAlignment="1">
      <alignment horizontal="distributed" vertical="center" justifyLastLine="1"/>
    </xf>
    <xf numFmtId="0" fontId="92" fillId="0" borderId="46" xfId="1615" applyFont="1" applyBorder="1" applyAlignment="1">
      <alignment horizontal="distributed" vertical="center" justifyLastLine="1"/>
    </xf>
    <xf numFmtId="0" fontId="92" fillId="0" borderId="55" xfId="1615" applyFont="1" applyBorder="1" applyAlignment="1">
      <alignment horizontal="distributed" vertical="center" justifyLastLine="1"/>
    </xf>
    <xf numFmtId="0" fontId="92" fillId="0" borderId="53" xfId="1615" applyFont="1" applyBorder="1" applyAlignment="1">
      <alignment horizontal="distributed" vertical="center" justifyLastLine="1"/>
    </xf>
    <xf numFmtId="0" fontId="92" fillId="0" borderId="7" xfId="1615" applyFont="1" applyBorder="1" applyAlignment="1">
      <alignment horizontal="distributed" vertical="center" justifyLastLine="1"/>
    </xf>
    <xf numFmtId="0" fontId="92" fillId="0" borderId="60" xfId="1615" applyFont="1" applyBorder="1" applyAlignment="1">
      <alignment horizontal="distributed" vertical="center" justifyLastLine="1"/>
    </xf>
    <xf numFmtId="0" fontId="92" fillId="0" borderId="38" xfId="1615" applyFont="1" applyBorder="1" applyAlignment="1">
      <alignment horizontal="distributed" vertical="center" justifyLastLine="1"/>
    </xf>
    <xf numFmtId="0" fontId="92" fillId="0" borderId="59" xfId="1615" applyFont="1" applyBorder="1" applyAlignment="1">
      <alignment horizontal="distributed" vertical="center" justifyLastLine="1"/>
    </xf>
    <xf numFmtId="243" fontId="92" fillId="0" borderId="38" xfId="1615" applyNumberFormat="1" applyFont="1" applyBorder="1" applyAlignment="1">
      <alignment horizontal="distributed" vertical="center" justifyLastLine="1"/>
    </xf>
    <xf numFmtId="243" fontId="92" fillId="0" borderId="59" xfId="1615" applyNumberFormat="1" applyFont="1" applyBorder="1" applyAlignment="1">
      <alignment horizontal="distributed" vertical="center" justifyLastLine="1"/>
    </xf>
    <xf numFmtId="244" fontId="92" fillId="0" borderId="56" xfId="1615" applyNumberFormat="1" applyFont="1" applyBorder="1" applyAlignment="1">
      <alignment horizontal="distributed" vertical="center" justifyLastLine="1"/>
    </xf>
    <xf numFmtId="244" fontId="92" fillId="0" borderId="57" xfId="1615" applyNumberFormat="1" applyFont="1" applyBorder="1" applyAlignment="1">
      <alignment horizontal="distributed" vertical="center" justifyLastLine="1"/>
    </xf>
    <xf numFmtId="0" fontId="1" fillId="0" borderId="59" xfId="1615" applyBorder="1"/>
    <xf numFmtId="0" fontId="1" fillId="0" borderId="57" xfId="1615" applyBorder="1"/>
    <xf numFmtId="0" fontId="1" fillId="0" borderId="61" xfId="1615" applyBorder="1"/>
    <xf numFmtId="0" fontId="1" fillId="0" borderId="47" xfId="1615" applyBorder="1"/>
    <xf numFmtId="0" fontId="1" fillId="0" borderId="62" xfId="1615" applyBorder="1"/>
    <xf numFmtId="3" fontId="95" fillId="0" borderId="53" xfId="1615" applyNumberFormat="1" applyFont="1" applyBorder="1" applyAlignment="1">
      <alignment horizontal="center" vertical="center"/>
    </xf>
    <xf numFmtId="0" fontId="1" fillId="0" borderId="7" xfId="1615" applyBorder="1"/>
    <xf numFmtId="0" fontId="1" fillId="0" borderId="46" xfId="1615" applyBorder="1"/>
    <xf numFmtId="0" fontId="1" fillId="0" borderId="55" xfId="1615" applyBorder="1"/>
    <xf numFmtId="0" fontId="1" fillId="0" borderId="53" xfId="1615" applyBorder="1"/>
    <xf numFmtId="0" fontId="1" fillId="0" borderId="60" xfId="1615" applyBorder="1"/>
    <xf numFmtId="0" fontId="1" fillId="0" borderId="51" xfId="1615" applyBorder="1"/>
    <xf numFmtId="3" fontId="96" fillId="0" borderId="53" xfId="1615" applyNumberFormat="1" applyFont="1" applyBorder="1" applyAlignment="1">
      <alignment horizontal="center" vertical="center"/>
    </xf>
    <xf numFmtId="0" fontId="92" fillId="0" borderId="58" xfId="1614" applyFont="1" applyBorder="1" applyAlignment="1">
      <alignment horizontal="distributed" vertical="center" justifyLastLine="1"/>
    </xf>
    <xf numFmtId="0" fontId="92" fillId="0" borderId="24" xfId="1614" applyFont="1" applyBorder="1" applyAlignment="1">
      <alignment horizontal="distributed" vertical="center" justifyLastLine="1"/>
    </xf>
    <xf numFmtId="0" fontId="92" fillId="0" borderId="54" xfId="1614" applyFont="1" applyBorder="1" applyAlignment="1">
      <alignment horizontal="distributed" vertical="center" justifyLastLine="1"/>
    </xf>
    <xf numFmtId="0" fontId="92" fillId="0" borderId="38" xfId="1614" applyFont="1" applyBorder="1" applyAlignment="1">
      <alignment horizontal="distributed" vertical="center" justifyLastLine="1"/>
    </xf>
    <xf numFmtId="243" fontId="92" fillId="0" borderId="38" xfId="1614" applyNumberFormat="1" applyFont="1" applyBorder="1" applyAlignment="1">
      <alignment horizontal="distributed" vertical="center" justifyLastLine="1"/>
    </xf>
    <xf numFmtId="244" fontId="92" fillId="0" borderId="56" xfId="1614" applyNumberFormat="1" applyFont="1" applyBorder="1" applyAlignment="1">
      <alignment horizontal="distributed" vertical="center" justifyLastLine="1"/>
    </xf>
    <xf numFmtId="242" fontId="94" fillId="15" borderId="10" xfId="1614" applyNumberFormat="1" applyFont="1" applyFill="1" applyBorder="1" applyAlignment="1">
      <alignment horizontal="center" vertical="center"/>
    </xf>
    <xf numFmtId="0" fontId="1" fillId="15" borderId="51" xfId="1615" applyFill="1" applyBorder="1"/>
    <xf numFmtId="0" fontId="95" fillId="15" borderId="52" xfId="1614" applyFont="1" applyFill="1" applyBorder="1" applyAlignment="1">
      <alignment horizontal="center" vertical="center" shrinkToFit="1"/>
    </xf>
    <xf numFmtId="0" fontId="88" fillId="0" borderId="0" xfId="1614" applyFont="1" applyAlignment="1">
      <alignment horizontal="center" vertical="center"/>
    </xf>
    <xf numFmtId="242" fontId="94" fillId="15" borderId="51" xfId="1614" applyNumberFormat="1" applyFont="1" applyFill="1" applyBorder="1" applyAlignment="1">
      <alignment horizontal="center" vertical="center"/>
    </xf>
    <xf numFmtId="0" fontId="95" fillId="15" borderId="51" xfId="1614" applyFont="1" applyFill="1" applyBorder="1" applyAlignment="1">
      <alignment horizontal="center" vertical="center" shrinkToFit="1"/>
    </xf>
    <xf numFmtId="3" fontId="96" fillId="0" borderId="53" xfId="1614" applyNumberFormat="1" applyFont="1" applyBorder="1" applyAlignment="1">
      <alignment horizontal="center" vertical="center"/>
    </xf>
    <xf numFmtId="3" fontId="96" fillId="0" borderId="7" xfId="1614" applyNumberFormat="1" applyFont="1" applyBorder="1" applyAlignment="1">
      <alignment horizontal="center" vertical="center"/>
    </xf>
    <xf numFmtId="0" fontId="92" fillId="0" borderId="46" xfId="1614" applyFont="1" applyBorder="1" applyAlignment="1">
      <alignment horizontal="distributed" vertical="center" justifyLastLine="1"/>
    </xf>
    <xf numFmtId="0" fontId="92" fillId="0" borderId="55" xfId="1614" applyFont="1" applyBorder="1" applyAlignment="1">
      <alignment horizontal="distributed" vertical="center" justifyLastLine="1"/>
    </xf>
    <xf numFmtId="0" fontId="92" fillId="0" borderId="53" xfId="1614" applyFont="1" applyBorder="1" applyAlignment="1">
      <alignment horizontal="distributed" vertical="center" justifyLastLine="1"/>
    </xf>
    <xf numFmtId="0" fontId="92" fillId="0" borderId="7" xfId="1614" applyFont="1" applyBorder="1" applyAlignment="1">
      <alignment horizontal="distributed" vertical="center" justifyLastLine="1"/>
    </xf>
    <xf numFmtId="0" fontId="92" fillId="0" borderId="60" xfId="1614" applyFont="1" applyBorder="1" applyAlignment="1">
      <alignment horizontal="distributed" vertical="center" justifyLastLine="1"/>
    </xf>
    <xf numFmtId="243" fontId="92" fillId="0" borderId="59" xfId="1614" applyNumberFormat="1" applyFont="1" applyBorder="1" applyAlignment="1">
      <alignment horizontal="distributed" vertical="center" justifyLastLine="1"/>
    </xf>
    <xf numFmtId="244" fontId="92" fillId="0" borderId="57" xfId="1614" applyNumberFormat="1" applyFont="1" applyBorder="1" applyAlignment="1">
      <alignment horizontal="distributed" vertical="center" justifyLastLine="1"/>
    </xf>
    <xf numFmtId="0" fontId="92" fillId="0" borderId="47" xfId="1614" applyFont="1" applyBorder="1" applyAlignment="1">
      <alignment horizontal="distributed" vertical="center" justifyLastLine="1"/>
    </xf>
    <xf numFmtId="0" fontId="92" fillId="0" borderId="62" xfId="1614" applyFont="1" applyBorder="1" applyAlignment="1">
      <alignment horizontal="distributed" vertical="center" justifyLastLine="1"/>
    </xf>
    <xf numFmtId="0" fontId="92" fillId="0" borderId="61" xfId="1614" applyFont="1" applyBorder="1" applyAlignment="1">
      <alignment horizontal="distributed" vertical="center" justifyLastLine="1"/>
    </xf>
    <xf numFmtId="0" fontId="92" fillId="0" borderId="59" xfId="1614" applyFont="1" applyBorder="1" applyAlignment="1">
      <alignment horizontal="distributed" vertical="center" justifyLastLine="1"/>
    </xf>
    <xf numFmtId="3" fontId="6" fillId="0" borderId="53" xfId="1615" applyNumberFormat="1" applyFont="1" applyBorder="1" applyAlignment="1">
      <alignment horizontal="center" vertical="center"/>
    </xf>
    <xf numFmtId="0" fontId="0" fillId="0" borderId="7" xfId="1615" applyFont="1" applyBorder="1"/>
    <xf numFmtId="244" fontId="100" fillId="0" borderId="75" xfId="1547" applyNumberFormat="1" applyFont="1" applyBorder="1" applyAlignment="1" applyProtection="1">
      <alignment horizontal="distributed" vertical="center" justifyLastLine="1"/>
      <protection locked="0"/>
    </xf>
    <xf numFmtId="244" fontId="100" fillId="0" borderId="70" xfId="1547" applyNumberFormat="1" applyFont="1" applyBorder="1" applyAlignment="1" applyProtection="1">
      <alignment horizontal="distributed" vertical="center" justifyLastLine="1"/>
      <protection locked="0"/>
    </xf>
    <xf numFmtId="244" fontId="100" fillId="0" borderId="39" xfId="1547" applyNumberFormat="1" applyFont="1" applyBorder="1" applyAlignment="1" applyProtection="1">
      <alignment horizontal="distributed" vertical="center" justifyLastLine="1"/>
      <protection locked="0"/>
    </xf>
    <xf numFmtId="244" fontId="100" fillId="0" borderId="63" xfId="1547" applyNumberFormat="1" applyFont="1" applyBorder="1" applyAlignment="1" applyProtection="1">
      <alignment horizontal="distributed" vertical="center" justifyLastLine="1"/>
      <protection locked="0"/>
    </xf>
    <xf numFmtId="244" fontId="104" fillId="4" borderId="74" xfId="1547" applyNumberFormat="1" applyFont="1" applyFill="1" applyBorder="1" applyAlignment="1" applyProtection="1">
      <alignment horizontal="distributed" vertical="center" justifyLastLine="1"/>
      <protection locked="0"/>
    </xf>
    <xf numFmtId="244" fontId="104" fillId="4" borderId="66" xfId="1547" applyNumberFormat="1" applyFont="1" applyFill="1" applyBorder="1" applyAlignment="1" applyProtection="1">
      <alignment horizontal="distributed" vertical="center" justifyLastLine="1"/>
      <protection locked="0"/>
    </xf>
    <xf numFmtId="244" fontId="104" fillId="0" borderId="74" xfId="1547" applyNumberFormat="1" applyFont="1" applyBorder="1" applyAlignment="1" applyProtection="1">
      <alignment horizontal="distributed" vertical="center" justifyLastLine="1"/>
      <protection locked="0"/>
    </xf>
    <xf numFmtId="244" fontId="104" fillId="0" borderId="66" xfId="1547" applyNumberFormat="1" applyFont="1" applyBorder="1" applyAlignment="1" applyProtection="1">
      <alignment horizontal="distributed" vertical="center" justifyLastLine="1"/>
      <protection locked="0"/>
    </xf>
    <xf numFmtId="244" fontId="106" fillId="15" borderId="76" xfId="1547" applyNumberFormat="1" applyFont="1" applyFill="1" applyBorder="1" applyAlignment="1" applyProtection="1">
      <alignment horizontal="distributed" vertical="center" justifyLastLine="1"/>
      <protection locked="0"/>
    </xf>
    <xf numFmtId="244" fontId="106" fillId="15" borderId="67" xfId="1547" applyNumberFormat="1" applyFont="1" applyFill="1" applyBorder="1" applyAlignment="1" applyProtection="1">
      <alignment horizontal="distributed" vertical="center" justifyLastLine="1"/>
      <protection locked="0"/>
    </xf>
    <xf numFmtId="244" fontId="99" fillId="0" borderId="69" xfId="1547" applyNumberFormat="1" applyFont="1" applyBorder="1" applyAlignment="1">
      <alignment vertical="center" shrinkToFit="1"/>
    </xf>
    <xf numFmtId="244" fontId="99" fillId="0" borderId="6" xfId="1547" applyNumberFormat="1" applyFont="1" applyBorder="1" applyAlignment="1">
      <alignment vertical="center" shrinkToFit="1"/>
    </xf>
    <xf numFmtId="244" fontId="99" fillId="0" borderId="71" xfId="1547" applyNumberFormat="1" applyFont="1" applyBorder="1" applyAlignment="1">
      <alignment vertical="center" shrinkToFit="1"/>
    </xf>
    <xf numFmtId="244" fontId="99" fillId="0" borderId="49" xfId="1547" applyNumberFormat="1" applyFont="1" applyBorder="1" applyAlignment="1">
      <alignment vertical="center" shrinkToFit="1"/>
    </xf>
    <xf numFmtId="244" fontId="100" fillId="0" borderId="6" xfId="1547" applyNumberFormat="1" applyFont="1" applyBorder="1" applyAlignment="1">
      <alignment vertical="center"/>
    </xf>
    <xf numFmtId="244" fontId="100" fillId="0" borderId="49" xfId="1547" applyNumberFormat="1" applyFont="1" applyBorder="1" applyAlignment="1">
      <alignment vertical="center"/>
    </xf>
    <xf numFmtId="244" fontId="104" fillId="7" borderId="73" xfId="1547" applyNumberFormat="1" applyFont="1" applyFill="1" applyBorder="1" applyAlignment="1" applyProtection="1">
      <alignment horizontal="distributed" vertical="center" justifyLastLine="1"/>
      <protection locked="0"/>
    </xf>
    <xf numFmtId="244" fontId="104" fillId="7" borderId="77" xfId="1547" applyNumberFormat="1" applyFont="1" applyFill="1" applyBorder="1" applyAlignment="1" applyProtection="1">
      <alignment horizontal="distributed" vertical="center" justifyLastLine="1"/>
      <protection locked="0"/>
    </xf>
    <xf numFmtId="244" fontId="104" fillId="0" borderId="74" xfId="1547" applyNumberFormat="1" applyFont="1" applyBorder="1" applyAlignment="1" applyProtection="1">
      <alignment horizontal="distributed" vertical="center" justifyLastLine="1" shrinkToFit="1"/>
      <protection locked="0"/>
    </xf>
    <xf numFmtId="244" fontId="104" fillId="0" borderId="66" xfId="1547" applyNumberFormat="1" applyFont="1" applyBorder="1" applyAlignment="1" applyProtection="1">
      <alignment horizontal="distributed" vertical="center" justifyLastLine="1" shrinkToFit="1"/>
      <protection locked="0"/>
    </xf>
  </cellXfs>
  <cellStyles count="1622">
    <cellStyle name="&quot;" xfId="51" xr:uid="{00000000-0005-0000-0000-000000000000}"/>
    <cellStyle name="&quot;큰제목&quot;" xfId="52" xr:uid="{00000000-0005-0000-0000-000001000000}"/>
    <cellStyle name="#,##0" xfId="53" xr:uid="{00000000-0005-0000-0000-000002000000}"/>
    <cellStyle name="(##.00)" xfId="54" xr:uid="{00000000-0005-0000-0000-000003000000}"/>
    <cellStyle name="?" xfId="55" xr:uid="{00000000-0005-0000-0000-000004000000}"/>
    <cellStyle name="?_x0001_?" xfId="56" xr:uid="{00000000-0005-0000-0000-000005000000}"/>
    <cellStyle name="??&amp;5_x0007_?._x0007_9_x0008_??_x0007__x0001__x0001_" xfId="57" xr:uid="{00000000-0005-0000-0000-000006000000}"/>
    <cellStyle name="??&amp;6_x0007_?/_x0007_9_x0008_??_x0007__x0001__x0001_" xfId="58" xr:uid="{00000000-0005-0000-0000-000007000000}"/>
    <cellStyle name="??&amp;O?&amp;H?_x0008__x000f__x0007_?_x0007__x0001__x0001_" xfId="59" xr:uid="{00000000-0005-0000-0000-000008000000}"/>
    <cellStyle name="??&amp;O?&amp;H?_x0008_??_x0007__x0001__x0001_" xfId="1" xr:uid="{00000000-0005-0000-0000-000009000000}"/>
    <cellStyle name="??&amp;멅?둃9_x0008_??_x0007__x0001__x0001_" xfId="60" xr:uid="{00000000-0005-0000-0000-00000A000000}"/>
    <cellStyle name="??&amp;쏗?뷐9_x0008__x0011__x0007_?_x0007__x0001__x0001_" xfId="61" xr:uid="{00000000-0005-0000-0000-00000B000000}"/>
    <cellStyle name="?W?_laroux" xfId="62" xr:uid="{00000000-0005-0000-0000-00000C000000}"/>
    <cellStyle name="_0106-06-007 금속 및 수장공사 단가견적- 대림" xfId="63" xr:uid="{00000000-0005-0000-0000-00000D000000}"/>
    <cellStyle name="_2001년업무(재조정)" xfId="64" xr:uid="{00000000-0005-0000-0000-00000E000000}"/>
    <cellStyle name="_AA" xfId="65" xr:uid="{00000000-0005-0000-0000-00000F000000}"/>
    <cellStyle name="_Book2" xfId="66" xr:uid="{00000000-0005-0000-0000-000010000000}"/>
    <cellStyle name="_Book2_1" xfId="67" xr:uid="{00000000-0005-0000-0000-000011000000}"/>
    <cellStyle name="_Book3" xfId="68" xr:uid="{00000000-0005-0000-0000-000012000000}"/>
    <cellStyle name="_Book4" xfId="69" xr:uid="{00000000-0005-0000-0000-000013000000}"/>
    <cellStyle name="_Book5" xfId="70" xr:uid="{00000000-0005-0000-0000-000014000000}"/>
    <cellStyle name="_BOQ(Hang Lung)" xfId="71" xr:uid="{00000000-0005-0000-0000-000015000000}"/>
    <cellStyle name="_BOQ(Hang Lung-rev1)" xfId="72" xr:uid="{00000000-0005-0000-0000-000016000000}"/>
    <cellStyle name="_FCST (2)" xfId="73" xr:uid="{00000000-0005-0000-0000-000017000000}"/>
    <cellStyle name="_HISTORY" xfId="74" xr:uid="{00000000-0005-0000-0000-000018000000}"/>
    <cellStyle name="_KIL11107비교xls" xfId="75" xr:uid="{00000000-0005-0000-0000-000019000000}"/>
    <cellStyle name="_port" xfId="76" xr:uid="{00000000-0005-0000-0000-00001A000000}"/>
    <cellStyle name="_SK 보령 VIEW 신축공사" xfId="77" xr:uid="{00000000-0005-0000-0000-00001B000000}"/>
    <cellStyle name="_SK건설추정견적" xfId="78" xr:uid="{00000000-0005-0000-0000-00001C000000}"/>
    <cellStyle name="_summary for MTRC P3" xfId="79" xr:uid="{00000000-0005-0000-0000-00001D000000}"/>
    <cellStyle name="_Unit rate &amp; Quantity" xfId="80" xr:uid="{00000000-0005-0000-0000-00001E000000}"/>
    <cellStyle name="_X" xfId="81" xr:uid="{00000000-0005-0000-0000-00001F000000}"/>
    <cellStyle name="_가산동" xfId="82" xr:uid="{00000000-0005-0000-0000-000020000000}"/>
    <cellStyle name="_건축" xfId="83" xr:uid="{00000000-0005-0000-0000-000021000000}"/>
    <cellStyle name="_견적 - 강남구청 SK 허브블루" xfId="84" xr:uid="{00000000-0005-0000-0000-000022000000}"/>
    <cellStyle name="_견적 - 부산 광안동 SK VIEW 신축공사" xfId="85" xr:uid="{00000000-0005-0000-0000-000023000000}"/>
    <cellStyle name="_견적의뢰" xfId="86" xr:uid="{00000000-0005-0000-0000-000024000000}"/>
    <cellStyle name="_견적조건" xfId="87" xr:uid="{00000000-0005-0000-0000-000025000000}"/>
    <cellStyle name="_견적조건_1" xfId="88" xr:uid="{00000000-0005-0000-0000-000026000000}"/>
    <cellStyle name="_경쟁사" xfId="89" xr:uid="{00000000-0005-0000-0000-000027000000}"/>
    <cellStyle name="_골조실행(예측041117)" xfId="90" xr:uid="{00000000-0005-0000-0000-000028000000}"/>
    <cellStyle name="_골조실행(예측041211)" xfId="91" xr:uid="{00000000-0005-0000-0000-000029000000}"/>
    <cellStyle name="_공내역서(송파트리플)" xfId="92" xr:uid="{00000000-0005-0000-0000-00002A000000}"/>
    <cellStyle name="_공사개요" xfId="93" xr:uid="{00000000-0005-0000-0000-00002B000000}"/>
    <cellStyle name="_공사만회1023" xfId="94" xr:uid="{00000000-0005-0000-0000-00002C000000}"/>
    <cellStyle name="_공사만회1023_견적내역서(20070609)" xfId="95" xr:uid="{00000000-0005-0000-0000-00002D000000}"/>
    <cellStyle name="_대비표양식" xfId="96" xr:uid="{00000000-0005-0000-0000-00002E000000}"/>
    <cellStyle name="_도곡동실행1차" xfId="97" xr:uid="{00000000-0005-0000-0000-00002F000000}"/>
    <cellStyle name="_마산-우매" xfId="98" xr:uid="{00000000-0005-0000-0000-000030000000}"/>
    <cellStyle name="_매입세율" xfId="99" xr:uid="{00000000-0005-0000-0000-000031000000}"/>
    <cellStyle name="_미일실행" xfId="100" xr:uid="{00000000-0005-0000-0000-000032000000}"/>
    <cellStyle name="_부대토목(최종분)" xfId="101" xr:uid="{00000000-0005-0000-0000-000033000000}"/>
    <cellStyle name="_부산오륙도 SK VIEW(제출)" xfId="102" xr:uid="{00000000-0005-0000-0000-000034000000}"/>
    <cellStyle name="_분당실행 산출근거" xfId="103" xr:uid="{00000000-0005-0000-0000-000035000000}"/>
    <cellStyle name="_사업수지대비표양식" xfId="104" xr:uid="{00000000-0005-0000-0000-000036000000}"/>
    <cellStyle name="_성내동주상복합개략" xfId="105" xr:uid="{00000000-0005-0000-0000-000037000000}"/>
    <cellStyle name="_성원오피스텔휘트니스센터" xfId="106" xr:uid="{00000000-0005-0000-0000-000038000000}"/>
    <cellStyle name="_신촌(2차)트리플지점(원본)" xfId="107" xr:uid="{00000000-0005-0000-0000-000039000000}"/>
    <cellStyle name="_실행" xfId="108" xr:uid="{00000000-0005-0000-0000-00003A000000}"/>
    <cellStyle name="_실행(갑지)" xfId="109" xr:uid="{00000000-0005-0000-0000-00003B000000}"/>
    <cellStyle name="_실행(갑지)_건축" xfId="110" xr:uid="{00000000-0005-0000-0000-00003C000000}"/>
    <cellStyle name="_실행(갑지)_견적의뢰" xfId="111" xr:uid="{00000000-0005-0000-0000-00003D000000}"/>
    <cellStyle name="_실행(갑지)_토목실행(최종)" xfId="112" xr:uid="{00000000-0005-0000-0000-00003E000000}"/>
    <cellStyle name="_실행내역" xfId="113" xr:uid="{00000000-0005-0000-0000-00003F000000}"/>
    <cellStyle name="_여수우회" xfId="114" xr:uid="{00000000-0005-0000-0000-000040000000}"/>
    <cellStyle name="_우면동주택계약내역서초안(1110)" xfId="115" xr:uid="{00000000-0005-0000-0000-000041000000}"/>
    <cellStyle name="_워커힐+뉴타워+가설식당공사(미동)" xfId="116" xr:uid="{00000000-0005-0000-0000-000042000000}"/>
    <cellStyle name="_입찰품의" xfId="117" xr:uid="{00000000-0005-0000-0000-000043000000}"/>
    <cellStyle name="_입찰품의(HANG LUNG)" xfId="118" xr:uid="{00000000-0005-0000-0000-000044000000}"/>
    <cellStyle name="_입찰품의(HANG LUNG-Rev1)" xfId="119" xr:uid="{00000000-0005-0000-0000-000045000000}"/>
    <cellStyle name="_입찰품의(KIL)" xfId="120" xr:uid="{00000000-0005-0000-0000-000046000000}"/>
    <cellStyle name="_절취운반다짐" xfId="121" xr:uid="{00000000-0005-0000-0000-000047000000}"/>
    <cellStyle name="_제출" xfId="122" xr:uid="{00000000-0005-0000-0000-000048000000}"/>
    <cellStyle name="_제출(2.25)" xfId="123" xr:uid="{00000000-0005-0000-0000-000049000000}"/>
    <cellStyle name="_조경내역서" xfId="124" xr:uid="{00000000-0005-0000-0000-00004A000000}"/>
    <cellStyle name="_집계" xfId="125" xr:uid="{00000000-0005-0000-0000-00004B000000}"/>
    <cellStyle name="_첨단실행" xfId="126" xr:uid="{00000000-0005-0000-0000-00004C000000}"/>
    <cellStyle name="_초기실행내역(0320)" xfId="127" xr:uid="{00000000-0005-0000-0000-00004D000000}"/>
    <cellStyle name="_추정(갑지)" xfId="128" xr:uid="{00000000-0005-0000-0000-00004E000000}"/>
    <cellStyle name="_추정대비ITC" xfId="129" xr:uid="{00000000-0005-0000-0000-00004F000000}"/>
    <cellStyle name="_토공사공법변경(0530)" xfId="130" xr:uid="{00000000-0005-0000-0000-000050000000}"/>
    <cellStyle name="_토공사공법변경(0530)_견적내역서(20070609)" xfId="131" xr:uid="{00000000-0005-0000-0000-000051000000}"/>
    <cellStyle name="_토목실행(최종)" xfId="132" xr:uid="{00000000-0005-0000-0000-000052000000}"/>
    <cellStyle name="_평택이동" xfId="133" xr:uid="{00000000-0005-0000-0000-000053000000}"/>
    <cellStyle name="_품의서" xfId="134" xr:uid="{00000000-0005-0000-0000-000054000000}"/>
    <cellStyle name="_품의서_견적내역서(20070609)" xfId="135" xr:uid="{00000000-0005-0000-0000-000055000000}"/>
    <cellStyle name="_하반기성과급인별LIST" xfId="136" xr:uid="{00000000-0005-0000-0000-000056000000}"/>
    <cellStyle name="_현설용내역(0416)" xfId="137" xr:uid="{00000000-0005-0000-0000-000057000000}"/>
    <cellStyle name="_화성태안아파트" xfId="138" xr:uid="{00000000-0005-0000-0000-000058000000}"/>
    <cellStyle name="’E‰Y [0.00]_laroux" xfId="139" xr:uid="{00000000-0005-0000-0000-000059000000}"/>
    <cellStyle name="’E‰Y_laroux" xfId="140" xr:uid="{00000000-0005-0000-0000-00005A000000}"/>
    <cellStyle name="\MNPREF32.DLL&amp;" xfId="141" xr:uid="{00000000-0005-0000-0000-00005B000000}"/>
    <cellStyle name="+,-,0" xfId="142" xr:uid="{00000000-0005-0000-0000-00005C000000}"/>
    <cellStyle name="△ []" xfId="143" xr:uid="{00000000-0005-0000-0000-00005D000000}"/>
    <cellStyle name="△ [0]" xfId="144" xr:uid="{00000000-0005-0000-0000-00005E000000}"/>
    <cellStyle name="0" xfId="145" xr:uid="{00000000-0005-0000-0000-00005F000000}"/>
    <cellStyle name="0.0" xfId="146" xr:uid="{00000000-0005-0000-0000-000060000000}"/>
    <cellStyle name="0.00" xfId="147" xr:uid="{00000000-0005-0000-0000-000061000000}"/>
    <cellStyle name="00" xfId="148" xr:uid="{00000000-0005-0000-0000-000062000000}"/>
    <cellStyle name="1" xfId="149" xr:uid="{00000000-0005-0000-0000-000063000000}"/>
    <cellStyle name="1_total" xfId="150" xr:uid="{00000000-0005-0000-0000-000064000000}"/>
    <cellStyle name="1_total_Sheet1" xfId="151" xr:uid="{00000000-0005-0000-0000-000065000000}"/>
    <cellStyle name="1_total_Sheet1_00갑지" xfId="152" xr:uid="{00000000-0005-0000-0000-000066000000}"/>
    <cellStyle name="1_total_Sheet1_00갑지_백화점화장실인테리어" xfId="153" xr:uid="{00000000-0005-0000-0000-000067000000}"/>
    <cellStyle name="1_total_Sheet1_00갑지_설계내역서" xfId="154" xr:uid="{00000000-0005-0000-0000-000068000000}"/>
    <cellStyle name="1_total_Sheet1_00갑지_설계내역서_백화점화장실인테리어" xfId="155" xr:uid="{00000000-0005-0000-0000-000069000000}"/>
    <cellStyle name="1_total_Sheet1_00갑지_설계내역서_울산FITNESS인테리어" xfId="156" xr:uid="{00000000-0005-0000-0000-00006A000000}"/>
    <cellStyle name="1_total_Sheet1_00갑지_설계내역서_화명조경" xfId="157" xr:uid="{00000000-0005-0000-0000-00006B000000}"/>
    <cellStyle name="1_total_Sheet1_00갑지_설계내역서_화명조경_백화점화장실인테리어" xfId="158" xr:uid="{00000000-0005-0000-0000-00006C000000}"/>
    <cellStyle name="1_total_Sheet1_00갑지_설계내역서_화명조경_울산FITNESS인테리어" xfId="159" xr:uid="{00000000-0005-0000-0000-00006D000000}"/>
    <cellStyle name="1_total_Sheet1_00갑지_설계내역서1월7일" xfId="160" xr:uid="{00000000-0005-0000-0000-00006E000000}"/>
    <cellStyle name="1_total_Sheet1_00갑지_설계내역서1월7일_백화점화장실인테리어" xfId="161" xr:uid="{00000000-0005-0000-0000-00006F000000}"/>
    <cellStyle name="1_total_Sheet1_00갑지_설계내역서1월7일_울산FITNESS인테리어" xfId="162" xr:uid="{00000000-0005-0000-0000-000070000000}"/>
    <cellStyle name="1_total_Sheet1_00갑지_설계내역서1월7일_화명조경" xfId="163" xr:uid="{00000000-0005-0000-0000-000071000000}"/>
    <cellStyle name="1_total_Sheet1_00갑지_설계내역서1월7일_화명조경_백화점화장실인테리어" xfId="164" xr:uid="{00000000-0005-0000-0000-000072000000}"/>
    <cellStyle name="1_total_Sheet1_00갑지_설계내역서1월7일_화명조경_울산FITNESS인테리어" xfId="165" xr:uid="{00000000-0005-0000-0000-000073000000}"/>
    <cellStyle name="1_total_Sheet1_00갑지_울산FITNESS인테리어" xfId="166" xr:uid="{00000000-0005-0000-0000-000074000000}"/>
    <cellStyle name="1_total_Sheet1_00갑지_화명조경" xfId="167" xr:uid="{00000000-0005-0000-0000-000075000000}"/>
    <cellStyle name="1_total_Sheet1_00갑지_화명조경_백화점화장실인테리어" xfId="168" xr:uid="{00000000-0005-0000-0000-000076000000}"/>
    <cellStyle name="1_total_Sheet1_00갑지_화명조경_울산FITNESS인테리어" xfId="169" xr:uid="{00000000-0005-0000-0000-000077000000}"/>
    <cellStyle name="1_total_Sheet1_과천놀이터설계서" xfId="170" xr:uid="{00000000-0005-0000-0000-000078000000}"/>
    <cellStyle name="1_total_Sheet1_과천놀이터설계서_백화점화장실인테리어" xfId="171" xr:uid="{00000000-0005-0000-0000-000079000000}"/>
    <cellStyle name="1_total_Sheet1_과천놀이터설계서_설계내역서" xfId="172" xr:uid="{00000000-0005-0000-0000-00007A000000}"/>
    <cellStyle name="1_total_Sheet1_과천놀이터설계서_설계내역서_백화점화장실인테리어" xfId="173" xr:uid="{00000000-0005-0000-0000-00007B000000}"/>
    <cellStyle name="1_total_Sheet1_과천놀이터설계서_설계내역서_울산FITNESS인테리어" xfId="174" xr:uid="{00000000-0005-0000-0000-00007C000000}"/>
    <cellStyle name="1_total_Sheet1_과천놀이터설계서_설계내역서_화명조경" xfId="175" xr:uid="{00000000-0005-0000-0000-00007D000000}"/>
    <cellStyle name="1_total_Sheet1_과천놀이터설계서_설계내역서_화명조경_백화점화장실인테리어" xfId="176" xr:uid="{00000000-0005-0000-0000-00007E000000}"/>
    <cellStyle name="1_total_Sheet1_과천놀이터설계서_설계내역서_화명조경_울산FITNESS인테리어" xfId="177" xr:uid="{00000000-0005-0000-0000-00007F000000}"/>
    <cellStyle name="1_total_Sheet1_과천놀이터설계서_설계내역서1월7일" xfId="178" xr:uid="{00000000-0005-0000-0000-000080000000}"/>
    <cellStyle name="1_total_Sheet1_과천놀이터설계서_설계내역서1월7일_백화점화장실인테리어" xfId="179" xr:uid="{00000000-0005-0000-0000-000081000000}"/>
    <cellStyle name="1_total_Sheet1_과천놀이터설계서_설계내역서1월7일_울산FITNESS인테리어" xfId="180" xr:uid="{00000000-0005-0000-0000-000082000000}"/>
    <cellStyle name="1_total_Sheet1_과천놀이터설계서_설계내역서1월7일_화명조경" xfId="181" xr:uid="{00000000-0005-0000-0000-000083000000}"/>
    <cellStyle name="1_total_Sheet1_과천놀이터설계서_설계내역서1월7일_화명조경_백화점화장실인테리어" xfId="182" xr:uid="{00000000-0005-0000-0000-000084000000}"/>
    <cellStyle name="1_total_Sheet1_과천놀이터설계서_설계내역서1월7일_화명조경_울산FITNESS인테리어" xfId="183" xr:uid="{00000000-0005-0000-0000-000085000000}"/>
    <cellStyle name="1_total_Sheet1_과천놀이터설계서_울산FITNESS인테리어" xfId="184" xr:uid="{00000000-0005-0000-0000-000086000000}"/>
    <cellStyle name="1_total_Sheet1_과천놀이터설계서_화명조경" xfId="185" xr:uid="{00000000-0005-0000-0000-000087000000}"/>
    <cellStyle name="1_total_Sheet1_과천놀이터설계서_화명조경_백화점화장실인테리어" xfId="186" xr:uid="{00000000-0005-0000-0000-000088000000}"/>
    <cellStyle name="1_total_Sheet1_과천놀이터설계서_화명조경_울산FITNESS인테리어" xfId="187" xr:uid="{00000000-0005-0000-0000-000089000000}"/>
    <cellStyle name="1_total_Sheet1_백화점화장실인테리어" xfId="188" xr:uid="{00000000-0005-0000-0000-00008A000000}"/>
    <cellStyle name="1_total_Sheet1_울산FITNESS인테리어" xfId="189" xr:uid="{00000000-0005-0000-0000-00008B000000}"/>
    <cellStyle name="1_total_Sheet1_총괄갑지" xfId="190" xr:uid="{00000000-0005-0000-0000-00008C000000}"/>
    <cellStyle name="1_total_Sheet1_총괄갑지_백화점화장실인테리어" xfId="191" xr:uid="{00000000-0005-0000-0000-00008D000000}"/>
    <cellStyle name="1_total_Sheet1_총괄갑지_설계내역서" xfId="192" xr:uid="{00000000-0005-0000-0000-00008E000000}"/>
    <cellStyle name="1_total_Sheet1_총괄갑지_설계내역서_백화점화장실인테리어" xfId="193" xr:uid="{00000000-0005-0000-0000-00008F000000}"/>
    <cellStyle name="1_total_Sheet1_총괄갑지_설계내역서_울산FITNESS인테리어" xfId="194" xr:uid="{00000000-0005-0000-0000-000090000000}"/>
    <cellStyle name="1_total_Sheet1_총괄갑지_설계내역서_화명조경" xfId="195" xr:uid="{00000000-0005-0000-0000-000091000000}"/>
    <cellStyle name="1_total_Sheet1_총괄갑지_설계내역서_화명조경_백화점화장실인테리어" xfId="196" xr:uid="{00000000-0005-0000-0000-000092000000}"/>
    <cellStyle name="1_total_Sheet1_총괄갑지_설계내역서_화명조경_울산FITNESS인테리어" xfId="197" xr:uid="{00000000-0005-0000-0000-000093000000}"/>
    <cellStyle name="1_total_Sheet1_총괄갑지_설계내역서1월7일" xfId="198" xr:uid="{00000000-0005-0000-0000-000094000000}"/>
    <cellStyle name="1_total_Sheet1_총괄갑지_설계내역서1월7일_백화점화장실인테리어" xfId="199" xr:uid="{00000000-0005-0000-0000-000095000000}"/>
    <cellStyle name="1_total_Sheet1_총괄갑지_설계내역서1월7일_울산FITNESS인테리어" xfId="200" xr:uid="{00000000-0005-0000-0000-000096000000}"/>
    <cellStyle name="1_total_Sheet1_총괄갑지_설계내역서1월7일_화명조경" xfId="201" xr:uid="{00000000-0005-0000-0000-000097000000}"/>
    <cellStyle name="1_total_Sheet1_총괄갑지_설계내역서1월7일_화명조경_백화점화장실인테리어" xfId="202" xr:uid="{00000000-0005-0000-0000-000098000000}"/>
    <cellStyle name="1_total_Sheet1_총괄갑지_설계내역서1월7일_화명조경_울산FITNESS인테리어" xfId="203" xr:uid="{00000000-0005-0000-0000-000099000000}"/>
    <cellStyle name="1_total_Sheet1_총괄갑지_울산FITNESS인테리어" xfId="204" xr:uid="{00000000-0005-0000-0000-00009A000000}"/>
    <cellStyle name="1_total_Sheet1_총괄갑지_화명조경" xfId="205" xr:uid="{00000000-0005-0000-0000-00009B000000}"/>
    <cellStyle name="1_total_Sheet1_총괄갑지_화명조경_백화점화장실인테리어" xfId="206" xr:uid="{00000000-0005-0000-0000-00009C000000}"/>
    <cellStyle name="1_total_Sheet1_총괄갑지_화명조경_울산FITNESS인테리어" xfId="207" xr:uid="{00000000-0005-0000-0000-00009D000000}"/>
    <cellStyle name="1_total_Sheet1_총괄내역서" xfId="208" xr:uid="{00000000-0005-0000-0000-00009E000000}"/>
    <cellStyle name="1_total_Sheet1_총괄내역서_백화점화장실인테리어" xfId="209" xr:uid="{00000000-0005-0000-0000-00009F000000}"/>
    <cellStyle name="1_total_Sheet1_총괄내역서_설계내역서" xfId="210" xr:uid="{00000000-0005-0000-0000-0000A0000000}"/>
    <cellStyle name="1_total_Sheet1_총괄내역서_설계내역서_백화점화장실인테리어" xfId="211" xr:uid="{00000000-0005-0000-0000-0000A1000000}"/>
    <cellStyle name="1_total_Sheet1_총괄내역서_설계내역서_울산FITNESS인테리어" xfId="212" xr:uid="{00000000-0005-0000-0000-0000A2000000}"/>
    <cellStyle name="1_total_Sheet1_총괄내역서_설계내역서_화명조경" xfId="213" xr:uid="{00000000-0005-0000-0000-0000A3000000}"/>
    <cellStyle name="1_total_Sheet1_총괄내역서_설계내역서_화명조경_백화점화장실인테리어" xfId="214" xr:uid="{00000000-0005-0000-0000-0000A4000000}"/>
    <cellStyle name="1_total_Sheet1_총괄내역서_설계내역서_화명조경_울산FITNESS인테리어" xfId="215" xr:uid="{00000000-0005-0000-0000-0000A5000000}"/>
    <cellStyle name="1_total_Sheet1_총괄내역서_설계내역서1월7일" xfId="216" xr:uid="{00000000-0005-0000-0000-0000A6000000}"/>
    <cellStyle name="1_total_Sheet1_총괄내역서_설계내역서1월7일_백화점화장실인테리어" xfId="217" xr:uid="{00000000-0005-0000-0000-0000A7000000}"/>
    <cellStyle name="1_total_Sheet1_총괄내역서_설계내역서1월7일_울산FITNESS인테리어" xfId="218" xr:uid="{00000000-0005-0000-0000-0000A8000000}"/>
    <cellStyle name="1_total_Sheet1_총괄내역서_설계내역서1월7일_화명조경" xfId="219" xr:uid="{00000000-0005-0000-0000-0000A9000000}"/>
    <cellStyle name="1_total_Sheet1_총괄내역서_설계내역서1월7일_화명조경_백화점화장실인테리어" xfId="220" xr:uid="{00000000-0005-0000-0000-0000AA000000}"/>
    <cellStyle name="1_total_Sheet1_총괄내역서_설계내역서1월7일_화명조경_울산FITNESS인테리어" xfId="221" xr:uid="{00000000-0005-0000-0000-0000AB000000}"/>
    <cellStyle name="1_total_Sheet1_총괄내역서_울산FITNESS인테리어" xfId="222" xr:uid="{00000000-0005-0000-0000-0000AC000000}"/>
    <cellStyle name="1_total_Sheet1_총괄내역서_화명조경" xfId="223" xr:uid="{00000000-0005-0000-0000-0000AD000000}"/>
    <cellStyle name="1_total_Sheet1_총괄내역서_화명조경_백화점화장실인테리어" xfId="224" xr:uid="{00000000-0005-0000-0000-0000AE000000}"/>
    <cellStyle name="1_total_Sheet1_총괄내역서_화명조경_울산FITNESS인테리어" xfId="225" xr:uid="{00000000-0005-0000-0000-0000AF000000}"/>
    <cellStyle name="1_total_Sheet1_화명조경" xfId="226" xr:uid="{00000000-0005-0000-0000-0000B0000000}"/>
    <cellStyle name="1_total_Sheet1_화명조경_백화점화장실인테리어" xfId="227" xr:uid="{00000000-0005-0000-0000-0000B1000000}"/>
    <cellStyle name="1_total_Sheet1_화명조경_울산FITNESS인테리어" xfId="228" xr:uid="{00000000-0005-0000-0000-0000B2000000}"/>
    <cellStyle name="1_total_갑지0601" xfId="229" xr:uid="{00000000-0005-0000-0000-0000B3000000}"/>
    <cellStyle name="1_total_갑지0601_00갑지" xfId="230" xr:uid="{00000000-0005-0000-0000-0000B4000000}"/>
    <cellStyle name="1_total_갑지0601_00갑지_백화점화장실인테리어" xfId="231" xr:uid="{00000000-0005-0000-0000-0000B5000000}"/>
    <cellStyle name="1_total_갑지0601_00갑지_설계내역서" xfId="232" xr:uid="{00000000-0005-0000-0000-0000B6000000}"/>
    <cellStyle name="1_total_갑지0601_00갑지_설계내역서_백화점화장실인테리어" xfId="233" xr:uid="{00000000-0005-0000-0000-0000B7000000}"/>
    <cellStyle name="1_total_갑지0601_00갑지_설계내역서_울산FITNESS인테리어" xfId="234" xr:uid="{00000000-0005-0000-0000-0000B8000000}"/>
    <cellStyle name="1_total_갑지0601_00갑지_설계내역서_화명조경" xfId="235" xr:uid="{00000000-0005-0000-0000-0000B9000000}"/>
    <cellStyle name="1_total_갑지0601_00갑지_설계내역서_화명조경_백화점화장실인테리어" xfId="236" xr:uid="{00000000-0005-0000-0000-0000BA000000}"/>
    <cellStyle name="1_total_갑지0601_00갑지_설계내역서_화명조경_울산FITNESS인테리어" xfId="237" xr:uid="{00000000-0005-0000-0000-0000BB000000}"/>
    <cellStyle name="1_total_갑지0601_00갑지_설계내역서1월7일" xfId="238" xr:uid="{00000000-0005-0000-0000-0000BC000000}"/>
    <cellStyle name="1_total_갑지0601_00갑지_설계내역서1월7일_백화점화장실인테리어" xfId="239" xr:uid="{00000000-0005-0000-0000-0000BD000000}"/>
    <cellStyle name="1_total_갑지0601_00갑지_설계내역서1월7일_울산FITNESS인테리어" xfId="240" xr:uid="{00000000-0005-0000-0000-0000BE000000}"/>
    <cellStyle name="1_total_갑지0601_00갑지_설계내역서1월7일_화명조경" xfId="241" xr:uid="{00000000-0005-0000-0000-0000BF000000}"/>
    <cellStyle name="1_total_갑지0601_00갑지_설계내역서1월7일_화명조경_백화점화장실인테리어" xfId="242" xr:uid="{00000000-0005-0000-0000-0000C0000000}"/>
    <cellStyle name="1_total_갑지0601_00갑지_설계내역서1월7일_화명조경_울산FITNESS인테리어" xfId="243" xr:uid="{00000000-0005-0000-0000-0000C1000000}"/>
    <cellStyle name="1_total_갑지0601_00갑지_울산FITNESS인테리어" xfId="244" xr:uid="{00000000-0005-0000-0000-0000C2000000}"/>
    <cellStyle name="1_total_갑지0601_00갑지_화명조경" xfId="245" xr:uid="{00000000-0005-0000-0000-0000C3000000}"/>
    <cellStyle name="1_total_갑지0601_00갑지_화명조경_백화점화장실인테리어" xfId="246" xr:uid="{00000000-0005-0000-0000-0000C4000000}"/>
    <cellStyle name="1_total_갑지0601_00갑지_화명조경_울산FITNESS인테리어" xfId="247" xr:uid="{00000000-0005-0000-0000-0000C5000000}"/>
    <cellStyle name="1_total_갑지0601_과천놀이터설계서" xfId="248" xr:uid="{00000000-0005-0000-0000-0000C6000000}"/>
    <cellStyle name="1_total_갑지0601_과천놀이터설계서_백화점화장실인테리어" xfId="249" xr:uid="{00000000-0005-0000-0000-0000C7000000}"/>
    <cellStyle name="1_total_갑지0601_과천놀이터설계서_설계내역서" xfId="250" xr:uid="{00000000-0005-0000-0000-0000C8000000}"/>
    <cellStyle name="1_total_갑지0601_과천놀이터설계서_설계내역서_백화점화장실인테리어" xfId="251" xr:uid="{00000000-0005-0000-0000-0000C9000000}"/>
    <cellStyle name="1_total_갑지0601_과천놀이터설계서_설계내역서_울산FITNESS인테리어" xfId="252" xr:uid="{00000000-0005-0000-0000-0000CA000000}"/>
    <cellStyle name="1_total_갑지0601_과천놀이터설계서_설계내역서_화명조경" xfId="253" xr:uid="{00000000-0005-0000-0000-0000CB000000}"/>
    <cellStyle name="1_total_갑지0601_과천놀이터설계서_설계내역서_화명조경_백화점화장실인테리어" xfId="254" xr:uid="{00000000-0005-0000-0000-0000CC000000}"/>
    <cellStyle name="1_total_갑지0601_과천놀이터설계서_설계내역서_화명조경_울산FITNESS인테리어" xfId="255" xr:uid="{00000000-0005-0000-0000-0000CD000000}"/>
    <cellStyle name="1_total_갑지0601_과천놀이터설계서_설계내역서1월7일" xfId="256" xr:uid="{00000000-0005-0000-0000-0000CE000000}"/>
    <cellStyle name="1_total_갑지0601_과천놀이터설계서_설계내역서1월7일_백화점화장실인테리어" xfId="257" xr:uid="{00000000-0005-0000-0000-0000CF000000}"/>
    <cellStyle name="1_total_갑지0601_과천놀이터설계서_설계내역서1월7일_울산FITNESS인테리어" xfId="258" xr:uid="{00000000-0005-0000-0000-0000D0000000}"/>
    <cellStyle name="1_total_갑지0601_과천놀이터설계서_설계내역서1월7일_화명조경" xfId="259" xr:uid="{00000000-0005-0000-0000-0000D1000000}"/>
    <cellStyle name="1_total_갑지0601_과천놀이터설계서_설계내역서1월7일_화명조경_백화점화장실인테리어" xfId="260" xr:uid="{00000000-0005-0000-0000-0000D2000000}"/>
    <cellStyle name="1_total_갑지0601_과천놀이터설계서_설계내역서1월7일_화명조경_울산FITNESS인테리어" xfId="261" xr:uid="{00000000-0005-0000-0000-0000D3000000}"/>
    <cellStyle name="1_total_갑지0601_과천놀이터설계서_울산FITNESS인테리어" xfId="262" xr:uid="{00000000-0005-0000-0000-0000D4000000}"/>
    <cellStyle name="1_total_갑지0601_과천놀이터설계서_화명조경" xfId="263" xr:uid="{00000000-0005-0000-0000-0000D5000000}"/>
    <cellStyle name="1_total_갑지0601_과천놀이터설계서_화명조경_백화점화장실인테리어" xfId="264" xr:uid="{00000000-0005-0000-0000-0000D6000000}"/>
    <cellStyle name="1_total_갑지0601_과천놀이터설계서_화명조경_울산FITNESS인테리어" xfId="265" xr:uid="{00000000-0005-0000-0000-0000D7000000}"/>
    <cellStyle name="1_total_갑지0601_백화점화장실인테리어" xfId="266" xr:uid="{00000000-0005-0000-0000-0000D8000000}"/>
    <cellStyle name="1_total_갑지0601_울산FITNESS인테리어" xfId="267" xr:uid="{00000000-0005-0000-0000-0000D9000000}"/>
    <cellStyle name="1_total_갑지0601_총괄갑지" xfId="268" xr:uid="{00000000-0005-0000-0000-0000DA000000}"/>
    <cellStyle name="1_total_갑지0601_총괄갑지_백화점화장실인테리어" xfId="269" xr:uid="{00000000-0005-0000-0000-0000DB000000}"/>
    <cellStyle name="1_total_갑지0601_총괄갑지_설계내역서" xfId="270" xr:uid="{00000000-0005-0000-0000-0000DC000000}"/>
    <cellStyle name="1_total_갑지0601_총괄갑지_설계내역서_백화점화장실인테리어" xfId="271" xr:uid="{00000000-0005-0000-0000-0000DD000000}"/>
    <cellStyle name="1_total_갑지0601_총괄갑지_설계내역서_울산FITNESS인테리어" xfId="272" xr:uid="{00000000-0005-0000-0000-0000DE000000}"/>
    <cellStyle name="1_total_갑지0601_총괄갑지_설계내역서_화명조경" xfId="273" xr:uid="{00000000-0005-0000-0000-0000DF000000}"/>
    <cellStyle name="1_total_갑지0601_총괄갑지_설계내역서_화명조경_백화점화장실인테리어" xfId="274" xr:uid="{00000000-0005-0000-0000-0000E0000000}"/>
    <cellStyle name="1_total_갑지0601_총괄갑지_설계내역서_화명조경_울산FITNESS인테리어" xfId="275" xr:uid="{00000000-0005-0000-0000-0000E1000000}"/>
    <cellStyle name="1_total_갑지0601_총괄갑지_설계내역서1월7일" xfId="276" xr:uid="{00000000-0005-0000-0000-0000E2000000}"/>
    <cellStyle name="1_total_갑지0601_총괄갑지_설계내역서1월7일_백화점화장실인테리어" xfId="277" xr:uid="{00000000-0005-0000-0000-0000E3000000}"/>
    <cellStyle name="1_total_갑지0601_총괄갑지_설계내역서1월7일_울산FITNESS인테리어" xfId="278" xr:uid="{00000000-0005-0000-0000-0000E4000000}"/>
    <cellStyle name="1_total_갑지0601_총괄갑지_설계내역서1월7일_화명조경" xfId="279" xr:uid="{00000000-0005-0000-0000-0000E5000000}"/>
    <cellStyle name="1_total_갑지0601_총괄갑지_설계내역서1월7일_화명조경_백화점화장실인테리어" xfId="280" xr:uid="{00000000-0005-0000-0000-0000E6000000}"/>
    <cellStyle name="1_total_갑지0601_총괄갑지_설계내역서1월7일_화명조경_울산FITNESS인테리어" xfId="281" xr:uid="{00000000-0005-0000-0000-0000E7000000}"/>
    <cellStyle name="1_total_갑지0601_총괄갑지_울산FITNESS인테리어" xfId="282" xr:uid="{00000000-0005-0000-0000-0000E8000000}"/>
    <cellStyle name="1_total_갑지0601_총괄갑지_화명조경" xfId="283" xr:uid="{00000000-0005-0000-0000-0000E9000000}"/>
    <cellStyle name="1_total_갑지0601_총괄갑지_화명조경_백화점화장실인테리어" xfId="284" xr:uid="{00000000-0005-0000-0000-0000EA000000}"/>
    <cellStyle name="1_total_갑지0601_총괄갑지_화명조경_울산FITNESS인테리어" xfId="285" xr:uid="{00000000-0005-0000-0000-0000EB000000}"/>
    <cellStyle name="1_total_갑지0601_총괄내역서" xfId="286" xr:uid="{00000000-0005-0000-0000-0000EC000000}"/>
    <cellStyle name="1_total_갑지0601_총괄내역서_백화점화장실인테리어" xfId="287" xr:uid="{00000000-0005-0000-0000-0000ED000000}"/>
    <cellStyle name="1_total_갑지0601_총괄내역서_설계내역서" xfId="288" xr:uid="{00000000-0005-0000-0000-0000EE000000}"/>
    <cellStyle name="1_total_갑지0601_총괄내역서_설계내역서_백화점화장실인테리어" xfId="289" xr:uid="{00000000-0005-0000-0000-0000EF000000}"/>
    <cellStyle name="1_total_갑지0601_총괄내역서_설계내역서_울산FITNESS인테리어" xfId="290" xr:uid="{00000000-0005-0000-0000-0000F0000000}"/>
    <cellStyle name="1_total_갑지0601_총괄내역서_설계내역서_화명조경" xfId="291" xr:uid="{00000000-0005-0000-0000-0000F1000000}"/>
    <cellStyle name="1_total_갑지0601_총괄내역서_설계내역서_화명조경_백화점화장실인테리어" xfId="292" xr:uid="{00000000-0005-0000-0000-0000F2000000}"/>
    <cellStyle name="1_total_갑지0601_총괄내역서_설계내역서_화명조경_울산FITNESS인테리어" xfId="293" xr:uid="{00000000-0005-0000-0000-0000F3000000}"/>
    <cellStyle name="1_total_갑지0601_총괄내역서_설계내역서1월7일" xfId="294" xr:uid="{00000000-0005-0000-0000-0000F4000000}"/>
    <cellStyle name="1_total_갑지0601_총괄내역서_설계내역서1월7일_백화점화장실인테리어" xfId="295" xr:uid="{00000000-0005-0000-0000-0000F5000000}"/>
    <cellStyle name="1_total_갑지0601_총괄내역서_설계내역서1월7일_울산FITNESS인테리어" xfId="296" xr:uid="{00000000-0005-0000-0000-0000F6000000}"/>
    <cellStyle name="1_total_갑지0601_총괄내역서_설계내역서1월7일_화명조경" xfId="297" xr:uid="{00000000-0005-0000-0000-0000F7000000}"/>
    <cellStyle name="1_total_갑지0601_총괄내역서_설계내역서1월7일_화명조경_백화점화장실인테리어" xfId="298" xr:uid="{00000000-0005-0000-0000-0000F8000000}"/>
    <cellStyle name="1_total_갑지0601_총괄내역서_설계내역서1월7일_화명조경_울산FITNESS인테리어" xfId="299" xr:uid="{00000000-0005-0000-0000-0000F9000000}"/>
    <cellStyle name="1_total_갑지0601_총괄내역서_울산FITNESS인테리어" xfId="300" xr:uid="{00000000-0005-0000-0000-0000FA000000}"/>
    <cellStyle name="1_total_갑지0601_총괄내역서_화명조경" xfId="301" xr:uid="{00000000-0005-0000-0000-0000FB000000}"/>
    <cellStyle name="1_total_갑지0601_총괄내역서_화명조경_백화점화장실인테리어" xfId="302" xr:uid="{00000000-0005-0000-0000-0000FC000000}"/>
    <cellStyle name="1_total_갑지0601_총괄내역서_화명조경_울산FITNESS인테리어" xfId="303" xr:uid="{00000000-0005-0000-0000-0000FD000000}"/>
    <cellStyle name="1_total_갑지0601_화명조경" xfId="304" xr:uid="{00000000-0005-0000-0000-0000FE000000}"/>
    <cellStyle name="1_total_갑지0601_화명조경_백화점화장실인테리어" xfId="305" xr:uid="{00000000-0005-0000-0000-0000FF000000}"/>
    <cellStyle name="1_total_갑지0601_화명조경_울산FITNESS인테리어" xfId="306" xr:uid="{00000000-0005-0000-0000-000000010000}"/>
    <cellStyle name="1_total_백화점화장실인테리어" xfId="307" xr:uid="{00000000-0005-0000-0000-000001010000}"/>
    <cellStyle name="1_total_설계내역서" xfId="308" xr:uid="{00000000-0005-0000-0000-000002010000}"/>
    <cellStyle name="1_total_설계내역서_백화점화장실인테리어" xfId="309" xr:uid="{00000000-0005-0000-0000-000003010000}"/>
    <cellStyle name="1_total_설계내역서_울산FITNESS인테리어" xfId="310" xr:uid="{00000000-0005-0000-0000-000004010000}"/>
    <cellStyle name="1_total_설계내역서_화명조경" xfId="311" xr:uid="{00000000-0005-0000-0000-000005010000}"/>
    <cellStyle name="1_total_설계내역서_화명조경_백화점화장실인테리어" xfId="312" xr:uid="{00000000-0005-0000-0000-000006010000}"/>
    <cellStyle name="1_total_설계내역서_화명조경_울산FITNESS인테리어" xfId="313" xr:uid="{00000000-0005-0000-0000-000007010000}"/>
    <cellStyle name="1_total_설계내역서1월7일" xfId="314" xr:uid="{00000000-0005-0000-0000-000008010000}"/>
    <cellStyle name="1_total_설계내역서1월7일_백화점화장실인테리어" xfId="315" xr:uid="{00000000-0005-0000-0000-000009010000}"/>
    <cellStyle name="1_total_설계내역서1월7일_울산FITNESS인테리어" xfId="316" xr:uid="{00000000-0005-0000-0000-00000A010000}"/>
    <cellStyle name="1_total_설계내역서1월7일_화명조경" xfId="317" xr:uid="{00000000-0005-0000-0000-00000B010000}"/>
    <cellStyle name="1_total_설계내역서1월7일_화명조경_백화점화장실인테리어" xfId="318" xr:uid="{00000000-0005-0000-0000-00000C010000}"/>
    <cellStyle name="1_total_설계내역서1월7일_화명조경_울산FITNESS인테리어" xfId="319" xr:uid="{00000000-0005-0000-0000-00000D010000}"/>
    <cellStyle name="1_total_수원변경수량산출" xfId="320" xr:uid="{00000000-0005-0000-0000-00000E010000}"/>
    <cellStyle name="1_total_수원변경수량산출_백화점화장실인테리어" xfId="321" xr:uid="{00000000-0005-0000-0000-00000F010000}"/>
    <cellStyle name="1_total_수원변경수량산출_설계내역서" xfId="322" xr:uid="{00000000-0005-0000-0000-000010010000}"/>
    <cellStyle name="1_total_수원변경수량산출_설계내역서_백화점화장실인테리어" xfId="323" xr:uid="{00000000-0005-0000-0000-000011010000}"/>
    <cellStyle name="1_total_수원변경수량산출_설계내역서_울산FITNESS인테리어" xfId="324" xr:uid="{00000000-0005-0000-0000-000012010000}"/>
    <cellStyle name="1_total_수원변경수량산출_설계내역서_화명조경" xfId="325" xr:uid="{00000000-0005-0000-0000-000013010000}"/>
    <cellStyle name="1_total_수원변경수량산출_설계내역서_화명조경_백화점화장실인테리어" xfId="326" xr:uid="{00000000-0005-0000-0000-000014010000}"/>
    <cellStyle name="1_total_수원변경수량산출_설계내역서_화명조경_울산FITNESS인테리어" xfId="327" xr:uid="{00000000-0005-0000-0000-000015010000}"/>
    <cellStyle name="1_total_수원변경수량산출_설계내역서1월7일" xfId="328" xr:uid="{00000000-0005-0000-0000-000016010000}"/>
    <cellStyle name="1_total_수원변경수량산출_설계내역서1월7일_백화점화장실인테리어" xfId="329" xr:uid="{00000000-0005-0000-0000-000017010000}"/>
    <cellStyle name="1_total_수원변경수량산출_설계내역서1월7일_울산FITNESS인테리어" xfId="330" xr:uid="{00000000-0005-0000-0000-000018010000}"/>
    <cellStyle name="1_total_수원변경수량산출_설계내역서1월7일_화명조경" xfId="331" xr:uid="{00000000-0005-0000-0000-000019010000}"/>
    <cellStyle name="1_total_수원변경수량산출_설계내역서1월7일_화명조경_백화점화장실인테리어" xfId="332" xr:uid="{00000000-0005-0000-0000-00001A010000}"/>
    <cellStyle name="1_total_수원변경수량산출_설계내역서1월7일_화명조경_울산FITNESS인테리어" xfId="333" xr:uid="{00000000-0005-0000-0000-00001B010000}"/>
    <cellStyle name="1_total_수원변경수량산출_울산FITNESS인테리어" xfId="334" xr:uid="{00000000-0005-0000-0000-00001C010000}"/>
    <cellStyle name="1_total_수원변경수량산출_화명조경" xfId="335" xr:uid="{00000000-0005-0000-0000-00001D010000}"/>
    <cellStyle name="1_total_수원변경수량산출_화명조경_백화점화장실인테리어" xfId="336" xr:uid="{00000000-0005-0000-0000-00001E010000}"/>
    <cellStyle name="1_total_수원변경수량산출_화명조경_울산FITNESS인테리어" xfId="337" xr:uid="{00000000-0005-0000-0000-00001F010000}"/>
    <cellStyle name="1_total_쌍용수량0905" xfId="338" xr:uid="{00000000-0005-0000-0000-000020010000}"/>
    <cellStyle name="1_total_쌍용수량0905_백화점화장실인테리어" xfId="339" xr:uid="{00000000-0005-0000-0000-000021010000}"/>
    <cellStyle name="1_total_쌍용수량0905_설계내역서" xfId="340" xr:uid="{00000000-0005-0000-0000-000022010000}"/>
    <cellStyle name="1_total_쌍용수량0905_설계내역서_백화점화장실인테리어" xfId="341" xr:uid="{00000000-0005-0000-0000-000023010000}"/>
    <cellStyle name="1_total_쌍용수량0905_설계내역서_울산FITNESS인테리어" xfId="342" xr:uid="{00000000-0005-0000-0000-000024010000}"/>
    <cellStyle name="1_total_쌍용수량0905_설계내역서_화명조경" xfId="343" xr:uid="{00000000-0005-0000-0000-000025010000}"/>
    <cellStyle name="1_total_쌍용수량0905_설계내역서_화명조경_백화점화장실인테리어" xfId="344" xr:uid="{00000000-0005-0000-0000-000026010000}"/>
    <cellStyle name="1_total_쌍용수량0905_설계내역서_화명조경_울산FITNESS인테리어" xfId="345" xr:uid="{00000000-0005-0000-0000-000027010000}"/>
    <cellStyle name="1_total_쌍용수량0905_설계내역서1월7일" xfId="346" xr:uid="{00000000-0005-0000-0000-000028010000}"/>
    <cellStyle name="1_total_쌍용수량0905_설계내역서1월7일_백화점화장실인테리어" xfId="347" xr:uid="{00000000-0005-0000-0000-000029010000}"/>
    <cellStyle name="1_total_쌍용수량0905_설계내역서1월7일_울산FITNESS인테리어" xfId="348" xr:uid="{00000000-0005-0000-0000-00002A010000}"/>
    <cellStyle name="1_total_쌍용수량0905_설계내역서1월7일_화명조경" xfId="349" xr:uid="{00000000-0005-0000-0000-00002B010000}"/>
    <cellStyle name="1_total_쌍용수량0905_설계내역서1월7일_화명조경_백화점화장실인테리어" xfId="350" xr:uid="{00000000-0005-0000-0000-00002C010000}"/>
    <cellStyle name="1_total_쌍용수량0905_설계내역서1월7일_화명조경_울산FITNESS인테리어" xfId="351" xr:uid="{00000000-0005-0000-0000-00002D010000}"/>
    <cellStyle name="1_total_쌍용수량0905_울산FITNESS인테리어" xfId="352" xr:uid="{00000000-0005-0000-0000-00002E010000}"/>
    <cellStyle name="1_total_쌍용수량0905_화명조경" xfId="353" xr:uid="{00000000-0005-0000-0000-00002F010000}"/>
    <cellStyle name="1_total_쌍용수량0905_화명조경_백화점화장실인테리어" xfId="354" xr:uid="{00000000-0005-0000-0000-000030010000}"/>
    <cellStyle name="1_total_쌍용수량0905_화명조경_울산FITNESS인테리어" xfId="355" xr:uid="{00000000-0005-0000-0000-000031010000}"/>
    <cellStyle name="1_total_울산FITNESS인테리어" xfId="356" xr:uid="{00000000-0005-0000-0000-000032010000}"/>
    <cellStyle name="1_total_은파수량집계" xfId="357" xr:uid="{00000000-0005-0000-0000-000033010000}"/>
    <cellStyle name="1_total_은파수량집계_백화점화장실인테리어" xfId="358" xr:uid="{00000000-0005-0000-0000-000034010000}"/>
    <cellStyle name="1_total_은파수량집계_설계내역서" xfId="359" xr:uid="{00000000-0005-0000-0000-000035010000}"/>
    <cellStyle name="1_total_은파수량집계_설계내역서_백화점화장실인테리어" xfId="360" xr:uid="{00000000-0005-0000-0000-000036010000}"/>
    <cellStyle name="1_total_은파수량집계_설계내역서_울산FITNESS인테리어" xfId="361" xr:uid="{00000000-0005-0000-0000-000037010000}"/>
    <cellStyle name="1_total_은파수량집계_설계내역서_화명조경" xfId="362" xr:uid="{00000000-0005-0000-0000-000038010000}"/>
    <cellStyle name="1_total_은파수량집계_설계내역서_화명조경_백화점화장실인테리어" xfId="363" xr:uid="{00000000-0005-0000-0000-000039010000}"/>
    <cellStyle name="1_total_은파수량집계_설계내역서_화명조경_울산FITNESS인테리어" xfId="364" xr:uid="{00000000-0005-0000-0000-00003A010000}"/>
    <cellStyle name="1_total_은파수량집계_설계내역서1월7일" xfId="365" xr:uid="{00000000-0005-0000-0000-00003B010000}"/>
    <cellStyle name="1_total_은파수량집계_설계내역서1월7일_백화점화장실인테리어" xfId="366" xr:uid="{00000000-0005-0000-0000-00003C010000}"/>
    <cellStyle name="1_total_은파수량집계_설계내역서1월7일_울산FITNESS인테리어" xfId="367" xr:uid="{00000000-0005-0000-0000-00003D010000}"/>
    <cellStyle name="1_total_은파수량집계_설계내역서1월7일_화명조경" xfId="368" xr:uid="{00000000-0005-0000-0000-00003E010000}"/>
    <cellStyle name="1_total_은파수량집계_설계내역서1월7일_화명조경_백화점화장실인테리어" xfId="369" xr:uid="{00000000-0005-0000-0000-00003F010000}"/>
    <cellStyle name="1_total_은파수량집계_설계내역서1월7일_화명조경_울산FITNESS인테리어" xfId="370" xr:uid="{00000000-0005-0000-0000-000040010000}"/>
    <cellStyle name="1_total_은파수량집계_울산FITNESS인테리어" xfId="371" xr:uid="{00000000-0005-0000-0000-000041010000}"/>
    <cellStyle name="1_total_은파수량집계_화명조경" xfId="372" xr:uid="{00000000-0005-0000-0000-000042010000}"/>
    <cellStyle name="1_total_은파수량집계_화명조경_백화점화장실인테리어" xfId="373" xr:uid="{00000000-0005-0000-0000-000043010000}"/>
    <cellStyle name="1_total_은파수량집계_화명조경_울산FITNESS인테리어" xfId="374" xr:uid="{00000000-0005-0000-0000-000044010000}"/>
    <cellStyle name="1_total_터미널1-0" xfId="375" xr:uid="{00000000-0005-0000-0000-000045010000}"/>
    <cellStyle name="1_total_터미널1-0_백화점화장실인테리어" xfId="376" xr:uid="{00000000-0005-0000-0000-000046010000}"/>
    <cellStyle name="1_total_터미널1-0_울산FITNESS인테리어" xfId="377" xr:uid="{00000000-0005-0000-0000-000047010000}"/>
    <cellStyle name="1_total_터미널1-0_화명조경" xfId="378" xr:uid="{00000000-0005-0000-0000-000048010000}"/>
    <cellStyle name="1_total_터미널1-0_화명조경_백화점화장실인테리어" xfId="379" xr:uid="{00000000-0005-0000-0000-000049010000}"/>
    <cellStyle name="1_total_터미널1-0_화명조경_울산FITNESS인테리어" xfId="380" xr:uid="{00000000-0005-0000-0000-00004A010000}"/>
    <cellStyle name="1_total_화명조경" xfId="381" xr:uid="{00000000-0005-0000-0000-00004B010000}"/>
    <cellStyle name="1_total_화명조경_백화점화장실인테리어" xfId="382" xr:uid="{00000000-0005-0000-0000-00004C010000}"/>
    <cellStyle name="1_total_화명조경_울산FITNESS인테리어" xfId="383" xr:uid="{00000000-0005-0000-0000-00004D010000}"/>
    <cellStyle name="1_tree" xfId="384" xr:uid="{00000000-0005-0000-0000-00004E010000}"/>
    <cellStyle name="1_tree_Sheet1" xfId="385" xr:uid="{00000000-0005-0000-0000-00004F010000}"/>
    <cellStyle name="1_tree_Sheet1_00갑지" xfId="386" xr:uid="{00000000-0005-0000-0000-000050010000}"/>
    <cellStyle name="1_tree_Sheet1_00갑지_백화점화장실인테리어" xfId="387" xr:uid="{00000000-0005-0000-0000-000051010000}"/>
    <cellStyle name="1_tree_Sheet1_00갑지_설계내역서" xfId="388" xr:uid="{00000000-0005-0000-0000-000052010000}"/>
    <cellStyle name="1_tree_Sheet1_00갑지_설계내역서_백화점화장실인테리어" xfId="389" xr:uid="{00000000-0005-0000-0000-000053010000}"/>
    <cellStyle name="1_tree_Sheet1_00갑지_설계내역서_울산FITNESS인테리어" xfId="390" xr:uid="{00000000-0005-0000-0000-000054010000}"/>
    <cellStyle name="1_tree_Sheet1_00갑지_설계내역서_화명조경" xfId="391" xr:uid="{00000000-0005-0000-0000-000055010000}"/>
    <cellStyle name="1_tree_Sheet1_00갑지_설계내역서_화명조경_백화점화장실인테리어" xfId="392" xr:uid="{00000000-0005-0000-0000-000056010000}"/>
    <cellStyle name="1_tree_Sheet1_00갑지_설계내역서_화명조경_울산FITNESS인테리어" xfId="393" xr:uid="{00000000-0005-0000-0000-000057010000}"/>
    <cellStyle name="1_tree_Sheet1_00갑지_설계내역서1월7일" xfId="394" xr:uid="{00000000-0005-0000-0000-000058010000}"/>
    <cellStyle name="1_tree_Sheet1_00갑지_설계내역서1월7일_백화점화장실인테리어" xfId="395" xr:uid="{00000000-0005-0000-0000-000059010000}"/>
    <cellStyle name="1_tree_Sheet1_00갑지_설계내역서1월7일_울산FITNESS인테리어" xfId="396" xr:uid="{00000000-0005-0000-0000-00005A010000}"/>
    <cellStyle name="1_tree_Sheet1_00갑지_설계내역서1월7일_화명조경" xfId="397" xr:uid="{00000000-0005-0000-0000-00005B010000}"/>
    <cellStyle name="1_tree_Sheet1_00갑지_설계내역서1월7일_화명조경_백화점화장실인테리어" xfId="398" xr:uid="{00000000-0005-0000-0000-00005C010000}"/>
    <cellStyle name="1_tree_Sheet1_00갑지_설계내역서1월7일_화명조경_울산FITNESS인테리어" xfId="399" xr:uid="{00000000-0005-0000-0000-00005D010000}"/>
    <cellStyle name="1_tree_Sheet1_00갑지_울산FITNESS인테리어" xfId="400" xr:uid="{00000000-0005-0000-0000-00005E010000}"/>
    <cellStyle name="1_tree_Sheet1_00갑지_화명조경" xfId="401" xr:uid="{00000000-0005-0000-0000-00005F010000}"/>
    <cellStyle name="1_tree_Sheet1_00갑지_화명조경_백화점화장실인테리어" xfId="402" xr:uid="{00000000-0005-0000-0000-000060010000}"/>
    <cellStyle name="1_tree_Sheet1_00갑지_화명조경_울산FITNESS인테리어" xfId="403" xr:uid="{00000000-0005-0000-0000-000061010000}"/>
    <cellStyle name="1_tree_Sheet1_과천놀이터설계서" xfId="404" xr:uid="{00000000-0005-0000-0000-000062010000}"/>
    <cellStyle name="1_tree_Sheet1_과천놀이터설계서_백화점화장실인테리어" xfId="405" xr:uid="{00000000-0005-0000-0000-000063010000}"/>
    <cellStyle name="1_tree_Sheet1_과천놀이터설계서_설계내역서" xfId="406" xr:uid="{00000000-0005-0000-0000-000064010000}"/>
    <cellStyle name="1_tree_Sheet1_과천놀이터설계서_설계내역서_백화점화장실인테리어" xfId="407" xr:uid="{00000000-0005-0000-0000-000065010000}"/>
    <cellStyle name="1_tree_Sheet1_과천놀이터설계서_설계내역서_울산FITNESS인테리어" xfId="408" xr:uid="{00000000-0005-0000-0000-000066010000}"/>
    <cellStyle name="1_tree_Sheet1_과천놀이터설계서_설계내역서_화명조경" xfId="409" xr:uid="{00000000-0005-0000-0000-000067010000}"/>
    <cellStyle name="1_tree_Sheet1_과천놀이터설계서_설계내역서_화명조경_백화점화장실인테리어" xfId="410" xr:uid="{00000000-0005-0000-0000-000068010000}"/>
    <cellStyle name="1_tree_Sheet1_과천놀이터설계서_설계내역서_화명조경_울산FITNESS인테리어" xfId="411" xr:uid="{00000000-0005-0000-0000-000069010000}"/>
    <cellStyle name="1_tree_Sheet1_과천놀이터설계서_설계내역서1월7일" xfId="412" xr:uid="{00000000-0005-0000-0000-00006A010000}"/>
    <cellStyle name="1_tree_Sheet1_과천놀이터설계서_설계내역서1월7일_백화점화장실인테리어" xfId="413" xr:uid="{00000000-0005-0000-0000-00006B010000}"/>
    <cellStyle name="1_tree_Sheet1_과천놀이터설계서_설계내역서1월7일_울산FITNESS인테리어" xfId="414" xr:uid="{00000000-0005-0000-0000-00006C010000}"/>
    <cellStyle name="1_tree_Sheet1_과천놀이터설계서_설계내역서1월7일_화명조경" xfId="415" xr:uid="{00000000-0005-0000-0000-00006D010000}"/>
    <cellStyle name="1_tree_Sheet1_과천놀이터설계서_설계내역서1월7일_화명조경_백화점화장실인테리어" xfId="416" xr:uid="{00000000-0005-0000-0000-00006E010000}"/>
    <cellStyle name="1_tree_Sheet1_과천놀이터설계서_설계내역서1월7일_화명조경_울산FITNESS인테리어" xfId="417" xr:uid="{00000000-0005-0000-0000-00006F010000}"/>
    <cellStyle name="1_tree_Sheet1_과천놀이터설계서_울산FITNESS인테리어" xfId="418" xr:uid="{00000000-0005-0000-0000-000070010000}"/>
    <cellStyle name="1_tree_Sheet1_과천놀이터설계서_화명조경" xfId="419" xr:uid="{00000000-0005-0000-0000-000071010000}"/>
    <cellStyle name="1_tree_Sheet1_과천놀이터설계서_화명조경_백화점화장실인테리어" xfId="420" xr:uid="{00000000-0005-0000-0000-000072010000}"/>
    <cellStyle name="1_tree_Sheet1_과천놀이터설계서_화명조경_울산FITNESS인테리어" xfId="421" xr:uid="{00000000-0005-0000-0000-000073010000}"/>
    <cellStyle name="1_tree_Sheet1_백화점화장실인테리어" xfId="422" xr:uid="{00000000-0005-0000-0000-000074010000}"/>
    <cellStyle name="1_tree_Sheet1_울산FITNESS인테리어" xfId="423" xr:uid="{00000000-0005-0000-0000-000075010000}"/>
    <cellStyle name="1_tree_Sheet1_총괄갑지" xfId="424" xr:uid="{00000000-0005-0000-0000-000076010000}"/>
    <cellStyle name="1_tree_Sheet1_총괄갑지_백화점화장실인테리어" xfId="425" xr:uid="{00000000-0005-0000-0000-000077010000}"/>
    <cellStyle name="1_tree_Sheet1_총괄갑지_설계내역서" xfId="426" xr:uid="{00000000-0005-0000-0000-000078010000}"/>
    <cellStyle name="1_tree_Sheet1_총괄갑지_설계내역서_백화점화장실인테리어" xfId="427" xr:uid="{00000000-0005-0000-0000-000079010000}"/>
    <cellStyle name="1_tree_Sheet1_총괄갑지_설계내역서_울산FITNESS인테리어" xfId="428" xr:uid="{00000000-0005-0000-0000-00007A010000}"/>
    <cellStyle name="1_tree_Sheet1_총괄갑지_설계내역서_화명조경" xfId="429" xr:uid="{00000000-0005-0000-0000-00007B010000}"/>
    <cellStyle name="1_tree_Sheet1_총괄갑지_설계내역서_화명조경_백화점화장실인테리어" xfId="430" xr:uid="{00000000-0005-0000-0000-00007C010000}"/>
    <cellStyle name="1_tree_Sheet1_총괄갑지_설계내역서_화명조경_울산FITNESS인테리어" xfId="431" xr:uid="{00000000-0005-0000-0000-00007D010000}"/>
    <cellStyle name="1_tree_Sheet1_총괄갑지_설계내역서1월7일" xfId="432" xr:uid="{00000000-0005-0000-0000-00007E010000}"/>
    <cellStyle name="1_tree_Sheet1_총괄갑지_설계내역서1월7일_백화점화장실인테리어" xfId="433" xr:uid="{00000000-0005-0000-0000-00007F010000}"/>
    <cellStyle name="1_tree_Sheet1_총괄갑지_설계내역서1월7일_울산FITNESS인테리어" xfId="434" xr:uid="{00000000-0005-0000-0000-000080010000}"/>
    <cellStyle name="1_tree_Sheet1_총괄갑지_설계내역서1월7일_화명조경" xfId="435" xr:uid="{00000000-0005-0000-0000-000081010000}"/>
    <cellStyle name="1_tree_Sheet1_총괄갑지_설계내역서1월7일_화명조경_백화점화장실인테리어" xfId="436" xr:uid="{00000000-0005-0000-0000-000082010000}"/>
    <cellStyle name="1_tree_Sheet1_총괄갑지_설계내역서1월7일_화명조경_울산FITNESS인테리어" xfId="437" xr:uid="{00000000-0005-0000-0000-000083010000}"/>
    <cellStyle name="1_tree_Sheet1_총괄갑지_울산FITNESS인테리어" xfId="438" xr:uid="{00000000-0005-0000-0000-000084010000}"/>
    <cellStyle name="1_tree_Sheet1_총괄갑지_화명조경" xfId="439" xr:uid="{00000000-0005-0000-0000-000085010000}"/>
    <cellStyle name="1_tree_Sheet1_총괄갑지_화명조경_백화점화장실인테리어" xfId="440" xr:uid="{00000000-0005-0000-0000-000086010000}"/>
    <cellStyle name="1_tree_Sheet1_총괄갑지_화명조경_울산FITNESS인테리어" xfId="441" xr:uid="{00000000-0005-0000-0000-000087010000}"/>
    <cellStyle name="1_tree_Sheet1_총괄내역서" xfId="442" xr:uid="{00000000-0005-0000-0000-000088010000}"/>
    <cellStyle name="1_tree_Sheet1_총괄내역서_백화점화장실인테리어" xfId="443" xr:uid="{00000000-0005-0000-0000-000089010000}"/>
    <cellStyle name="1_tree_Sheet1_총괄내역서_설계내역서" xfId="444" xr:uid="{00000000-0005-0000-0000-00008A010000}"/>
    <cellStyle name="1_tree_Sheet1_총괄내역서_설계내역서_백화점화장실인테리어" xfId="445" xr:uid="{00000000-0005-0000-0000-00008B010000}"/>
    <cellStyle name="1_tree_Sheet1_총괄내역서_설계내역서_울산FITNESS인테리어" xfId="446" xr:uid="{00000000-0005-0000-0000-00008C010000}"/>
    <cellStyle name="1_tree_Sheet1_총괄내역서_설계내역서_화명조경" xfId="447" xr:uid="{00000000-0005-0000-0000-00008D010000}"/>
    <cellStyle name="1_tree_Sheet1_총괄내역서_설계내역서_화명조경_백화점화장실인테리어" xfId="448" xr:uid="{00000000-0005-0000-0000-00008E010000}"/>
    <cellStyle name="1_tree_Sheet1_총괄내역서_설계내역서_화명조경_울산FITNESS인테리어" xfId="449" xr:uid="{00000000-0005-0000-0000-00008F010000}"/>
    <cellStyle name="1_tree_Sheet1_총괄내역서_설계내역서1월7일" xfId="450" xr:uid="{00000000-0005-0000-0000-000090010000}"/>
    <cellStyle name="1_tree_Sheet1_총괄내역서_설계내역서1월7일_백화점화장실인테리어" xfId="451" xr:uid="{00000000-0005-0000-0000-000091010000}"/>
    <cellStyle name="1_tree_Sheet1_총괄내역서_설계내역서1월7일_울산FITNESS인테리어" xfId="452" xr:uid="{00000000-0005-0000-0000-000092010000}"/>
    <cellStyle name="1_tree_Sheet1_총괄내역서_설계내역서1월7일_화명조경" xfId="453" xr:uid="{00000000-0005-0000-0000-000093010000}"/>
    <cellStyle name="1_tree_Sheet1_총괄내역서_설계내역서1월7일_화명조경_백화점화장실인테리어" xfId="454" xr:uid="{00000000-0005-0000-0000-000094010000}"/>
    <cellStyle name="1_tree_Sheet1_총괄내역서_설계내역서1월7일_화명조경_울산FITNESS인테리어" xfId="455" xr:uid="{00000000-0005-0000-0000-000095010000}"/>
    <cellStyle name="1_tree_Sheet1_총괄내역서_울산FITNESS인테리어" xfId="456" xr:uid="{00000000-0005-0000-0000-000096010000}"/>
    <cellStyle name="1_tree_Sheet1_총괄내역서_화명조경" xfId="457" xr:uid="{00000000-0005-0000-0000-000097010000}"/>
    <cellStyle name="1_tree_Sheet1_총괄내역서_화명조경_백화점화장실인테리어" xfId="458" xr:uid="{00000000-0005-0000-0000-000098010000}"/>
    <cellStyle name="1_tree_Sheet1_총괄내역서_화명조경_울산FITNESS인테리어" xfId="459" xr:uid="{00000000-0005-0000-0000-000099010000}"/>
    <cellStyle name="1_tree_Sheet1_화명조경" xfId="460" xr:uid="{00000000-0005-0000-0000-00009A010000}"/>
    <cellStyle name="1_tree_Sheet1_화명조경_백화점화장실인테리어" xfId="461" xr:uid="{00000000-0005-0000-0000-00009B010000}"/>
    <cellStyle name="1_tree_Sheet1_화명조경_울산FITNESS인테리어" xfId="462" xr:uid="{00000000-0005-0000-0000-00009C010000}"/>
    <cellStyle name="1_tree_갑지0601" xfId="463" xr:uid="{00000000-0005-0000-0000-00009D010000}"/>
    <cellStyle name="1_tree_갑지0601_00갑지" xfId="464" xr:uid="{00000000-0005-0000-0000-00009E010000}"/>
    <cellStyle name="1_tree_갑지0601_00갑지_백화점화장실인테리어" xfId="465" xr:uid="{00000000-0005-0000-0000-00009F010000}"/>
    <cellStyle name="1_tree_갑지0601_00갑지_설계내역서" xfId="466" xr:uid="{00000000-0005-0000-0000-0000A0010000}"/>
    <cellStyle name="1_tree_갑지0601_00갑지_설계내역서_백화점화장실인테리어" xfId="467" xr:uid="{00000000-0005-0000-0000-0000A1010000}"/>
    <cellStyle name="1_tree_갑지0601_00갑지_설계내역서_울산FITNESS인테리어" xfId="468" xr:uid="{00000000-0005-0000-0000-0000A2010000}"/>
    <cellStyle name="1_tree_갑지0601_00갑지_설계내역서_화명조경" xfId="469" xr:uid="{00000000-0005-0000-0000-0000A3010000}"/>
    <cellStyle name="1_tree_갑지0601_00갑지_설계내역서_화명조경_백화점화장실인테리어" xfId="470" xr:uid="{00000000-0005-0000-0000-0000A4010000}"/>
    <cellStyle name="1_tree_갑지0601_00갑지_설계내역서_화명조경_울산FITNESS인테리어" xfId="471" xr:uid="{00000000-0005-0000-0000-0000A5010000}"/>
    <cellStyle name="1_tree_갑지0601_00갑지_설계내역서1월7일" xfId="472" xr:uid="{00000000-0005-0000-0000-0000A6010000}"/>
    <cellStyle name="1_tree_갑지0601_00갑지_설계내역서1월7일_백화점화장실인테리어" xfId="473" xr:uid="{00000000-0005-0000-0000-0000A7010000}"/>
    <cellStyle name="1_tree_갑지0601_00갑지_설계내역서1월7일_울산FITNESS인테리어" xfId="474" xr:uid="{00000000-0005-0000-0000-0000A8010000}"/>
    <cellStyle name="1_tree_갑지0601_00갑지_설계내역서1월7일_화명조경" xfId="475" xr:uid="{00000000-0005-0000-0000-0000A9010000}"/>
    <cellStyle name="1_tree_갑지0601_00갑지_설계내역서1월7일_화명조경_백화점화장실인테리어" xfId="476" xr:uid="{00000000-0005-0000-0000-0000AA010000}"/>
    <cellStyle name="1_tree_갑지0601_00갑지_설계내역서1월7일_화명조경_울산FITNESS인테리어" xfId="477" xr:uid="{00000000-0005-0000-0000-0000AB010000}"/>
    <cellStyle name="1_tree_갑지0601_00갑지_울산FITNESS인테리어" xfId="478" xr:uid="{00000000-0005-0000-0000-0000AC010000}"/>
    <cellStyle name="1_tree_갑지0601_00갑지_화명조경" xfId="479" xr:uid="{00000000-0005-0000-0000-0000AD010000}"/>
    <cellStyle name="1_tree_갑지0601_00갑지_화명조경_백화점화장실인테리어" xfId="480" xr:uid="{00000000-0005-0000-0000-0000AE010000}"/>
    <cellStyle name="1_tree_갑지0601_00갑지_화명조경_울산FITNESS인테리어" xfId="481" xr:uid="{00000000-0005-0000-0000-0000AF010000}"/>
    <cellStyle name="1_tree_갑지0601_과천놀이터설계서" xfId="482" xr:uid="{00000000-0005-0000-0000-0000B0010000}"/>
    <cellStyle name="1_tree_갑지0601_과천놀이터설계서_백화점화장실인테리어" xfId="483" xr:uid="{00000000-0005-0000-0000-0000B1010000}"/>
    <cellStyle name="1_tree_갑지0601_과천놀이터설계서_설계내역서" xfId="484" xr:uid="{00000000-0005-0000-0000-0000B2010000}"/>
    <cellStyle name="1_tree_갑지0601_과천놀이터설계서_설계내역서_백화점화장실인테리어" xfId="485" xr:uid="{00000000-0005-0000-0000-0000B3010000}"/>
    <cellStyle name="1_tree_갑지0601_과천놀이터설계서_설계내역서_울산FITNESS인테리어" xfId="486" xr:uid="{00000000-0005-0000-0000-0000B4010000}"/>
    <cellStyle name="1_tree_갑지0601_과천놀이터설계서_설계내역서_화명조경" xfId="487" xr:uid="{00000000-0005-0000-0000-0000B5010000}"/>
    <cellStyle name="1_tree_갑지0601_과천놀이터설계서_설계내역서_화명조경_백화점화장실인테리어" xfId="488" xr:uid="{00000000-0005-0000-0000-0000B6010000}"/>
    <cellStyle name="1_tree_갑지0601_과천놀이터설계서_설계내역서_화명조경_울산FITNESS인테리어" xfId="489" xr:uid="{00000000-0005-0000-0000-0000B7010000}"/>
    <cellStyle name="1_tree_갑지0601_과천놀이터설계서_설계내역서1월7일" xfId="490" xr:uid="{00000000-0005-0000-0000-0000B8010000}"/>
    <cellStyle name="1_tree_갑지0601_과천놀이터설계서_설계내역서1월7일_백화점화장실인테리어" xfId="491" xr:uid="{00000000-0005-0000-0000-0000B9010000}"/>
    <cellStyle name="1_tree_갑지0601_과천놀이터설계서_설계내역서1월7일_울산FITNESS인테리어" xfId="492" xr:uid="{00000000-0005-0000-0000-0000BA010000}"/>
    <cellStyle name="1_tree_갑지0601_과천놀이터설계서_설계내역서1월7일_화명조경" xfId="493" xr:uid="{00000000-0005-0000-0000-0000BB010000}"/>
    <cellStyle name="1_tree_갑지0601_과천놀이터설계서_설계내역서1월7일_화명조경_백화점화장실인테리어" xfId="494" xr:uid="{00000000-0005-0000-0000-0000BC010000}"/>
    <cellStyle name="1_tree_갑지0601_과천놀이터설계서_설계내역서1월7일_화명조경_울산FITNESS인테리어" xfId="495" xr:uid="{00000000-0005-0000-0000-0000BD010000}"/>
    <cellStyle name="1_tree_갑지0601_과천놀이터설계서_울산FITNESS인테리어" xfId="496" xr:uid="{00000000-0005-0000-0000-0000BE010000}"/>
    <cellStyle name="1_tree_갑지0601_과천놀이터설계서_화명조경" xfId="497" xr:uid="{00000000-0005-0000-0000-0000BF010000}"/>
    <cellStyle name="1_tree_갑지0601_과천놀이터설계서_화명조경_백화점화장실인테리어" xfId="498" xr:uid="{00000000-0005-0000-0000-0000C0010000}"/>
    <cellStyle name="1_tree_갑지0601_과천놀이터설계서_화명조경_울산FITNESS인테리어" xfId="499" xr:uid="{00000000-0005-0000-0000-0000C1010000}"/>
    <cellStyle name="1_tree_갑지0601_백화점화장실인테리어" xfId="500" xr:uid="{00000000-0005-0000-0000-0000C2010000}"/>
    <cellStyle name="1_tree_갑지0601_울산FITNESS인테리어" xfId="501" xr:uid="{00000000-0005-0000-0000-0000C3010000}"/>
    <cellStyle name="1_tree_갑지0601_총괄갑지" xfId="502" xr:uid="{00000000-0005-0000-0000-0000C4010000}"/>
    <cellStyle name="1_tree_갑지0601_총괄갑지_백화점화장실인테리어" xfId="503" xr:uid="{00000000-0005-0000-0000-0000C5010000}"/>
    <cellStyle name="1_tree_갑지0601_총괄갑지_설계내역서" xfId="504" xr:uid="{00000000-0005-0000-0000-0000C6010000}"/>
    <cellStyle name="1_tree_갑지0601_총괄갑지_설계내역서_백화점화장실인테리어" xfId="505" xr:uid="{00000000-0005-0000-0000-0000C7010000}"/>
    <cellStyle name="1_tree_갑지0601_총괄갑지_설계내역서_울산FITNESS인테리어" xfId="506" xr:uid="{00000000-0005-0000-0000-0000C8010000}"/>
    <cellStyle name="1_tree_갑지0601_총괄갑지_설계내역서_화명조경" xfId="507" xr:uid="{00000000-0005-0000-0000-0000C9010000}"/>
    <cellStyle name="1_tree_갑지0601_총괄갑지_설계내역서_화명조경_백화점화장실인테리어" xfId="508" xr:uid="{00000000-0005-0000-0000-0000CA010000}"/>
    <cellStyle name="1_tree_갑지0601_총괄갑지_설계내역서_화명조경_울산FITNESS인테리어" xfId="509" xr:uid="{00000000-0005-0000-0000-0000CB010000}"/>
    <cellStyle name="1_tree_갑지0601_총괄갑지_설계내역서1월7일" xfId="510" xr:uid="{00000000-0005-0000-0000-0000CC010000}"/>
    <cellStyle name="1_tree_갑지0601_총괄갑지_설계내역서1월7일_백화점화장실인테리어" xfId="511" xr:uid="{00000000-0005-0000-0000-0000CD010000}"/>
    <cellStyle name="1_tree_갑지0601_총괄갑지_설계내역서1월7일_울산FITNESS인테리어" xfId="512" xr:uid="{00000000-0005-0000-0000-0000CE010000}"/>
    <cellStyle name="1_tree_갑지0601_총괄갑지_설계내역서1월7일_화명조경" xfId="513" xr:uid="{00000000-0005-0000-0000-0000CF010000}"/>
    <cellStyle name="1_tree_갑지0601_총괄갑지_설계내역서1월7일_화명조경_백화점화장실인테리어" xfId="514" xr:uid="{00000000-0005-0000-0000-0000D0010000}"/>
    <cellStyle name="1_tree_갑지0601_총괄갑지_설계내역서1월7일_화명조경_울산FITNESS인테리어" xfId="515" xr:uid="{00000000-0005-0000-0000-0000D1010000}"/>
    <cellStyle name="1_tree_갑지0601_총괄갑지_울산FITNESS인테리어" xfId="516" xr:uid="{00000000-0005-0000-0000-0000D2010000}"/>
    <cellStyle name="1_tree_갑지0601_총괄갑지_화명조경" xfId="517" xr:uid="{00000000-0005-0000-0000-0000D3010000}"/>
    <cellStyle name="1_tree_갑지0601_총괄갑지_화명조경_백화점화장실인테리어" xfId="518" xr:uid="{00000000-0005-0000-0000-0000D4010000}"/>
    <cellStyle name="1_tree_갑지0601_총괄갑지_화명조경_울산FITNESS인테리어" xfId="519" xr:uid="{00000000-0005-0000-0000-0000D5010000}"/>
    <cellStyle name="1_tree_갑지0601_총괄내역서" xfId="520" xr:uid="{00000000-0005-0000-0000-0000D6010000}"/>
    <cellStyle name="1_tree_갑지0601_총괄내역서_백화점화장실인테리어" xfId="521" xr:uid="{00000000-0005-0000-0000-0000D7010000}"/>
    <cellStyle name="1_tree_갑지0601_총괄내역서_설계내역서" xfId="522" xr:uid="{00000000-0005-0000-0000-0000D8010000}"/>
    <cellStyle name="1_tree_갑지0601_총괄내역서_설계내역서_백화점화장실인테리어" xfId="523" xr:uid="{00000000-0005-0000-0000-0000D9010000}"/>
    <cellStyle name="1_tree_갑지0601_총괄내역서_설계내역서_울산FITNESS인테리어" xfId="524" xr:uid="{00000000-0005-0000-0000-0000DA010000}"/>
    <cellStyle name="1_tree_갑지0601_총괄내역서_설계내역서_화명조경" xfId="525" xr:uid="{00000000-0005-0000-0000-0000DB010000}"/>
    <cellStyle name="1_tree_갑지0601_총괄내역서_설계내역서_화명조경_백화점화장실인테리어" xfId="526" xr:uid="{00000000-0005-0000-0000-0000DC010000}"/>
    <cellStyle name="1_tree_갑지0601_총괄내역서_설계내역서_화명조경_울산FITNESS인테리어" xfId="527" xr:uid="{00000000-0005-0000-0000-0000DD010000}"/>
    <cellStyle name="1_tree_갑지0601_총괄내역서_설계내역서1월7일" xfId="528" xr:uid="{00000000-0005-0000-0000-0000DE010000}"/>
    <cellStyle name="1_tree_갑지0601_총괄내역서_설계내역서1월7일_백화점화장실인테리어" xfId="529" xr:uid="{00000000-0005-0000-0000-0000DF010000}"/>
    <cellStyle name="1_tree_갑지0601_총괄내역서_설계내역서1월7일_울산FITNESS인테리어" xfId="530" xr:uid="{00000000-0005-0000-0000-0000E0010000}"/>
    <cellStyle name="1_tree_갑지0601_총괄내역서_설계내역서1월7일_화명조경" xfId="531" xr:uid="{00000000-0005-0000-0000-0000E1010000}"/>
    <cellStyle name="1_tree_갑지0601_총괄내역서_설계내역서1월7일_화명조경_백화점화장실인테리어" xfId="532" xr:uid="{00000000-0005-0000-0000-0000E2010000}"/>
    <cellStyle name="1_tree_갑지0601_총괄내역서_설계내역서1월7일_화명조경_울산FITNESS인테리어" xfId="533" xr:uid="{00000000-0005-0000-0000-0000E3010000}"/>
    <cellStyle name="1_tree_갑지0601_총괄내역서_울산FITNESS인테리어" xfId="534" xr:uid="{00000000-0005-0000-0000-0000E4010000}"/>
    <cellStyle name="1_tree_갑지0601_총괄내역서_화명조경" xfId="535" xr:uid="{00000000-0005-0000-0000-0000E5010000}"/>
    <cellStyle name="1_tree_갑지0601_총괄내역서_화명조경_백화점화장실인테리어" xfId="536" xr:uid="{00000000-0005-0000-0000-0000E6010000}"/>
    <cellStyle name="1_tree_갑지0601_총괄내역서_화명조경_울산FITNESS인테리어" xfId="537" xr:uid="{00000000-0005-0000-0000-0000E7010000}"/>
    <cellStyle name="1_tree_갑지0601_화명조경" xfId="538" xr:uid="{00000000-0005-0000-0000-0000E8010000}"/>
    <cellStyle name="1_tree_갑지0601_화명조경_백화점화장실인테리어" xfId="539" xr:uid="{00000000-0005-0000-0000-0000E9010000}"/>
    <cellStyle name="1_tree_갑지0601_화명조경_울산FITNESS인테리어" xfId="540" xr:uid="{00000000-0005-0000-0000-0000EA010000}"/>
    <cellStyle name="1_tree_남해총괄표" xfId="541" xr:uid="{00000000-0005-0000-0000-0000EB010000}"/>
    <cellStyle name="1_tree_남해총괄표_백화점화장실인테리어" xfId="542" xr:uid="{00000000-0005-0000-0000-0000EC010000}"/>
    <cellStyle name="1_tree_남해총괄표_설계내역서" xfId="543" xr:uid="{00000000-0005-0000-0000-0000ED010000}"/>
    <cellStyle name="1_tree_남해총괄표_설계내역서_백화점화장실인테리어" xfId="544" xr:uid="{00000000-0005-0000-0000-0000EE010000}"/>
    <cellStyle name="1_tree_남해총괄표_설계내역서_울산FITNESS인테리어" xfId="545" xr:uid="{00000000-0005-0000-0000-0000EF010000}"/>
    <cellStyle name="1_tree_남해총괄표_설계내역서_화명조경" xfId="546" xr:uid="{00000000-0005-0000-0000-0000F0010000}"/>
    <cellStyle name="1_tree_남해총괄표_설계내역서_화명조경_백화점화장실인테리어" xfId="547" xr:uid="{00000000-0005-0000-0000-0000F1010000}"/>
    <cellStyle name="1_tree_남해총괄표_설계내역서_화명조경_울산FITNESS인테리어" xfId="548" xr:uid="{00000000-0005-0000-0000-0000F2010000}"/>
    <cellStyle name="1_tree_남해총괄표_설계내역서1월7일" xfId="549" xr:uid="{00000000-0005-0000-0000-0000F3010000}"/>
    <cellStyle name="1_tree_남해총괄표_설계내역서1월7일_백화점화장실인테리어" xfId="550" xr:uid="{00000000-0005-0000-0000-0000F4010000}"/>
    <cellStyle name="1_tree_남해총괄표_설계내역서1월7일_울산FITNESS인테리어" xfId="551" xr:uid="{00000000-0005-0000-0000-0000F5010000}"/>
    <cellStyle name="1_tree_남해총괄표_설계내역서1월7일_화명조경" xfId="552" xr:uid="{00000000-0005-0000-0000-0000F6010000}"/>
    <cellStyle name="1_tree_남해총괄표_설계내역서1월7일_화명조경_백화점화장실인테리어" xfId="553" xr:uid="{00000000-0005-0000-0000-0000F7010000}"/>
    <cellStyle name="1_tree_남해총괄표_설계내역서1월7일_화명조경_울산FITNESS인테리어" xfId="554" xr:uid="{00000000-0005-0000-0000-0000F8010000}"/>
    <cellStyle name="1_tree_남해총괄표_울산FITNESS인테리어" xfId="555" xr:uid="{00000000-0005-0000-0000-0000F9010000}"/>
    <cellStyle name="1_tree_남해총괄표_화명조경" xfId="556" xr:uid="{00000000-0005-0000-0000-0000FA010000}"/>
    <cellStyle name="1_tree_남해총괄표_화명조경_백화점화장실인테리어" xfId="557" xr:uid="{00000000-0005-0000-0000-0000FB010000}"/>
    <cellStyle name="1_tree_남해총괄표_화명조경_울산FITNESS인테리어" xfId="558" xr:uid="{00000000-0005-0000-0000-0000FC010000}"/>
    <cellStyle name="1_tree_마운딩수량" xfId="559" xr:uid="{00000000-0005-0000-0000-0000FD010000}"/>
    <cellStyle name="1_tree_마운딩수량_갑지0601" xfId="560" xr:uid="{00000000-0005-0000-0000-0000FE010000}"/>
    <cellStyle name="1_tree_마운딩수량_갑지0601_00갑지" xfId="561" xr:uid="{00000000-0005-0000-0000-0000FF010000}"/>
    <cellStyle name="1_tree_마운딩수량_갑지0601_00갑지_백화점화장실인테리어" xfId="562" xr:uid="{00000000-0005-0000-0000-000000020000}"/>
    <cellStyle name="1_tree_마운딩수량_갑지0601_00갑지_설계내역서" xfId="563" xr:uid="{00000000-0005-0000-0000-000001020000}"/>
    <cellStyle name="1_tree_마운딩수량_갑지0601_00갑지_설계내역서_백화점화장실인테리어" xfId="564" xr:uid="{00000000-0005-0000-0000-000002020000}"/>
    <cellStyle name="1_tree_마운딩수량_갑지0601_00갑지_설계내역서_울산FITNESS인테리어" xfId="565" xr:uid="{00000000-0005-0000-0000-000003020000}"/>
    <cellStyle name="1_tree_마운딩수량_갑지0601_00갑지_설계내역서_화명조경" xfId="566" xr:uid="{00000000-0005-0000-0000-000004020000}"/>
    <cellStyle name="1_tree_마운딩수량_갑지0601_00갑지_설계내역서_화명조경_백화점화장실인테리어" xfId="567" xr:uid="{00000000-0005-0000-0000-000005020000}"/>
    <cellStyle name="1_tree_마운딩수량_갑지0601_00갑지_설계내역서_화명조경_울산FITNESS인테리어" xfId="568" xr:uid="{00000000-0005-0000-0000-000006020000}"/>
    <cellStyle name="1_tree_마운딩수량_갑지0601_00갑지_설계내역서1월7일" xfId="569" xr:uid="{00000000-0005-0000-0000-000007020000}"/>
    <cellStyle name="1_tree_마운딩수량_갑지0601_00갑지_설계내역서1월7일_백화점화장실인테리어" xfId="570" xr:uid="{00000000-0005-0000-0000-000008020000}"/>
    <cellStyle name="1_tree_마운딩수량_갑지0601_00갑지_설계내역서1월7일_울산FITNESS인테리어" xfId="571" xr:uid="{00000000-0005-0000-0000-000009020000}"/>
    <cellStyle name="1_tree_마운딩수량_갑지0601_00갑지_설계내역서1월7일_화명조경" xfId="572" xr:uid="{00000000-0005-0000-0000-00000A020000}"/>
    <cellStyle name="1_tree_마운딩수량_갑지0601_00갑지_설계내역서1월7일_화명조경_백화점화장실인테리어" xfId="573" xr:uid="{00000000-0005-0000-0000-00000B020000}"/>
    <cellStyle name="1_tree_마운딩수량_갑지0601_00갑지_설계내역서1월7일_화명조경_울산FITNESS인테리어" xfId="574" xr:uid="{00000000-0005-0000-0000-00000C020000}"/>
    <cellStyle name="1_tree_마운딩수량_갑지0601_00갑지_울산FITNESS인테리어" xfId="575" xr:uid="{00000000-0005-0000-0000-00000D020000}"/>
    <cellStyle name="1_tree_마운딩수량_갑지0601_00갑지_화명조경" xfId="576" xr:uid="{00000000-0005-0000-0000-00000E020000}"/>
    <cellStyle name="1_tree_마운딩수량_갑지0601_00갑지_화명조경_백화점화장실인테리어" xfId="577" xr:uid="{00000000-0005-0000-0000-00000F020000}"/>
    <cellStyle name="1_tree_마운딩수량_갑지0601_00갑지_화명조경_울산FITNESS인테리어" xfId="578" xr:uid="{00000000-0005-0000-0000-000010020000}"/>
    <cellStyle name="1_tree_마운딩수량_갑지0601_과천놀이터설계서" xfId="579" xr:uid="{00000000-0005-0000-0000-000011020000}"/>
    <cellStyle name="1_tree_마운딩수량_갑지0601_과천놀이터설계서_백화점화장실인테리어" xfId="580" xr:uid="{00000000-0005-0000-0000-000012020000}"/>
    <cellStyle name="1_tree_마운딩수량_갑지0601_과천놀이터설계서_설계내역서" xfId="581" xr:uid="{00000000-0005-0000-0000-000013020000}"/>
    <cellStyle name="1_tree_마운딩수량_갑지0601_과천놀이터설계서_설계내역서_백화점화장실인테리어" xfId="582" xr:uid="{00000000-0005-0000-0000-000014020000}"/>
    <cellStyle name="1_tree_마운딩수량_갑지0601_과천놀이터설계서_설계내역서_울산FITNESS인테리어" xfId="583" xr:uid="{00000000-0005-0000-0000-000015020000}"/>
    <cellStyle name="1_tree_마운딩수량_갑지0601_과천놀이터설계서_설계내역서_화명조경" xfId="584" xr:uid="{00000000-0005-0000-0000-000016020000}"/>
    <cellStyle name="1_tree_마운딩수량_갑지0601_과천놀이터설계서_설계내역서_화명조경_백화점화장실인테리어" xfId="585" xr:uid="{00000000-0005-0000-0000-000017020000}"/>
    <cellStyle name="1_tree_마운딩수량_갑지0601_과천놀이터설계서_설계내역서_화명조경_울산FITNESS인테리어" xfId="586" xr:uid="{00000000-0005-0000-0000-000018020000}"/>
    <cellStyle name="1_tree_마운딩수량_갑지0601_과천놀이터설계서_설계내역서1월7일" xfId="587" xr:uid="{00000000-0005-0000-0000-000019020000}"/>
    <cellStyle name="1_tree_마운딩수량_갑지0601_과천놀이터설계서_설계내역서1월7일_백화점화장실인테리어" xfId="588" xr:uid="{00000000-0005-0000-0000-00001A020000}"/>
    <cellStyle name="1_tree_마운딩수량_갑지0601_과천놀이터설계서_설계내역서1월7일_울산FITNESS인테리어" xfId="589" xr:uid="{00000000-0005-0000-0000-00001B020000}"/>
    <cellStyle name="1_tree_마운딩수량_갑지0601_과천놀이터설계서_설계내역서1월7일_화명조경" xfId="590" xr:uid="{00000000-0005-0000-0000-00001C020000}"/>
    <cellStyle name="1_tree_마운딩수량_갑지0601_과천놀이터설계서_설계내역서1월7일_화명조경_백화점화장실인테리어" xfId="591" xr:uid="{00000000-0005-0000-0000-00001D020000}"/>
    <cellStyle name="1_tree_마운딩수량_갑지0601_과천놀이터설계서_설계내역서1월7일_화명조경_울산FITNESS인테리어" xfId="592" xr:uid="{00000000-0005-0000-0000-00001E020000}"/>
    <cellStyle name="1_tree_마운딩수량_갑지0601_과천놀이터설계서_울산FITNESS인테리어" xfId="593" xr:uid="{00000000-0005-0000-0000-00001F020000}"/>
    <cellStyle name="1_tree_마운딩수량_갑지0601_과천놀이터설계서_화명조경" xfId="594" xr:uid="{00000000-0005-0000-0000-000020020000}"/>
    <cellStyle name="1_tree_마운딩수량_갑지0601_과천놀이터설계서_화명조경_백화점화장실인테리어" xfId="595" xr:uid="{00000000-0005-0000-0000-000021020000}"/>
    <cellStyle name="1_tree_마운딩수량_갑지0601_과천놀이터설계서_화명조경_울산FITNESS인테리어" xfId="596" xr:uid="{00000000-0005-0000-0000-000022020000}"/>
    <cellStyle name="1_tree_마운딩수량_갑지0601_백화점화장실인테리어" xfId="597" xr:uid="{00000000-0005-0000-0000-000023020000}"/>
    <cellStyle name="1_tree_마운딩수량_갑지0601_울산FITNESS인테리어" xfId="598" xr:uid="{00000000-0005-0000-0000-000024020000}"/>
    <cellStyle name="1_tree_마운딩수량_갑지0601_총괄갑지" xfId="599" xr:uid="{00000000-0005-0000-0000-000025020000}"/>
    <cellStyle name="1_tree_마운딩수량_갑지0601_총괄갑지_백화점화장실인테리어" xfId="600" xr:uid="{00000000-0005-0000-0000-000026020000}"/>
    <cellStyle name="1_tree_마운딩수량_갑지0601_총괄갑지_설계내역서" xfId="601" xr:uid="{00000000-0005-0000-0000-000027020000}"/>
    <cellStyle name="1_tree_마운딩수량_갑지0601_총괄갑지_설계내역서_백화점화장실인테리어" xfId="602" xr:uid="{00000000-0005-0000-0000-000028020000}"/>
    <cellStyle name="1_tree_마운딩수량_갑지0601_총괄갑지_설계내역서_울산FITNESS인테리어" xfId="603" xr:uid="{00000000-0005-0000-0000-000029020000}"/>
    <cellStyle name="1_tree_마운딩수량_갑지0601_총괄갑지_설계내역서_화명조경" xfId="604" xr:uid="{00000000-0005-0000-0000-00002A020000}"/>
    <cellStyle name="1_tree_마운딩수량_갑지0601_총괄갑지_설계내역서_화명조경_백화점화장실인테리어" xfId="605" xr:uid="{00000000-0005-0000-0000-00002B020000}"/>
    <cellStyle name="1_tree_마운딩수량_갑지0601_총괄갑지_설계내역서_화명조경_울산FITNESS인테리어" xfId="606" xr:uid="{00000000-0005-0000-0000-00002C020000}"/>
    <cellStyle name="1_tree_마운딩수량_갑지0601_총괄갑지_설계내역서1월7일" xfId="607" xr:uid="{00000000-0005-0000-0000-00002D020000}"/>
    <cellStyle name="1_tree_마운딩수량_갑지0601_총괄갑지_설계내역서1월7일_백화점화장실인테리어" xfId="608" xr:uid="{00000000-0005-0000-0000-00002E020000}"/>
    <cellStyle name="1_tree_마운딩수량_갑지0601_총괄갑지_설계내역서1월7일_울산FITNESS인테리어" xfId="609" xr:uid="{00000000-0005-0000-0000-00002F020000}"/>
    <cellStyle name="1_tree_마운딩수량_갑지0601_총괄갑지_설계내역서1월7일_화명조경" xfId="610" xr:uid="{00000000-0005-0000-0000-000030020000}"/>
    <cellStyle name="1_tree_마운딩수량_갑지0601_총괄갑지_설계내역서1월7일_화명조경_백화점화장실인테리어" xfId="611" xr:uid="{00000000-0005-0000-0000-000031020000}"/>
    <cellStyle name="1_tree_마운딩수량_갑지0601_총괄갑지_설계내역서1월7일_화명조경_울산FITNESS인테리어" xfId="612" xr:uid="{00000000-0005-0000-0000-000032020000}"/>
    <cellStyle name="1_tree_마운딩수량_갑지0601_총괄갑지_울산FITNESS인테리어" xfId="613" xr:uid="{00000000-0005-0000-0000-000033020000}"/>
    <cellStyle name="1_tree_마운딩수량_갑지0601_총괄갑지_화명조경" xfId="614" xr:uid="{00000000-0005-0000-0000-000034020000}"/>
    <cellStyle name="1_tree_마운딩수량_갑지0601_총괄갑지_화명조경_백화점화장실인테리어" xfId="615" xr:uid="{00000000-0005-0000-0000-000035020000}"/>
    <cellStyle name="1_tree_마운딩수량_갑지0601_총괄갑지_화명조경_울산FITNESS인테리어" xfId="616" xr:uid="{00000000-0005-0000-0000-000036020000}"/>
    <cellStyle name="1_tree_마운딩수량_갑지0601_총괄내역서" xfId="617" xr:uid="{00000000-0005-0000-0000-000037020000}"/>
    <cellStyle name="1_tree_마운딩수량_갑지0601_총괄내역서_백화점화장실인테리어" xfId="618" xr:uid="{00000000-0005-0000-0000-000038020000}"/>
    <cellStyle name="1_tree_마운딩수량_갑지0601_총괄내역서_설계내역서" xfId="619" xr:uid="{00000000-0005-0000-0000-000039020000}"/>
    <cellStyle name="1_tree_마운딩수량_갑지0601_총괄내역서_설계내역서_백화점화장실인테리어" xfId="620" xr:uid="{00000000-0005-0000-0000-00003A020000}"/>
    <cellStyle name="1_tree_마운딩수량_갑지0601_총괄내역서_설계내역서_울산FITNESS인테리어" xfId="621" xr:uid="{00000000-0005-0000-0000-00003B020000}"/>
    <cellStyle name="1_tree_마운딩수량_갑지0601_총괄내역서_설계내역서_화명조경" xfId="622" xr:uid="{00000000-0005-0000-0000-00003C020000}"/>
    <cellStyle name="1_tree_마운딩수량_갑지0601_총괄내역서_설계내역서_화명조경_백화점화장실인테리어" xfId="623" xr:uid="{00000000-0005-0000-0000-00003D020000}"/>
    <cellStyle name="1_tree_마운딩수량_갑지0601_총괄내역서_설계내역서_화명조경_울산FITNESS인테리어" xfId="624" xr:uid="{00000000-0005-0000-0000-00003E020000}"/>
    <cellStyle name="1_tree_마운딩수량_갑지0601_총괄내역서_설계내역서1월7일" xfId="625" xr:uid="{00000000-0005-0000-0000-00003F020000}"/>
    <cellStyle name="1_tree_마운딩수량_갑지0601_총괄내역서_설계내역서1월7일_백화점화장실인테리어" xfId="626" xr:uid="{00000000-0005-0000-0000-000040020000}"/>
    <cellStyle name="1_tree_마운딩수량_갑지0601_총괄내역서_설계내역서1월7일_울산FITNESS인테리어" xfId="627" xr:uid="{00000000-0005-0000-0000-000041020000}"/>
    <cellStyle name="1_tree_마운딩수량_갑지0601_총괄내역서_설계내역서1월7일_화명조경" xfId="628" xr:uid="{00000000-0005-0000-0000-000042020000}"/>
    <cellStyle name="1_tree_마운딩수량_갑지0601_총괄내역서_설계내역서1월7일_화명조경_백화점화장실인테리어" xfId="629" xr:uid="{00000000-0005-0000-0000-000043020000}"/>
    <cellStyle name="1_tree_마운딩수량_갑지0601_총괄내역서_설계내역서1월7일_화명조경_울산FITNESS인테리어" xfId="630" xr:uid="{00000000-0005-0000-0000-000044020000}"/>
    <cellStyle name="1_tree_마운딩수량_갑지0601_총괄내역서_울산FITNESS인테리어" xfId="631" xr:uid="{00000000-0005-0000-0000-000045020000}"/>
    <cellStyle name="1_tree_마운딩수량_갑지0601_총괄내역서_화명조경" xfId="632" xr:uid="{00000000-0005-0000-0000-000046020000}"/>
    <cellStyle name="1_tree_마운딩수량_갑지0601_총괄내역서_화명조경_백화점화장실인테리어" xfId="633" xr:uid="{00000000-0005-0000-0000-000047020000}"/>
    <cellStyle name="1_tree_마운딩수량_갑지0601_총괄내역서_화명조경_울산FITNESS인테리어" xfId="634" xr:uid="{00000000-0005-0000-0000-000048020000}"/>
    <cellStyle name="1_tree_마운딩수량_갑지0601_화명조경" xfId="635" xr:uid="{00000000-0005-0000-0000-000049020000}"/>
    <cellStyle name="1_tree_마운딩수량_갑지0601_화명조경_백화점화장실인테리어" xfId="636" xr:uid="{00000000-0005-0000-0000-00004A020000}"/>
    <cellStyle name="1_tree_마운딩수량_갑지0601_화명조경_울산FITNESS인테리어" xfId="637" xr:uid="{00000000-0005-0000-0000-00004B020000}"/>
    <cellStyle name="1_tree_마운딩수량_백화점화장실인테리어" xfId="638" xr:uid="{00000000-0005-0000-0000-00004C020000}"/>
    <cellStyle name="1_tree_마운딩수량_설계내역서" xfId="639" xr:uid="{00000000-0005-0000-0000-00004D020000}"/>
    <cellStyle name="1_tree_마운딩수량_설계내역서_백화점화장실인테리어" xfId="640" xr:uid="{00000000-0005-0000-0000-00004E020000}"/>
    <cellStyle name="1_tree_마운딩수량_설계내역서_울산FITNESS인테리어" xfId="641" xr:uid="{00000000-0005-0000-0000-00004F020000}"/>
    <cellStyle name="1_tree_마운딩수량_설계내역서_화명조경" xfId="642" xr:uid="{00000000-0005-0000-0000-000050020000}"/>
    <cellStyle name="1_tree_마운딩수량_설계내역서_화명조경_백화점화장실인테리어" xfId="643" xr:uid="{00000000-0005-0000-0000-000051020000}"/>
    <cellStyle name="1_tree_마운딩수량_설계내역서_화명조경_울산FITNESS인테리어" xfId="644" xr:uid="{00000000-0005-0000-0000-000052020000}"/>
    <cellStyle name="1_tree_마운딩수량_설계내역서1월7일" xfId="645" xr:uid="{00000000-0005-0000-0000-000053020000}"/>
    <cellStyle name="1_tree_마운딩수량_설계내역서1월7일_백화점화장실인테리어" xfId="646" xr:uid="{00000000-0005-0000-0000-000054020000}"/>
    <cellStyle name="1_tree_마운딩수량_설계내역서1월7일_울산FITNESS인테리어" xfId="647" xr:uid="{00000000-0005-0000-0000-000055020000}"/>
    <cellStyle name="1_tree_마운딩수량_설계내역서1월7일_화명조경" xfId="648" xr:uid="{00000000-0005-0000-0000-000056020000}"/>
    <cellStyle name="1_tree_마운딩수량_설계내역서1월7일_화명조경_백화점화장실인테리어" xfId="649" xr:uid="{00000000-0005-0000-0000-000057020000}"/>
    <cellStyle name="1_tree_마운딩수량_설계내역서1월7일_화명조경_울산FITNESS인테리어" xfId="650" xr:uid="{00000000-0005-0000-0000-000058020000}"/>
    <cellStyle name="1_tree_마운딩수량_울산FITNESS인테리어" xfId="651" xr:uid="{00000000-0005-0000-0000-000059020000}"/>
    <cellStyle name="1_tree_마운딩수량_화명조경" xfId="652" xr:uid="{00000000-0005-0000-0000-00005A020000}"/>
    <cellStyle name="1_tree_마운딩수량_화명조경_백화점화장실인테리어" xfId="653" xr:uid="{00000000-0005-0000-0000-00005B020000}"/>
    <cellStyle name="1_tree_마운딩수량_화명조경_울산FITNESS인테리어" xfId="654" xr:uid="{00000000-0005-0000-0000-00005C020000}"/>
    <cellStyle name="1_tree_백화점화장실인테리어" xfId="655" xr:uid="{00000000-0005-0000-0000-00005D020000}"/>
    <cellStyle name="1_tree_설계내역서" xfId="656" xr:uid="{00000000-0005-0000-0000-00005E020000}"/>
    <cellStyle name="1_tree_설계내역서_백화점화장실인테리어" xfId="657" xr:uid="{00000000-0005-0000-0000-00005F020000}"/>
    <cellStyle name="1_tree_설계내역서_울산FITNESS인테리어" xfId="658" xr:uid="{00000000-0005-0000-0000-000060020000}"/>
    <cellStyle name="1_tree_설계내역서_화명조경" xfId="659" xr:uid="{00000000-0005-0000-0000-000061020000}"/>
    <cellStyle name="1_tree_설계내역서_화명조경_백화점화장실인테리어" xfId="660" xr:uid="{00000000-0005-0000-0000-000062020000}"/>
    <cellStyle name="1_tree_설계내역서_화명조경_울산FITNESS인테리어" xfId="661" xr:uid="{00000000-0005-0000-0000-000063020000}"/>
    <cellStyle name="1_tree_설계내역서1월7일" xfId="662" xr:uid="{00000000-0005-0000-0000-000064020000}"/>
    <cellStyle name="1_tree_설계내역서1월7일_백화점화장실인테리어" xfId="663" xr:uid="{00000000-0005-0000-0000-000065020000}"/>
    <cellStyle name="1_tree_설계내역서1월7일_울산FITNESS인테리어" xfId="664" xr:uid="{00000000-0005-0000-0000-000066020000}"/>
    <cellStyle name="1_tree_설계내역서1월7일_화명조경" xfId="665" xr:uid="{00000000-0005-0000-0000-000067020000}"/>
    <cellStyle name="1_tree_설계내역서1월7일_화명조경_백화점화장실인테리어" xfId="666" xr:uid="{00000000-0005-0000-0000-000068020000}"/>
    <cellStyle name="1_tree_설계내역서1월7일_화명조경_울산FITNESS인테리어" xfId="667" xr:uid="{00000000-0005-0000-0000-000069020000}"/>
    <cellStyle name="1_tree_수원변경수량산출" xfId="668" xr:uid="{00000000-0005-0000-0000-00006A020000}"/>
    <cellStyle name="1_tree_수원변경수량산출_백화점화장실인테리어" xfId="669" xr:uid="{00000000-0005-0000-0000-00006B020000}"/>
    <cellStyle name="1_tree_수원변경수량산출_설계내역서" xfId="670" xr:uid="{00000000-0005-0000-0000-00006C020000}"/>
    <cellStyle name="1_tree_수원변경수량산출_설계내역서_백화점화장실인테리어" xfId="671" xr:uid="{00000000-0005-0000-0000-00006D020000}"/>
    <cellStyle name="1_tree_수원변경수량산출_설계내역서_울산FITNESS인테리어" xfId="672" xr:uid="{00000000-0005-0000-0000-00006E020000}"/>
    <cellStyle name="1_tree_수원변경수량산출_설계내역서_화명조경" xfId="673" xr:uid="{00000000-0005-0000-0000-00006F020000}"/>
    <cellStyle name="1_tree_수원변경수량산출_설계내역서_화명조경_백화점화장실인테리어" xfId="674" xr:uid="{00000000-0005-0000-0000-000070020000}"/>
    <cellStyle name="1_tree_수원변경수량산출_설계내역서_화명조경_울산FITNESS인테리어" xfId="675" xr:uid="{00000000-0005-0000-0000-000071020000}"/>
    <cellStyle name="1_tree_수원변경수량산출_설계내역서1월7일" xfId="676" xr:uid="{00000000-0005-0000-0000-000072020000}"/>
    <cellStyle name="1_tree_수원변경수량산출_설계내역서1월7일_백화점화장실인테리어" xfId="677" xr:uid="{00000000-0005-0000-0000-000073020000}"/>
    <cellStyle name="1_tree_수원변경수량산출_설계내역서1월7일_울산FITNESS인테리어" xfId="678" xr:uid="{00000000-0005-0000-0000-000074020000}"/>
    <cellStyle name="1_tree_수원변경수량산출_설계내역서1월7일_화명조경" xfId="679" xr:uid="{00000000-0005-0000-0000-000075020000}"/>
    <cellStyle name="1_tree_수원변경수량산출_설계내역서1월7일_화명조경_백화점화장실인테리어" xfId="680" xr:uid="{00000000-0005-0000-0000-000076020000}"/>
    <cellStyle name="1_tree_수원변경수량산출_설계내역서1월7일_화명조경_울산FITNESS인테리어" xfId="681" xr:uid="{00000000-0005-0000-0000-000077020000}"/>
    <cellStyle name="1_tree_수원변경수량산출_울산FITNESS인테리어" xfId="682" xr:uid="{00000000-0005-0000-0000-000078020000}"/>
    <cellStyle name="1_tree_수원변경수량산출_화명조경" xfId="683" xr:uid="{00000000-0005-0000-0000-000079020000}"/>
    <cellStyle name="1_tree_수원변경수량산출_화명조경_백화점화장실인테리어" xfId="684" xr:uid="{00000000-0005-0000-0000-00007A020000}"/>
    <cellStyle name="1_tree_수원변경수량산출_화명조경_울산FITNESS인테리어" xfId="685" xr:uid="{00000000-0005-0000-0000-00007B020000}"/>
    <cellStyle name="1_tree_쌍용수량0905" xfId="686" xr:uid="{00000000-0005-0000-0000-00007C020000}"/>
    <cellStyle name="1_tree_쌍용수량0905_백화점화장실인테리어" xfId="687" xr:uid="{00000000-0005-0000-0000-00007D020000}"/>
    <cellStyle name="1_tree_쌍용수량0905_설계내역서" xfId="688" xr:uid="{00000000-0005-0000-0000-00007E020000}"/>
    <cellStyle name="1_tree_쌍용수량0905_설계내역서_백화점화장실인테리어" xfId="689" xr:uid="{00000000-0005-0000-0000-00007F020000}"/>
    <cellStyle name="1_tree_쌍용수량0905_설계내역서_울산FITNESS인테리어" xfId="690" xr:uid="{00000000-0005-0000-0000-000080020000}"/>
    <cellStyle name="1_tree_쌍용수량0905_설계내역서_화명조경" xfId="691" xr:uid="{00000000-0005-0000-0000-000081020000}"/>
    <cellStyle name="1_tree_쌍용수량0905_설계내역서_화명조경_백화점화장실인테리어" xfId="692" xr:uid="{00000000-0005-0000-0000-000082020000}"/>
    <cellStyle name="1_tree_쌍용수량0905_설계내역서_화명조경_울산FITNESS인테리어" xfId="693" xr:uid="{00000000-0005-0000-0000-000083020000}"/>
    <cellStyle name="1_tree_쌍용수량0905_설계내역서1월7일" xfId="694" xr:uid="{00000000-0005-0000-0000-000084020000}"/>
    <cellStyle name="1_tree_쌍용수량0905_설계내역서1월7일_백화점화장실인테리어" xfId="695" xr:uid="{00000000-0005-0000-0000-000085020000}"/>
    <cellStyle name="1_tree_쌍용수량0905_설계내역서1월7일_울산FITNESS인테리어" xfId="696" xr:uid="{00000000-0005-0000-0000-000086020000}"/>
    <cellStyle name="1_tree_쌍용수량0905_설계내역서1월7일_화명조경" xfId="697" xr:uid="{00000000-0005-0000-0000-000087020000}"/>
    <cellStyle name="1_tree_쌍용수량0905_설계내역서1월7일_화명조경_백화점화장실인테리어" xfId="698" xr:uid="{00000000-0005-0000-0000-000088020000}"/>
    <cellStyle name="1_tree_쌍용수량0905_설계내역서1월7일_화명조경_울산FITNESS인테리어" xfId="699" xr:uid="{00000000-0005-0000-0000-000089020000}"/>
    <cellStyle name="1_tree_쌍용수량0905_울산FITNESS인테리어" xfId="700" xr:uid="{00000000-0005-0000-0000-00008A020000}"/>
    <cellStyle name="1_tree_쌍용수량0905_화명조경" xfId="701" xr:uid="{00000000-0005-0000-0000-00008B020000}"/>
    <cellStyle name="1_tree_쌍용수량0905_화명조경_백화점화장실인테리어" xfId="702" xr:uid="{00000000-0005-0000-0000-00008C020000}"/>
    <cellStyle name="1_tree_쌍용수량0905_화명조경_울산FITNESS인테리어" xfId="703" xr:uid="{00000000-0005-0000-0000-00008D020000}"/>
    <cellStyle name="1_tree_울산FITNESS인테리어" xfId="704" xr:uid="{00000000-0005-0000-0000-00008E020000}"/>
    <cellStyle name="1_tree_원가계산서" xfId="705" xr:uid="{00000000-0005-0000-0000-00008F020000}"/>
    <cellStyle name="1_tree_원가계산서_00갑지" xfId="706" xr:uid="{00000000-0005-0000-0000-000090020000}"/>
    <cellStyle name="1_tree_원가계산서_00갑지_백화점화장실인테리어" xfId="707" xr:uid="{00000000-0005-0000-0000-000091020000}"/>
    <cellStyle name="1_tree_원가계산서_00갑지_설계내역서" xfId="708" xr:uid="{00000000-0005-0000-0000-000092020000}"/>
    <cellStyle name="1_tree_원가계산서_00갑지_설계내역서_백화점화장실인테리어" xfId="709" xr:uid="{00000000-0005-0000-0000-000093020000}"/>
    <cellStyle name="1_tree_원가계산서_00갑지_설계내역서_울산FITNESS인테리어" xfId="710" xr:uid="{00000000-0005-0000-0000-000094020000}"/>
    <cellStyle name="1_tree_원가계산서_00갑지_설계내역서_화명조경" xfId="711" xr:uid="{00000000-0005-0000-0000-000095020000}"/>
    <cellStyle name="1_tree_원가계산서_00갑지_설계내역서_화명조경_백화점화장실인테리어" xfId="712" xr:uid="{00000000-0005-0000-0000-000096020000}"/>
    <cellStyle name="1_tree_원가계산서_00갑지_설계내역서_화명조경_울산FITNESS인테리어" xfId="713" xr:uid="{00000000-0005-0000-0000-000097020000}"/>
    <cellStyle name="1_tree_원가계산서_00갑지_설계내역서1월7일" xfId="714" xr:uid="{00000000-0005-0000-0000-000098020000}"/>
    <cellStyle name="1_tree_원가계산서_00갑지_설계내역서1월7일_백화점화장실인테리어" xfId="715" xr:uid="{00000000-0005-0000-0000-000099020000}"/>
    <cellStyle name="1_tree_원가계산서_00갑지_설계내역서1월7일_울산FITNESS인테리어" xfId="716" xr:uid="{00000000-0005-0000-0000-00009A020000}"/>
    <cellStyle name="1_tree_원가계산서_00갑지_설계내역서1월7일_화명조경" xfId="717" xr:uid="{00000000-0005-0000-0000-00009B020000}"/>
    <cellStyle name="1_tree_원가계산서_00갑지_설계내역서1월7일_화명조경_백화점화장실인테리어" xfId="718" xr:uid="{00000000-0005-0000-0000-00009C020000}"/>
    <cellStyle name="1_tree_원가계산서_00갑지_설계내역서1월7일_화명조경_울산FITNESS인테리어" xfId="719" xr:uid="{00000000-0005-0000-0000-00009D020000}"/>
    <cellStyle name="1_tree_원가계산서_00갑지_울산FITNESS인테리어" xfId="720" xr:uid="{00000000-0005-0000-0000-00009E020000}"/>
    <cellStyle name="1_tree_원가계산서_00갑지_화명조경" xfId="721" xr:uid="{00000000-0005-0000-0000-00009F020000}"/>
    <cellStyle name="1_tree_원가계산서_00갑지_화명조경_백화점화장실인테리어" xfId="722" xr:uid="{00000000-0005-0000-0000-0000A0020000}"/>
    <cellStyle name="1_tree_원가계산서_00갑지_화명조경_울산FITNESS인테리어" xfId="723" xr:uid="{00000000-0005-0000-0000-0000A1020000}"/>
    <cellStyle name="1_tree_원가계산서_과천놀이터설계서" xfId="724" xr:uid="{00000000-0005-0000-0000-0000A2020000}"/>
    <cellStyle name="1_tree_원가계산서_과천놀이터설계서_백화점화장실인테리어" xfId="725" xr:uid="{00000000-0005-0000-0000-0000A3020000}"/>
    <cellStyle name="1_tree_원가계산서_과천놀이터설계서_설계내역서" xfId="726" xr:uid="{00000000-0005-0000-0000-0000A4020000}"/>
    <cellStyle name="1_tree_원가계산서_과천놀이터설계서_설계내역서_백화점화장실인테리어" xfId="727" xr:uid="{00000000-0005-0000-0000-0000A5020000}"/>
    <cellStyle name="1_tree_원가계산서_과천놀이터설계서_설계내역서_울산FITNESS인테리어" xfId="728" xr:uid="{00000000-0005-0000-0000-0000A6020000}"/>
    <cellStyle name="1_tree_원가계산서_과천놀이터설계서_설계내역서_화명조경" xfId="729" xr:uid="{00000000-0005-0000-0000-0000A7020000}"/>
    <cellStyle name="1_tree_원가계산서_과천놀이터설계서_설계내역서_화명조경_백화점화장실인테리어" xfId="730" xr:uid="{00000000-0005-0000-0000-0000A8020000}"/>
    <cellStyle name="1_tree_원가계산서_과천놀이터설계서_설계내역서_화명조경_울산FITNESS인테리어" xfId="731" xr:uid="{00000000-0005-0000-0000-0000A9020000}"/>
    <cellStyle name="1_tree_원가계산서_과천놀이터설계서_설계내역서1월7일" xfId="732" xr:uid="{00000000-0005-0000-0000-0000AA020000}"/>
    <cellStyle name="1_tree_원가계산서_과천놀이터설계서_설계내역서1월7일_백화점화장실인테리어" xfId="733" xr:uid="{00000000-0005-0000-0000-0000AB020000}"/>
    <cellStyle name="1_tree_원가계산서_과천놀이터설계서_설계내역서1월7일_울산FITNESS인테리어" xfId="734" xr:uid="{00000000-0005-0000-0000-0000AC020000}"/>
    <cellStyle name="1_tree_원가계산서_과천놀이터설계서_설계내역서1월7일_화명조경" xfId="735" xr:uid="{00000000-0005-0000-0000-0000AD020000}"/>
    <cellStyle name="1_tree_원가계산서_과천놀이터설계서_설계내역서1월7일_화명조경_백화점화장실인테리어" xfId="736" xr:uid="{00000000-0005-0000-0000-0000AE020000}"/>
    <cellStyle name="1_tree_원가계산서_과천놀이터설계서_설계내역서1월7일_화명조경_울산FITNESS인테리어" xfId="737" xr:uid="{00000000-0005-0000-0000-0000AF020000}"/>
    <cellStyle name="1_tree_원가계산서_과천놀이터설계서_울산FITNESS인테리어" xfId="738" xr:uid="{00000000-0005-0000-0000-0000B0020000}"/>
    <cellStyle name="1_tree_원가계산서_과천놀이터설계서_화명조경" xfId="739" xr:uid="{00000000-0005-0000-0000-0000B1020000}"/>
    <cellStyle name="1_tree_원가계산서_과천놀이터설계서_화명조경_백화점화장실인테리어" xfId="740" xr:uid="{00000000-0005-0000-0000-0000B2020000}"/>
    <cellStyle name="1_tree_원가계산서_과천놀이터설계서_화명조경_울산FITNESS인테리어" xfId="741" xr:uid="{00000000-0005-0000-0000-0000B3020000}"/>
    <cellStyle name="1_tree_원가계산서_백화점화장실인테리어" xfId="742" xr:uid="{00000000-0005-0000-0000-0000B4020000}"/>
    <cellStyle name="1_tree_원가계산서_울산FITNESS인테리어" xfId="743" xr:uid="{00000000-0005-0000-0000-0000B5020000}"/>
    <cellStyle name="1_tree_원가계산서_총괄갑지" xfId="744" xr:uid="{00000000-0005-0000-0000-0000B6020000}"/>
    <cellStyle name="1_tree_원가계산서_총괄갑지_백화점화장실인테리어" xfId="745" xr:uid="{00000000-0005-0000-0000-0000B7020000}"/>
    <cellStyle name="1_tree_원가계산서_총괄갑지_설계내역서" xfId="746" xr:uid="{00000000-0005-0000-0000-0000B8020000}"/>
    <cellStyle name="1_tree_원가계산서_총괄갑지_설계내역서_백화점화장실인테리어" xfId="747" xr:uid="{00000000-0005-0000-0000-0000B9020000}"/>
    <cellStyle name="1_tree_원가계산서_총괄갑지_설계내역서_울산FITNESS인테리어" xfId="748" xr:uid="{00000000-0005-0000-0000-0000BA020000}"/>
    <cellStyle name="1_tree_원가계산서_총괄갑지_설계내역서_화명조경" xfId="749" xr:uid="{00000000-0005-0000-0000-0000BB020000}"/>
    <cellStyle name="1_tree_원가계산서_총괄갑지_설계내역서_화명조경_백화점화장실인테리어" xfId="750" xr:uid="{00000000-0005-0000-0000-0000BC020000}"/>
    <cellStyle name="1_tree_원가계산서_총괄갑지_설계내역서_화명조경_울산FITNESS인테리어" xfId="751" xr:uid="{00000000-0005-0000-0000-0000BD020000}"/>
    <cellStyle name="1_tree_원가계산서_총괄갑지_설계내역서1월7일" xfId="752" xr:uid="{00000000-0005-0000-0000-0000BE020000}"/>
    <cellStyle name="1_tree_원가계산서_총괄갑지_설계내역서1월7일_백화점화장실인테리어" xfId="753" xr:uid="{00000000-0005-0000-0000-0000BF020000}"/>
    <cellStyle name="1_tree_원가계산서_총괄갑지_설계내역서1월7일_울산FITNESS인테리어" xfId="754" xr:uid="{00000000-0005-0000-0000-0000C0020000}"/>
    <cellStyle name="1_tree_원가계산서_총괄갑지_설계내역서1월7일_화명조경" xfId="755" xr:uid="{00000000-0005-0000-0000-0000C1020000}"/>
    <cellStyle name="1_tree_원가계산서_총괄갑지_설계내역서1월7일_화명조경_백화점화장실인테리어" xfId="756" xr:uid="{00000000-0005-0000-0000-0000C2020000}"/>
    <cellStyle name="1_tree_원가계산서_총괄갑지_설계내역서1월7일_화명조경_울산FITNESS인테리어" xfId="757" xr:uid="{00000000-0005-0000-0000-0000C3020000}"/>
    <cellStyle name="1_tree_원가계산서_총괄갑지_울산FITNESS인테리어" xfId="758" xr:uid="{00000000-0005-0000-0000-0000C4020000}"/>
    <cellStyle name="1_tree_원가계산서_총괄갑지_화명조경" xfId="759" xr:uid="{00000000-0005-0000-0000-0000C5020000}"/>
    <cellStyle name="1_tree_원가계산서_총괄갑지_화명조경_백화점화장실인테리어" xfId="760" xr:uid="{00000000-0005-0000-0000-0000C6020000}"/>
    <cellStyle name="1_tree_원가계산서_총괄갑지_화명조경_울산FITNESS인테리어" xfId="761" xr:uid="{00000000-0005-0000-0000-0000C7020000}"/>
    <cellStyle name="1_tree_원가계산서_총괄내역서" xfId="762" xr:uid="{00000000-0005-0000-0000-0000C8020000}"/>
    <cellStyle name="1_tree_원가계산서_총괄내역서_백화점화장실인테리어" xfId="763" xr:uid="{00000000-0005-0000-0000-0000C9020000}"/>
    <cellStyle name="1_tree_원가계산서_총괄내역서_설계내역서" xfId="764" xr:uid="{00000000-0005-0000-0000-0000CA020000}"/>
    <cellStyle name="1_tree_원가계산서_총괄내역서_설계내역서_백화점화장실인테리어" xfId="765" xr:uid="{00000000-0005-0000-0000-0000CB020000}"/>
    <cellStyle name="1_tree_원가계산서_총괄내역서_설계내역서_울산FITNESS인테리어" xfId="766" xr:uid="{00000000-0005-0000-0000-0000CC020000}"/>
    <cellStyle name="1_tree_원가계산서_총괄내역서_설계내역서_화명조경" xfId="767" xr:uid="{00000000-0005-0000-0000-0000CD020000}"/>
    <cellStyle name="1_tree_원가계산서_총괄내역서_설계내역서_화명조경_백화점화장실인테리어" xfId="768" xr:uid="{00000000-0005-0000-0000-0000CE020000}"/>
    <cellStyle name="1_tree_원가계산서_총괄내역서_설계내역서_화명조경_울산FITNESS인테리어" xfId="769" xr:uid="{00000000-0005-0000-0000-0000CF020000}"/>
    <cellStyle name="1_tree_원가계산서_총괄내역서_설계내역서1월7일" xfId="770" xr:uid="{00000000-0005-0000-0000-0000D0020000}"/>
    <cellStyle name="1_tree_원가계산서_총괄내역서_설계내역서1월7일_백화점화장실인테리어" xfId="771" xr:uid="{00000000-0005-0000-0000-0000D1020000}"/>
    <cellStyle name="1_tree_원가계산서_총괄내역서_설계내역서1월7일_울산FITNESS인테리어" xfId="772" xr:uid="{00000000-0005-0000-0000-0000D2020000}"/>
    <cellStyle name="1_tree_원가계산서_총괄내역서_설계내역서1월7일_화명조경" xfId="773" xr:uid="{00000000-0005-0000-0000-0000D3020000}"/>
    <cellStyle name="1_tree_원가계산서_총괄내역서_설계내역서1월7일_화명조경_백화점화장실인테리어" xfId="774" xr:uid="{00000000-0005-0000-0000-0000D4020000}"/>
    <cellStyle name="1_tree_원가계산서_총괄내역서_설계내역서1월7일_화명조경_울산FITNESS인테리어" xfId="775" xr:uid="{00000000-0005-0000-0000-0000D5020000}"/>
    <cellStyle name="1_tree_원가계산서_총괄내역서_울산FITNESS인테리어" xfId="776" xr:uid="{00000000-0005-0000-0000-0000D6020000}"/>
    <cellStyle name="1_tree_원가계산서_총괄내역서_화명조경" xfId="777" xr:uid="{00000000-0005-0000-0000-0000D7020000}"/>
    <cellStyle name="1_tree_원가계산서_총괄내역서_화명조경_백화점화장실인테리어" xfId="778" xr:uid="{00000000-0005-0000-0000-0000D8020000}"/>
    <cellStyle name="1_tree_원가계산서_총괄내역서_화명조경_울산FITNESS인테리어" xfId="779" xr:uid="{00000000-0005-0000-0000-0000D9020000}"/>
    <cellStyle name="1_tree_원가계산서_화명조경" xfId="780" xr:uid="{00000000-0005-0000-0000-0000DA020000}"/>
    <cellStyle name="1_tree_원가계산서_화명조경_백화점화장실인테리어" xfId="781" xr:uid="{00000000-0005-0000-0000-0000DB020000}"/>
    <cellStyle name="1_tree_원가계산서_화명조경_울산FITNESS인테리어" xfId="782" xr:uid="{00000000-0005-0000-0000-0000DC020000}"/>
    <cellStyle name="1_tree_은파수량집계" xfId="783" xr:uid="{00000000-0005-0000-0000-0000DD020000}"/>
    <cellStyle name="1_tree_은파수량집계_백화점화장실인테리어" xfId="784" xr:uid="{00000000-0005-0000-0000-0000DE020000}"/>
    <cellStyle name="1_tree_은파수량집계_설계내역서" xfId="785" xr:uid="{00000000-0005-0000-0000-0000DF020000}"/>
    <cellStyle name="1_tree_은파수량집계_설계내역서_백화점화장실인테리어" xfId="786" xr:uid="{00000000-0005-0000-0000-0000E0020000}"/>
    <cellStyle name="1_tree_은파수량집계_설계내역서_울산FITNESS인테리어" xfId="787" xr:uid="{00000000-0005-0000-0000-0000E1020000}"/>
    <cellStyle name="1_tree_은파수량집계_설계내역서_화명조경" xfId="788" xr:uid="{00000000-0005-0000-0000-0000E2020000}"/>
    <cellStyle name="1_tree_은파수량집계_설계내역서_화명조경_백화점화장실인테리어" xfId="789" xr:uid="{00000000-0005-0000-0000-0000E3020000}"/>
    <cellStyle name="1_tree_은파수량집계_설계내역서_화명조경_울산FITNESS인테리어" xfId="790" xr:uid="{00000000-0005-0000-0000-0000E4020000}"/>
    <cellStyle name="1_tree_은파수량집계_설계내역서1월7일" xfId="791" xr:uid="{00000000-0005-0000-0000-0000E5020000}"/>
    <cellStyle name="1_tree_은파수량집계_설계내역서1월7일_백화점화장실인테리어" xfId="792" xr:uid="{00000000-0005-0000-0000-0000E6020000}"/>
    <cellStyle name="1_tree_은파수량집계_설계내역서1월7일_울산FITNESS인테리어" xfId="793" xr:uid="{00000000-0005-0000-0000-0000E7020000}"/>
    <cellStyle name="1_tree_은파수량집계_설계내역서1월7일_화명조경" xfId="794" xr:uid="{00000000-0005-0000-0000-0000E8020000}"/>
    <cellStyle name="1_tree_은파수량집계_설계내역서1월7일_화명조경_백화점화장실인테리어" xfId="795" xr:uid="{00000000-0005-0000-0000-0000E9020000}"/>
    <cellStyle name="1_tree_은파수량집계_설계내역서1월7일_화명조경_울산FITNESS인테리어" xfId="796" xr:uid="{00000000-0005-0000-0000-0000EA020000}"/>
    <cellStyle name="1_tree_은파수량집계_울산FITNESS인테리어" xfId="797" xr:uid="{00000000-0005-0000-0000-0000EB020000}"/>
    <cellStyle name="1_tree_은파수량집계_화명조경" xfId="798" xr:uid="{00000000-0005-0000-0000-0000EC020000}"/>
    <cellStyle name="1_tree_은파수량집계_화명조경_백화점화장실인테리어" xfId="799" xr:uid="{00000000-0005-0000-0000-0000ED020000}"/>
    <cellStyle name="1_tree_은파수량집계_화명조경_울산FITNESS인테리어" xfId="800" xr:uid="{00000000-0005-0000-0000-0000EE020000}"/>
    <cellStyle name="1_tree_터미널1-0" xfId="801" xr:uid="{00000000-0005-0000-0000-0000EF020000}"/>
    <cellStyle name="1_tree_터미널1-0_1" xfId="802" xr:uid="{00000000-0005-0000-0000-0000F0020000}"/>
    <cellStyle name="1_tree_터미널1-0_1_백화점화장실인테리어" xfId="803" xr:uid="{00000000-0005-0000-0000-0000F1020000}"/>
    <cellStyle name="1_tree_터미널1-0_1_울산FITNESS인테리어" xfId="804" xr:uid="{00000000-0005-0000-0000-0000F2020000}"/>
    <cellStyle name="1_tree_터미널1-0_1_화명조경" xfId="805" xr:uid="{00000000-0005-0000-0000-0000F3020000}"/>
    <cellStyle name="1_tree_터미널1-0_1_화명조경_백화점화장실인테리어" xfId="806" xr:uid="{00000000-0005-0000-0000-0000F4020000}"/>
    <cellStyle name="1_tree_터미널1-0_1_화명조경_울산FITNESS인테리어" xfId="807" xr:uid="{00000000-0005-0000-0000-0000F5020000}"/>
    <cellStyle name="1_tree_터미널1-0_백화점화장실인테리어" xfId="808" xr:uid="{00000000-0005-0000-0000-0000F6020000}"/>
    <cellStyle name="1_tree_터미널1-0_설계내역서" xfId="809" xr:uid="{00000000-0005-0000-0000-0000F7020000}"/>
    <cellStyle name="1_tree_터미널1-0_설계내역서_백화점화장실인테리어" xfId="810" xr:uid="{00000000-0005-0000-0000-0000F8020000}"/>
    <cellStyle name="1_tree_터미널1-0_설계내역서_울산FITNESS인테리어" xfId="811" xr:uid="{00000000-0005-0000-0000-0000F9020000}"/>
    <cellStyle name="1_tree_터미널1-0_설계내역서_화명조경" xfId="812" xr:uid="{00000000-0005-0000-0000-0000FA020000}"/>
    <cellStyle name="1_tree_터미널1-0_설계내역서_화명조경_백화점화장실인테리어" xfId="813" xr:uid="{00000000-0005-0000-0000-0000FB020000}"/>
    <cellStyle name="1_tree_터미널1-0_설계내역서_화명조경_울산FITNESS인테리어" xfId="814" xr:uid="{00000000-0005-0000-0000-0000FC020000}"/>
    <cellStyle name="1_tree_터미널1-0_설계내역서1월7일" xfId="815" xr:uid="{00000000-0005-0000-0000-0000FD020000}"/>
    <cellStyle name="1_tree_터미널1-0_설계내역서1월7일_백화점화장실인테리어" xfId="816" xr:uid="{00000000-0005-0000-0000-0000FE020000}"/>
    <cellStyle name="1_tree_터미널1-0_설계내역서1월7일_울산FITNESS인테리어" xfId="817" xr:uid="{00000000-0005-0000-0000-0000FF020000}"/>
    <cellStyle name="1_tree_터미널1-0_설계내역서1월7일_화명조경" xfId="818" xr:uid="{00000000-0005-0000-0000-000000030000}"/>
    <cellStyle name="1_tree_터미널1-0_설계내역서1월7일_화명조경_백화점화장실인테리어" xfId="819" xr:uid="{00000000-0005-0000-0000-000001030000}"/>
    <cellStyle name="1_tree_터미널1-0_설계내역서1월7일_화명조경_울산FITNESS인테리어" xfId="820" xr:uid="{00000000-0005-0000-0000-000002030000}"/>
    <cellStyle name="1_tree_터미널1-0_쌍용수량0905" xfId="821" xr:uid="{00000000-0005-0000-0000-000003030000}"/>
    <cellStyle name="1_tree_터미널1-0_쌍용수량0905_백화점화장실인테리어" xfId="822" xr:uid="{00000000-0005-0000-0000-000004030000}"/>
    <cellStyle name="1_tree_터미널1-0_쌍용수량0905_설계내역서" xfId="823" xr:uid="{00000000-0005-0000-0000-000005030000}"/>
    <cellStyle name="1_tree_터미널1-0_쌍용수량0905_설계내역서_백화점화장실인테리어" xfId="824" xr:uid="{00000000-0005-0000-0000-000006030000}"/>
    <cellStyle name="1_tree_터미널1-0_쌍용수량0905_설계내역서_울산FITNESS인테리어" xfId="825" xr:uid="{00000000-0005-0000-0000-000007030000}"/>
    <cellStyle name="1_tree_터미널1-0_쌍용수량0905_설계내역서_화명조경" xfId="826" xr:uid="{00000000-0005-0000-0000-000008030000}"/>
    <cellStyle name="1_tree_터미널1-0_쌍용수량0905_설계내역서_화명조경_백화점화장실인테리어" xfId="827" xr:uid="{00000000-0005-0000-0000-000009030000}"/>
    <cellStyle name="1_tree_터미널1-0_쌍용수량0905_설계내역서_화명조경_울산FITNESS인테리어" xfId="828" xr:uid="{00000000-0005-0000-0000-00000A030000}"/>
    <cellStyle name="1_tree_터미널1-0_쌍용수량0905_설계내역서1월7일" xfId="829" xr:uid="{00000000-0005-0000-0000-00000B030000}"/>
    <cellStyle name="1_tree_터미널1-0_쌍용수량0905_설계내역서1월7일_백화점화장실인테리어" xfId="830" xr:uid="{00000000-0005-0000-0000-00000C030000}"/>
    <cellStyle name="1_tree_터미널1-0_쌍용수량0905_설계내역서1월7일_울산FITNESS인테리어" xfId="831" xr:uid="{00000000-0005-0000-0000-00000D030000}"/>
    <cellStyle name="1_tree_터미널1-0_쌍용수량0905_설계내역서1월7일_화명조경" xfId="832" xr:uid="{00000000-0005-0000-0000-00000E030000}"/>
    <cellStyle name="1_tree_터미널1-0_쌍용수량0905_설계내역서1월7일_화명조경_백화점화장실인테리어" xfId="833" xr:uid="{00000000-0005-0000-0000-00000F030000}"/>
    <cellStyle name="1_tree_터미널1-0_쌍용수량0905_설계내역서1월7일_화명조경_울산FITNESS인테리어" xfId="834" xr:uid="{00000000-0005-0000-0000-000010030000}"/>
    <cellStyle name="1_tree_터미널1-0_쌍용수량0905_울산FITNESS인테리어" xfId="835" xr:uid="{00000000-0005-0000-0000-000011030000}"/>
    <cellStyle name="1_tree_터미널1-0_쌍용수량0905_화명조경" xfId="836" xr:uid="{00000000-0005-0000-0000-000012030000}"/>
    <cellStyle name="1_tree_터미널1-0_쌍용수량0905_화명조경_백화점화장실인테리어" xfId="837" xr:uid="{00000000-0005-0000-0000-000013030000}"/>
    <cellStyle name="1_tree_터미널1-0_쌍용수량0905_화명조경_울산FITNESS인테리어" xfId="838" xr:uid="{00000000-0005-0000-0000-000014030000}"/>
    <cellStyle name="1_tree_터미널1-0_울산FITNESS인테리어" xfId="839" xr:uid="{00000000-0005-0000-0000-000015030000}"/>
    <cellStyle name="1_tree_터미널1-0_화명조경" xfId="840" xr:uid="{00000000-0005-0000-0000-000016030000}"/>
    <cellStyle name="1_tree_터미널1-0_화명조경_백화점화장실인테리어" xfId="841" xr:uid="{00000000-0005-0000-0000-000017030000}"/>
    <cellStyle name="1_tree_터미널1-0_화명조경_울산FITNESS인테리어" xfId="842" xr:uid="{00000000-0005-0000-0000-000018030000}"/>
    <cellStyle name="1_tree_한풍집계" xfId="843" xr:uid="{00000000-0005-0000-0000-000019030000}"/>
    <cellStyle name="1_tree_한풍집계_Sheet1" xfId="844" xr:uid="{00000000-0005-0000-0000-00001A030000}"/>
    <cellStyle name="1_tree_한풍집계_Sheet1_00갑지" xfId="845" xr:uid="{00000000-0005-0000-0000-00001B030000}"/>
    <cellStyle name="1_tree_한풍집계_Sheet1_00갑지_백화점화장실인테리어" xfId="846" xr:uid="{00000000-0005-0000-0000-00001C030000}"/>
    <cellStyle name="1_tree_한풍집계_Sheet1_00갑지_설계내역서" xfId="847" xr:uid="{00000000-0005-0000-0000-00001D030000}"/>
    <cellStyle name="1_tree_한풍집계_Sheet1_00갑지_설계내역서_백화점화장실인테리어" xfId="848" xr:uid="{00000000-0005-0000-0000-00001E030000}"/>
    <cellStyle name="1_tree_한풍집계_Sheet1_00갑지_설계내역서_울산FITNESS인테리어" xfId="849" xr:uid="{00000000-0005-0000-0000-00001F030000}"/>
    <cellStyle name="1_tree_한풍집계_Sheet1_00갑지_설계내역서_화명조경" xfId="850" xr:uid="{00000000-0005-0000-0000-000020030000}"/>
    <cellStyle name="1_tree_한풍집계_Sheet1_00갑지_설계내역서_화명조경_백화점화장실인테리어" xfId="851" xr:uid="{00000000-0005-0000-0000-000021030000}"/>
    <cellStyle name="1_tree_한풍집계_Sheet1_00갑지_설계내역서_화명조경_울산FITNESS인테리어" xfId="852" xr:uid="{00000000-0005-0000-0000-000022030000}"/>
    <cellStyle name="1_tree_한풍집계_Sheet1_00갑지_설계내역서1월7일" xfId="853" xr:uid="{00000000-0005-0000-0000-000023030000}"/>
    <cellStyle name="1_tree_한풍집계_Sheet1_00갑지_설계내역서1월7일_백화점화장실인테리어" xfId="854" xr:uid="{00000000-0005-0000-0000-000024030000}"/>
    <cellStyle name="1_tree_한풍집계_Sheet1_00갑지_설계내역서1월7일_울산FITNESS인테리어" xfId="855" xr:uid="{00000000-0005-0000-0000-000025030000}"/>
    <cellStyle name="1_tree_한풍집계_Sheet1_00갑지_설계내역서1월7일_화명조경" xfId="856" xr:uid="{00000000-0005-0000-0000-000026030000}"/>
    <cellStyle name="1_tree_한풍집계_Sheet1_00갑지_설계내역서1월7일_화명조경_백화점화장실인테리어" xfId="857" xr:uid="{00000000-0005-0000-0000-000027030000}"/>
    <cellStyle name="1_tree_한풍집계_Sheet1_00갑지_설계내역서1월7일_화명조경_울산FITNESS인테리어" xfId="858" xr:uid="{00000000-0005-0000-0000-000028030000}"/>
    <cellStyle name="1_tree_한풍집계_Sheet1_00갑지_울산FITNESS인테리어" xfId="859" xr:uid="{00000000-0005-0000-0000-000029030000}"/>
    <cellStyle name="1_tree_한풍집계_Sheet1_00갑지_화명조경" xfId="860" xr:uid="{00000000-0005-0000-0000-00002A030000}"/>
    <cellStyle name="1_tree_한풍집계_Sheet1_00갑지_화명조경_백화점화장실인테리어" xfId="861" xr:uid="{00000000-0005-0000-0000-00002B030000}"/>
    <cellStyle name="1_tree_한풍집계_Sheet1_00갑지_화명조경_울산FITNESS인테리어" xfId="862" xr:uid="{00000000-0005-0000-0000-00002C030000}"/>
    <cellStyle name="1_tree_한풍집계_Sheet1_과천놀이터설계서" xfId="863" xr:uid="{00000000-0005-0000-0000-00002D030000}"/>
    <cellStyle name="1_tree_한풍집계_Sheet1_과천놀이터설계서_백화점화장실인테리어" xfId="864" xr:uid="{00000000-0005-0000-0000-00002E030000}"/>
    <cellStyle name="1_tree_한풍집계_Sheet1_과천놀이터설계서_설계내역서" xfId="865" xr:uid="{00000000-0005-0000-0000-00002F030000}"/>
    <cellStyle name="1_tree_한풍집계_Sheet1_과천놀이터설계서_설계내역서_백화점화장실인테리어" xfId="866" xr:uid="{00000000-0005-0000-0000-000030030000}"/>
    <cellStyle name="1_tree_한풍집계_Sheet1_과천놀이터설계서_설계내역서_울산FITNESS인테리어" xfId="867" xr:uid="{00000000-0005-0000-0000-000031030000}"/>
    <cellStyle name="1_tree_한풍집계_Sheet1_과천놀이터설계서_설계내역서_화명조경" xfId="868" xr:uid="{00000000-0005-0000-0000-000032030000}"/>
    <cellStyle name="1_tree_한풍집계_Sheet1_과천놀이터설계서_설계내역서_화명조경_백화점화장실인테리어" xfId="869" xr:uid="{00000000-0005-0000-0000-000033030000}"/>
    <cellStyle name="1_tree_한풍집계_Sheet1_과천놀이터설계서_설계내역서_화명조경_울산FITNESS인테리어" xfId="870" xr:uid="{00000000-0005-0000-0000-000034030000}"/>
    <cellStyle name="1_tree_한풍집계_Sheet1_과천놀이터설계서_설계내역서1월7일" xfId="871" xr:uid="{00000000-0005-0000-0000-000035030000}"/>
    <cellStyle name="1_tree_한풍집계_Sheet1_과천놀이터설계서_설계내역서1월7일_백화점화장실인테리어" xfId="872" xr:uid="{00000000-0005-0000-0000-000036030000}"/>
    <cellStyle name="1_tree_한풍집계_Sheet1_과천놀이터설계서_설계내역서1월7일_울산FITNESS인테리어" xfId="873" xr:uid="{00000000-0005-0000-0000-000037030000}"/>
    <cellStyle name="1_tree_한풍집계_Sheet1_과천놀이터설계서_설계내역서1월7일_화명조경" xfId="874" xr:uid="{00000000-0005-0000-0000-000038030000}"/>
    <cellStyle name="1_tree_한풍집계_Sheet1_과천놀이터설계서_설계내역서1월7일_화명조경_백화점화장실인테리어" xfId="875" xr:uid="{00000000-0005-0000-0000-000039030000}"/>
    <cellStyle name="1_tree_한풍집계_Sheet1_과천놀이터설계서_설계내역서1월7일_화명조경_울산FITNESS인테리어" xfId="876" xr:uid="{00000000-0005-0000-0000-00003A030000}"/>
    <cellStyle name="1_tree_한풍집계_Sheet1_과천놀이터설계서_울산FITNESS인테리어" xfId="877" xr:uid="{00000000-0005-0000-0000-00003B030000}"/>
    <cellStyle name="1_tree_한풍집계_Sheet1_과천놀이터설계서_화명조경" xfId="878" xr:uid="{00000000-0005-0000-0000-00003C030000}"/>
    <cellStyle name="1_tree_한풍집계_Sheet1_과천놀이터설계서_화명조경_백화점화장실인테리어" xfId="879" xr:uid="{00000000-0005-0000-0000-00003D030000}"/>
    <cellStyle name="1_tree_한풍집계_Sheet1_과천놀이터설계서_화명조경_울산FITNESS인테리어" xfId="880" xr:uid="{00000000-0005-0000-0000-00003E030000}"/>
    <cellStyle name="1_tree_한풍집계_Sheet1_백화점화장실인테리어" xfId="881" xr:uid="{00000000-0005-0000-0000-00003F030000}"/>
    <cellStyle name="1_tree_한풍집계_Sheet1_울산FITNESS인테리어" xfId="882" xr:uid="{00000000-0005-0000-0000-000040030000}"/>
    <cellStyle name="1_tree_한풍집계_Sheet1_총괄갑지" xfId="883" xr:uid="{00000000-0005-0000-0000-000041030000}"/>
    <cellStyle name="1_tree_한풍집계_Sheet1_총괄갑지_백화점화장실인테리어" xfId="884" xr:uid="{00000000-0005-0000-0000-000042030000}"/>
    <cellStyle name="1_tree_한풍집계_Sheet1_총괄갑지_설계내역서" xfId="885" xr:uid="{00000000-0005-0000-0000-000043030000}"/>
    <cellStyle name="1_tree_한풍집계_Sheet1_총괄갑지_설계내역서_백화점화장실인테리어" xfId="886" xr:uid="{00000000-0005-0000-0000-000044030000}"/>
    <cellStyle name="1_tree_한풍집계_Sheet1_총괄갑지_설계내역서_울산FITNESS인테리어" xfId="887" xr:uid="{00000000-0005-0000-0000-000045030000}"/>
    <cellStyle name="1_tree_한풍집계_Sheet1_총괄갑지_설계내역서_화명조경" xfId="888" xr:uid="{00000000-0005-0000-0000-000046030000}"/>
    <cellStyle name="1_tree_한풍집계_Sheet1_총괄갑지_설계내역서_화명조경_백화점화장실인테리어" xfId="889" xr:uid="{00000000-0005-0000-0000-000047030000}"/>
    <cellStyle name="1_tree_한풍집계_Sheet1_총괄갑지_설계내역서_화명조경_울산FITNESS인테리어" xfId="890" xr:uid="{00000000-0005-0000-0000-000048030000}"/>
    <cellStyle name="1_tree_한풍집계_Sheet1_총괄갑지_설계내역서1월7일" xfId="891" xr:uid="{00000000-0005-0000-0000-000049030000}"/>
    <cellStyle name="1_tree_한풍집계_Sheet1_총괄갑지_설계내역서1월7일_백화점화장실인테리어" xfId="892" xr:uid="{00000000-0005-0000-0000-00004A030000}"/>
    <cellStyle name="1_tree_한풍집계_Sheet1_총괄갑지_설계내역서1월7일_울산FITNESS인테리어" xfId="893" xr:uid="{00000000-0005-0000-0000-00004B030000}"/>
    <cellStyle name="1_tree_한풍집계_Sheet1_총괄갑지_설계내역서1월7일_화명조경" xfId="894" xr:uid="{00000000-0005-0000-0000-00004C030000}"/>
    <cellStyle name="1_tree_한풍집계_Sheet1_총괄갑지_설계내역서1월7일_화명조경_백화점화장실인테리어" xfId="895" xr:uid="{00000000-0005-0000-0000-00004D030000}"/>
    <cellStyle name="1_tree_한풍집계_Sheet1_총괄갑지_설계내역서1월7일_화명조경_울산FITNESS인테리어" xfId="896" xr:uid="{00000000-0005-0000-0000-00004E030000}"/>
    <cellStyle name="1_tree_한풍집계_Sheet1_총괄갑지_울산FITNESS인테리어" xfId="897" xr:uid="{00000000-0005-0000-0000-00004F030000}"/>
    <cellStyle name="1_tree_한풍집계_Sheet1_총괄갑지_화명조경" xfId="898" xr:uid="{00000000-0005-0000-0000-000050030000}"/>
    <cellStyle name="1_tree_한풍집계_Sheet1_총괄갑지_화명조경_백화점화장실인테리어" xfId="899" xr:uid="{00000000-0005-0000-0000-000051030000}"/>
    <cellStyle name="1_tree_한풍집계_Sheet1_총괄갑지_화명조경_울산FITNESS인테리어" xfId="900" xr:uid="{00000000-0005-0000-0000-000052030000}"/>
    <cellStyle name="1_tree_한풍집계_Sheet1_총괄내역서" xfId="901" xr:uid="{00000000-0005-0000-0000-000053030000}"/>
    <cellStyle name="1_tree_한풍집계_Sheet1_총괄내역서_백화점화장실인테리어" xfId="902" xr:uid="{00000000-0005-0000-0000-000054030000}"/>
    <cellStyle name="1_tree_한풍집계_Sheet1_총괄내역서_설계내역서" xfId="903" xr:uid="{00000000-0005-0000-0000-000055030000}"/>
    <cellStyle name="1_tree_한풍집계_Sheet1_총괄내역서_설계내역서_백화점화장실인테리어" xfId="904" xr:uid="{00000000-0005-0000-0000-000056030000}"/>
    <cellStyle name="1_tree_한풍집계_Sheet1_총괄내역서_설계내역서_울산FITNESS인테리어" xfId="905" xr:uid="{00000000-0005-0000-0000-000057030000}"/>
    <cellStyle name="1_tree_한풍집계_Sheet1_총괄내역서_설계내역서_화명조경" xfId="906" xr:uid="{00000000-0005-0000-0000-000058030000}"/>
    <cellStyle name="1_tree_한풍집계_Sheet1_총괄내역서_설계내역서_화명조경_백화점화장실인테리어" xfId="907" xr:uid="{00000000-0005-0000-0000-000059030000}"/>
    <cellStyle name="1_tree_한풍집계_Sheet1_총괄내역서_설계내역서_화명조경_울산FITNESS인테리어" xfId="908" xr:uid="{00000000-0005-0000-0000-00005A030000}"/>
    <cellStyle name="1_tree_한풍집계_Sheet1_총괄내역서_설계내역서1월7일" xfId="909" xr:uid="{00000000-0005-0000-0000-00005B030000}"/>
    <cellStyle name="1_tree_한풍집계_Sheet1_총괄내역서_설계내역서1월7일_백화점화장실인테리어" xfId="910" xr:uid="{00000000-0005-0000-0000-00005C030000}"/>
    <cellStyle name="1_tree_한풍집계_Sheet1_총괄내역서_설계내역서1월7일_울산FITNESS인테리어" xfId="911" xr:uid="{00000000-0005-0000-0000-00005D030000}"/>
    <cellStyle name="1_tree_한풍집계_Sheet1_총괄내역서_설계내역서1월7일_화명조경" xfId="912" xr:uid="{00000000-0005-0000-0000-00005E030000}"/>
    <cellStyle name="1_tree_한풍집계_Sheet1_총괄내역서_설계내역서1월7일_화명조경_백화점화장실인테리어" xfId="913" xr:uid="{00000000-0005-0000-0000-00005F030000}"/>
    <cellStyle name="1_tree_한풍집계_Sheet1_총괄내역서_설계내역서1월7일_화명조경_울산FITNESS인테리어" xfId="914" xr:uid="{00000000-0005-0000-0000-000060030000}"/>
    <cellStyle name="1_tree_한풍집계_Sheet1_총괄내역서_울산FITNESS인테리어" xfId="915" xr:uid="{00000000-0005-0000-0000-000061030000}"/>
    <cellStyle name="1_tree_한풍집계_Sheet1_총괄내역서_화명조경" xfId="916" xr:uid="{00000000-0005-0000-0000-000062030000}"/>
    <cellStyle name="1_tree_한풍집계_Sheet1_총괄내역서_화명조경_백화점화장실인테리어" xfId="917" xr:uid="{00000000-0005-0000-0000-000063030000}"/>
    <cellStyle name="1_tree_한풍집계_Sheet1_총괄내역서_화명조경_울산FITNESS인테리어" xfId="918" xr:uid="{00000000-0005-0000-0000-000064030000}"/>
    <cellStyle name="1_tree_한풍집계_Sheet1_화명조경" xfId="919" xr:uid="{00000000-0005-0000-0000-000065030000}"/>
    <cellStyle name="1_tree_한풍집계_Sheet1_화명조경_백화점화장실인테리어" xfId="920" xr:uid="{00000000-0005-0000-0000-000066030000}"/>
    <cellStyle name="1_tree_한풍집계_Sheet1_화명조경_울산FITNESS인테리어" xfId="921" xr:uid="{00000000-0005-0000-0000-000067030000}"/>
    <cellStyle name="1_tree_한풍집계_갑지0601" xfId="922" xr:uid="{00000000-0005-0000-0000-000068030000}"/>
    <cellStyle name="1_tree_한풍집계_갑지0601_00갑지" xfId="923" xr:uid="{00000000-0005-0000-0000-000069030000}"/>
    <cellStyle name="1_tree_한풍집계_갑지0601_00갑지_백화점화장실인테리어" xfId="924" xr:uid="{00000000-0005-0000-0000-00006A030000}"/>
    <cellStyle name="1_tree_한풍집계_갑지0601_00갑지_설계내역서" xfId="925" xr:uid="{00000000-0005-0000-0000-00006B030000}"/>
    <cellStyle name="1_tree_한풍집계_갑지0601_00갑지_설계내역서_백화점화장실인테리어" xfId="926" xr:uid="{00000000-0005-0000-0000-00006C030000}"/>
    <cellStyle name="1_tree_한풍집계_갑지0601_00갑지_설계내역서_울산FITNESS인테리어" xfId="927" xr:uid="{00000000-0005-0000-0000-00006D030000}"/>
    <cellStyle name="1_tree_한풍집계_갑지0601_00갑지_설계내역서_화명조경" xfId="928" xr:uid="{00000000-0005-0000-0000-00006E030000}"/>
    <cellStyle name="1_tree_한풍집계_갑지0601_00갑지_설계내역서_화명조경_백화점화장실인테리어" xfId="929" xr:uid="{00000000-0005-0000-0000-00006F030000}"/>
    <cellStyle name="1_tree_한풍집계_갑지0601_00갑지_설계내역서_화명조경_울산FITNESS인테리어" xfId="930" xr:uid="{00000000-0005-0000-0000-000070030000}"/>
    <cellStyle name="1_tree_한풍집계_갑지0601_00갑지_설계내역서1월7일" xfId="931" xr:uid="{00000000-0005-0000-0000-000071030000}"/>
    <cellStyle name="1_tree_한풍집계_갑지0601_00갑지_설계내역서1월7일_백화점화장실인테리어" xfId="932" xr:uid="{00000000-0005-0000-0000-000072030000}"/>
    <cellStyle name="1_tree_한풍집계_갑지0601_00갑지_설계내역서1월7일_울산FITNESS인테리어" xfId="933" xr:uid="{00000000-0005-0000-0000-000073030000}"/>
    <cellStyle name="1_tree_한풍집계_갑지0601_00갑지_설계내역서1월7일_화명조경" xfId="934" xr:uid="{00000000-0005-0000-0000-000074030000}"/>
    <cellStyle name="1_tree_한풍집계_갑지0601_00갑지_설계내역서1월7일_화명조경_백화점화장실인테리어" xfId="935" xr:uid="{00000000-0005-0000-0000-000075030000}"/>
    <cellStyle name="1_tree_한풍집계_갑지0601_00갑지_설계내역서1월7일_화명조경_울산FITNESS인테리어" xfId="936" xr:uid="{00000000-0005-0000-0000-000076030000}"/>
    <cellStyle name="1_tree_한풍집계_갑지0601_00갑지_울산FITNESS인테리어" xfId="937" xr:uid="{00000000-0005-0000-0000-000077030000}"/>
    <cellStyle name="1_tree_한풍집계_갑지0601_00갑지_화명조경" xfId="938" xr:uid="{00000000-0005-0000-0000-000078030000}"/>
    <cellStyle name="1_tree_한풍집계_갑지0601_00갑지_화명조경_백화점화장실인테리어" xfId="939" xr:uid="{00000000-0005-0000-0000-000079030000}"/>
    <cellStyle name="1_tree_한풍집계_갑지0601_00갑지_화명조경_울산FITNESS인테리어" xfId="940" xr:uid="{00000000-0005-0000-0000-00007A030000}"/>
    <cellStyle name="1_tree_한풍집계_갑지0601_과천놀이터설계서" xfId="941" xr:uid="{00000000-0005-0000-0000-00007B030000}"/>
    <cellStyle name="1_tree_한풍집계_갑지0601_과천놀이터설계서_백화점화장실인테리어" xfId="942" xr:uid="{00000000-0005-0000-0000-00007C030000}"/>
    <cellStyle name="1_tree_한풍집계_갑지0601_과천놀이터설계서_설계내역서" xfId="943" xr:uid="{00000000-0005-0000-0000-00007D030000}"/>
    <cellStyle name="1_tree_한풍집계_갑지0601_과천놀이터설계서_설계내역서_백화점화장실인테리어" xfId="944" xr:uid="{00000000-0005-0000-0000-00007E030000}"/>
    <cellStyle name="1_tree_한풍집계_갑지0601_과천놀이터설계서_설계내역서_울산FITNESS인테리어" xfId="945" xr:uid="{00000000-0005-0000-0000-00007F030000}"/>
    <cellStyle name="1_tree_한풍집계_갑지0601_과천놀이터설계서_설계내역서_화명조경" xfId="946" xr:uid="{00000000-0005-0000-0000-000080030000}"/>
    <cellStyle name="1_tree_한풍집계_갑지0601_과천놀이터설계서_설계내역서_화명조경_백화점화장실인테리어" xfId="947" xr:uid="{00000000-0005-0000-0000-000081030000}"/>
    <cellStyle name="1_tree_한풍집계_갑지0601_과천놀이터설계서_설계내역서_화명조경_울산FITNESS인테리어" xfId="948" xr:uid="{00000000-0005-0000-0000-000082030000}"/>
    <cellStyle name="1_tree_한풍집계_갑지0601_과천놀이터설계서_설계내역서1월7일" xfId="949" xr:uid="{00000000-0005-0000-0000-000083030000}"/>
    <cellStyle name="1_tree_한풍집계_갑지0601_과천놀이터설계서_설계내역서1월7일_백화점화장실인테리어" xfId="950" xr:uid="{00000000-0005-0000-0000-000084030000}"/>
    <cellStyle name="1_tree_한풍집계_갑지0601_과천놀이터설계서_설계내역서1월7일_울산FITNESS인테리어" xfId="951" xr:uid="{00000000-0005-0000-0000-000085030000}"/>
    <cellStyle name="1_tree_한풍집계_갑지0601_과천놀이터설계서_설계내역서1월7일_화명조경" xfId="952" xr:uid="{00000000-0005-0000-0000-000086030000}"/>
    <cellStyle name="1_tree_한풍집계_갑지0601_과천놀이터설계서_설계내역서1월7일_화명조경_백화점화장실인테리어" xfId="953" xr:uid="{00000000-0005-0000-0000-000087030000}"/>
    <cellStyle name="1_tree_한풍집계_갑지0601_과천놀이터설계서_설계내역서1월7일_화명조경_울산FITNESS인테리어" xfId="954" xr:uid="{00000000-0005-0000-0000-000088030000}"/>
    <cellStyle name="1_tree_한풍집계_갑지0601_과천놀이터설계서_울산FITNESS인테리어" xfId="955" xr:uid="{00000000-0005-0000-0000-000089030000}"/>
    <cellStyle name="1_tree_한풍집계_갑지0601_과천놀이터설계서_화명조경" xfId="956" xr:uid="{00000000-0005-0000-0000-00008A030000}"/>
    <cellStyle name="1_tree_한풍집계_갑지0601_과천놀이터설계서_화명조경_백화점화장실인테리어" xfId="957" xr:uid="{00000000-0005-0000-0000-00008B030000}"/>
    <cellStyle name="1_tree_한풍집계_갑지0601_과천놀이터설계서_화명조경_울산FITNESS인테리어" xfId="958" xr:uid="{00000000-0005-0000-0000-00008C030000}"/>
    <cellStyle name="1_tree_한풍집계_갑지0601_백화점화장실인테리어" xfId="959" xr:uid="{00000000-0005-0000-0000-00008D030000}"/>
    <cellStyle name="1_tree_한풍집계_갑지0601_울산FITNESS인테리어" xfId="960" xr:uid="{00000000-0005-0000-0000-00008E030000}"/>
    <cellStyle name="1_tree_한풍집계_갑지0601_총괄갑지" xfId="961" xr:uid="{00000000-0005-0000-0000-00008F030000}"/>
    <cellStyle name="1_tree_한풍집계_갑지0601_총괄갑지_백화점화장실인테리어" xfId="962" xr:uid="{00000000-0005-0000-0000-000090030000}"/>
    <cellStyle name="1_tree_한풍집계_갑지0601_총괄갑지_설계내역서" xfId="963" xr:uid="{00000000-0005-0000-0000-000091030000}"/>
    <cellStyle name="1_tree_한풍집계_갑지0601_총괄갑지_설계내역서_백화점화장실인테리어" xfId="964" xr:uid="{00000000-0005-0000-0000-000092030000}"/>
    <cellStyle name="1_tree_한풍집계_갑지0601_총괄갑지_설계내역서_울산FITNESS인테리어" xfId="965" xr:uid="{00000000-0005-0000-0000-000093030000}"/>
    <cellStyle name="1_tree_한풍집계_갑지0601_총괄갑지_설계내역서_화명조경" xfId="966" xr:uid="{00000000-0005-0000-0000-000094030000}"/>
    <cellStyle name="1_tree_한풍집계_갑지0601_총괄갑지_설계내역서_화명조경_백화점화장실인테리어" xfId="967" xr:uid="{00000000-0005-0000-0000-000095030000}"/>
    <cellStyle name="1_tree_한풍집계_갑지0601_총괄갑지_설계내역서_화명조경_울산FITNESS인테리어" xfId="968" xr:uid="{00000000-0005-0000-0000-000096030000}"/>
    <cellStyle name="1_tree_한풍집계_갑지0601_총괄갑지_설계내역서1월7일" xfId="969" xr:uid="{00000000-0005-0000-0000-000097030000}"/>
    <cellStyle name="1_tree_한풍집계_갑지0601_총괄갑지_설계내역서1월7일_백화점화장실인테리어" xfId="970" xr:uid="{00000000-0005-0000-0000-000098030000}"/>
    <cellStyle name="1_tree_한풍집계_갑지0601_총괄갑지_설계내역서1월7일_울산FITNESS인테리어" xfId="971" xr:uid="{00000000-0005-0000-0000-000099030000}"/>
    <cellStyle name="1_tree_한풍집계_갑지0601_총괄갑지_설계내역서1월7일_화명조경" xfId="972" xr:uid="{00000000-0005-0000-0000-00009A030000}"/>
    <cellStyle name="1_tree_한풍집계_갑지0601_총괄갑지_설계내역서1월7일_화명조경_백화점화장실인테리어" xfId="973" xr:uid="{00000000-0005-0000-0000-00009B030000}"/>
    <cellStyle name="1_tree_한풍집계_갑지0601_총괄갑지_설계내역서1월7일_화명조경_울산FITNESS인테리어" xfId="974" xr:uid="{00000000-0005-0000-0000-00009C030000}"/>
    <cellStyle name="1_tree_한풍집계_갑지0601_총괄갑지_울산FITNESS인테리어" xfId="975" xr:uid="{00000000-0005-0000-0000-00009D030000}"/>
    <cellStyle name="1_tree_한풍집계_갑지0601_총괄갑지_화명조경" xfId="976" xr:uid="{00000000-0005-0000-0000-00009E030000}"/>
    <cellStyle name="1_tree_한풍집계_갑지0601_총괄갑지_화명조경_백화점화장실인테리어" xfId="977" xr:uid="{00000000-0005-0000-0000-00009F030000}"/>
    <cellStyle name="1_tree_한풍집계_갑지0601_총괄갑지_화명조경_울산FITNESS인테리어" xfId="978" xr:uid="{00000000-0005-0000-0000-0000A0030000}"/>
    <cellStyle name="1_tree_한풍집계_갑지0601_총괄내역서" xfId="979" xr:uid="{00000000-0005-0000-0000-0000A1030000}"/>
    <cellStyle name="1_tree_한풍집계_갑지0601_총괄내역서_백화점화장실인테리어" xfId="980" xr:uid="{00000000-0005-0000-0000-0000A2030000}"/>
    <cellStyle name="1_tree_한풍집계_갑지0601_총괄내역서_설계내역서" xfId="981" xr:uid="{00000000-0005-0000-0000-0000A3030000}"/>
    <cellStyle name="1_tree_한풍집계_갑지0601_총괄내역서_설계내역서_백화점화장실인테리어" xfId="982" xr:uid="{00000000-0005-0000-0000-0000A4030000}"/>
    <cellStyle name="1_tree_한풍집계_갑지0601_총괄내역서_설계내역서_울산FITNESS인테리어" xfId="983" xr:uid="{00000000-0005-0000-0000-0000A5030000}"/>
    <cellStyle name="1_tree_한풍집계_갑지0601_총괄내역서_설계내역서_화명조경" xfId="984" xr:uid="{00000000-0005-0000-0000-0000A6030000}"/>
    <cellStyle name="1_tree_한풍집계_갑지0601_총괄내역서_설계내역서_화명조경_백화점화장실인테리어" xfId="985" xr:uid="{00000000-0005-0000-0000-0000A7030000}"/>
    <cellStyle name="1_tree_한풍집계_갑지0601_총괄내역서_설계내역서_화명조경_울산FITNESS인테리어" xfId="986" xr:uid="{00000000-0005-0000-0000-0000A8030000}"/>
    <cellStyle name="1_tree_한풍집계_갑지0601_총괄내역서_설계내역서1월7일" xfId="987" xr:uid="{00000000-0005-0000-0000-0000A9030000}"/>
    <cellStyle name="1_tree_한풍집계_갑지0601_총괄내역서_설계내역서1월7일_백화점화장실인테리어" xfId="988" xr:uid="{00000000-0005-0000-0000-0000AA030000}"/>
    <cellStyle name="1_tree_한풍집계_갑지0601_총괄내역서_설계내역서1월7일_울산FITNESS인테리어" xfId="989" xr:uid="{00000000-0005-0000-0000-0000AB030000}"/>
    <cellStyle name="1_tree_한풍집계_갑지0601_총괄내역서_설계내역서1월7일_화명조경" xfId="990" xr:uid="{00000000-0005-0000-0000-0000AC030000}"/>
    <cellStyle name="1_tree_한풍집계_갑지0601_총괄내역서_설계내역서1월7일_화명조경_백화점화장실인테리어" xfId="991" xr:uid="{00000000-0005-0000-0000-0000AD030000}"/>
    <cellStyle name="1_tree_한풍집계_갑지0601_총괄내역서_설계내역서1월7일_화명조경_울산FITNESS인테리어" xfId="992" xr:uid="{00000000-0005-0000-0000-0000AE030000}"/>
    <cellStyle name="1_tree_한풍집계_갑지0601_총괄내역서_울산FITNESS인테리어" xfId="993" xr:uid="{00000000-0005-0000-0000-0000AF030000}"/>
    <cellStyle name="1_tree_한풍집계_갑지0601_총괄내역서_화명조경" xfId="994" xr:uid="{00000000-0005-0000-0000-0000B0030000}"/>
    <cellStyle name="1_tree_한풍집계_갑지0601_총괄내역서_화명조경_백화점화장실인테리어" xfId="995" xr:uid="{00000000-0005-0000-0000-0000B1030000}"/>
    <cellStyle name="1_tree_한풍집계_갑지0601_총괄내역서_화명조경_울산FITNESS인테리어" xfId="996" xr:uid="{00000000-0005-0000-0000-0000B2030000}"/>
    <cellStyle name="1_tree_한풍집계_갑지0601_화명조경" xfId="997" xr:uid="{00000000-0005-0000-0000-0000B3030000}"/>
    <cellStyle name="1_tree_한풍집계_갑지0601_화명조경_백화점화장실인테리어" xfId="998" xr:uid="{00000000-0005-0000-0000-0000B4030000}"/>
    <cellStyle name="1_tree_한풍집계_갑지0601_화명조경_울산FITNESS인테리어" xfId="999" xr:uid="{00000000-0005-0000-0000-0000B5030000}"/>
    <cellStyle name="1_tree_한풍집계_백화점화장실인테리어" xfId="1000" xr:uid="{00000000-0005-0000-0000-0000B6030000}"/>
    <cellStyle name="1_tree_한풍집계_설계내역서" xfId="1001" xr:uid="{00000000-0005-0000-0000-0000B7030000}"/>
    <cellStyle name="1_tree_한풍집계_설계내역서_백화점화장실인테리어" xfId="1002" xr:uid="{00000000-0005-0000-0000-0000B8030000}"/>
    <cellStyle name="1_tree_한풍집계_설계내역서_울산FITNESS인테리어" xfId="1003" xr:uid="{00000000-0005-0000-0000-0000B9030000}"/>
    <cellStyle name="1_tree_한풍집계_설계내역서_화명조경" xfId="1004" xr:uid="{00000000-0005-0000-0000-0000BA030000}"/>
    <cellStyle name="1_tree_한풍집계_설계내역서_화명조경_백화점화장실인테리어" xfId="1005" xr:uid="{00000000-0005-0000-0000-0000BB030000}"/>
    <cellStyle name="1_tree_한풍집계_설계내역서_화명조경_울산FITNESS인테리어" xfId="1006" xr:uid="{00000000-0005-0000-0000-0000BC030000}"/>
    <cellStyle name="1_tree_한풍집계_설계내역서1월7일" xfId="1007" xr:uid="{00000000-0005-0000-0000-0000BD030000}"/>
    <cellStyle name="1_tree_한풍집계_설계내역서1월7일_백화점화장실인테리어" xfId="1008" xr:uid="{00000000-0005-0000-0000-0000BE030000}"/>
    <cellStyle name="1_tree_한풍집계_설계내역서1월7일_울산FITNESS인테리어" xfId="1009" xr:uid="{00000000-0005-0000-0000-0000BF030000}"/>
    <cellStyle name="1_tree_한풍집계_설계내역서1월7일_화명조경" xfId="1010" xr:uid="{00000000-0005-0000-0000-0000C0030000}"/>
    <cellStyle name="1_tree_한풍집계_설계내역서1월7일_화명조경_백화점화장실인테리어" xfId="1011" xr:uid="{00000000-0005-0000-0000-0000C1030000}"/>
    <cellStyle name="1_tree_한풍집계_설계내역서1월7일_화명조경_울산FITNESS인테리어" xfId="1012" xr:uid="{00000000-0005-0000-0000-0000C2030000}"/>
    <cellStyle name="1_tree_한풍집계_쌍용수량0905" xfId="1013" xr:uid="{00000000-0005-0000-0000-0000C3030000}"/>
    <cellStyle name="1_tree_한풍집계_쌍용수량0905_백화점화장실인테리어" xfId="1014" xr:uid="{00000000-0005-0000-0000-0000C4030000}"/>
    <cellStyle name="1_tree_한풍집계_쌍용수량0905_설계내역서" xfId="1015" xr:uid="{00000000-0005-0000-0000-0000C5030000}"/>
    <cellStyle name="1_tree_한풍집계_쌍용수량0905_설계내역서_백화점화장실인테리어" xfId="1016" xr:uid="{00000000-0005-0000-0000-0000C6030000}"/>
    <cellStyle name="1_tree_한풍집계_쌍용수량0905_설계내역서_울산FITNESS인테리어" xfId="1017" xr:uid="{00000000-0005-0000-0000-0000C7030000}"/>
    <cellStyle name="1_tree_한풍집계_쌍용수량0905_설계내역서_화명조경" xfId="1018" xr:uid="{00000000-0005-0000-0000-0000C8030000}"/>
    <cellStyle name="1_tree_한풍집계_쌍용수량0905_설계내역서_화명조경_백화점화장실인테리어" xfId="1019" xr:uid="{00000000-0005-0000-0000-0000C9030000}"/>
    <cellStyle name="1_tree_한풍집계_쌍용수량0905_설계내역서_화명조경_울산FITNESS인테리어" xfId="1020" xr:uid="{00000000-0005-0000-0000-0000CA030000}"/>
    <cellStyle name="1_tree_한풍집계_쌍용수량0905_설계내역서1월7일" xfId="1021" xr:uid="{00000000-0005-0000-0000-0000CB030000}"/>
    <cellStyle name="1_tree_한풍집계_쌍용수량0905_설계내역서1월7일_백화점화장실인테리어" xfId="1022" xr:uid="{00000000-0005-0000-0000-0000CC030000}"/>
    <cellStyle name="1_tree_한풍집계_쌍용수량0905_설계내역서1월7일_울산FITNESS인테리어" xfId="1023" xr:uid="{00000000-0005-0000-0000-0000CD030000}"/>
    <cellStyle name="1_tree_한풍집계_쌍용수량0905_설계내역서1월7일_화명조경" xfId="1024" xr:uid="{00000000-0005-0000-0000-0000CE030000}"/>
    <cellStyle name="1_tree_한풍집계_쌍용수량0905_설계내역서1월7일_화명조경_백화점화장실인테리어" xfId="1025" xr:uid="{00000000-0005-0000-0000-0000CF030000}"/>
    <cellStyle name="1_tree_한풍집계_쌍용수량0905_설계내역서1월7일_화명조경_울산FITNESS인테리어" xfId="1026" xr:uid="{00000000-0005-0000-0000-0000D0030000}"/>
    <cellStyle name="1_tree_한풍집계_쌍용수량0905_울산FITNESS인테리어" xfId="1027" xr:uid="{00000000-0005-0000-0000-0000D1030000}"/>
    <cellStyle name="1_tree_한풍집계_쌍용수량0905_화명조경" xfId="1028" xr:uid="{00000000-0005-0000-0000-0000D2030000}"/>
    <cellStyle name="1_tree_한풍집계_쌍용수량0905_화명조경_백화점화장실인테리어" xfId="1029" xr:uid="{00000000-0005-0000-0000-0000D3030000}"/>
    <cellStyle name="1_tree_한풍집계_쌍용수량0905_화명조경_울산FITNESS인테리어" xfId="1030" xr:uid="{00000000-0005-0000-0000-0000D4030000}"/>
    <cellStyle name="1_tree_한풍집계_울산FITNESS인테리어" xfId="1031" xr:uid="{00000000-0005-0000-0000-0000D5030000}"/>
    <cellStyle name="1_tree_한풍집계_터미널1-0" xfId="1032" xr:uid="{00000000-0005-0000-0000-0000D6030000}"/>
    <cellStyle name="1_tree_한풍집계_터미널1-0_백화점화장실인테리어" xfId="1033" xr:uid="{00000000-0005-0000-0000-0000D7030000}"/>
    <cellStyle name="1_tree_한풍집계_터미널1-0_울산FITNESS인테리어" xfId="1034" xr:uid="{00000000-0005-0000-0000-0000D8030000}"/>
    <cellStyle name="1_tree_한풍집계_터미널1-0_화명조경" xfId="1035" xr:uid="{00000000-0005-0000-0000-0000D9030000}"/>
    <cellStyle name="1_tree_한풍집계_터미널1-0_화명조경_백화점화장실인테리어" xfId="1036" xr:uid="{00000000-0005-0000-0000-0000DA030000}"/>
    <cellStyle name="1_tree_한풍집계_터미널1-0_화명조경_울산FITNESS인테리어" xfId="1037" xr:uid="{00000000-0005-0000-0000-0000DB030000}"/>
    <cellStyle name="1_tree_한풍집계_화명조경" xfId="1038" xr:uid="{00000000-0005-0000-0000-0000DC030000}"/>
    <cellStyle name="1_tree_한풍집계_화명조경_백화점화장실인테리어" xfId="1039" xr:uid="{00000000-0005-0000-0000-0000DD030000}"/>
    <cellStyle name="1_tree_한풍집계_화명조경_울산FITNESS인테리어" xfId="1040" xr:uid="{00000000-0005-0000-0000-0000DE030000}"/>
    <cellStyle name="1_tree_화명조경" xfId="1041" xr:uid="{00000000-0005-0000-0000-0000DF030000}"/>
    <cellStyle name="1_tree_화명조경_백화점화장실인테리어" xfId="1042" xr:uid="{00000000-0005-0000-0000-0000E0030000}"/>
    <cellStyle name="1_tree_화명조경_울산FITNESS인테리어" xfId="1043" xr:uid="{00000000-0005-0000-0000-0000E1030000}"/>
    <cellStyle name="1_남해총괄표" xfId="1044" xr:uid="{00000000-0005-0000-0000-0000E2030000}"/>
    <cellStyle name="1_남해총괄표_백화점화장실인테리어" xfId="1045" xr:uid="{00000000-0005-0000-0000-0000E3030000}"/>
    <cellStyle name="1_남해총괄표_설계내역서" xfId="1046" xr:uid="{00000000-0005-0000-0000-0000E4030000}"/>
    <cellStyle name="1_남해총괄표_설계내역서_백화점화장실인테리어" xfId="1047" xr:uid="{00000000-0005-0000-0000-0000E5030000}"/>
    <cellStyle name="1_남해총괄표_설계내역서_울산FITNESS인테리어" xfId="1048" xr:uid="{00000000-0005-0000-0000-0000E6030000}"/>
    <cellStyle name="1_남해총괄표_설계내역서_화명조경" xfId="1049" xr:uid="{00000000-0005-0000-0000-0000E7030000}"/>
    <cellStyle name="1_남해총괄표_설계내역서_화명조경_백화점화장실인테리어" xfId="1050" xr:uid="{00000000-0005-0000-0000-0000E8030000}"/>
    <cellStyle name="1_남해총괄표_설계내역서_화명조경_울산FITNESS인테리어" xfId="1051" xr:uid="{00000000-0005-0000-0000-0000E9030000}"/>
    <cellStyle name="1_남해총괄표_설계내역서1월7일" xfId="1052" xr:uid="{00000000-0005-0000-0000-0000EA030000}"/>
    <cellStyle name="1_남해총괄표_설계내역서1월7일_백화점화장실인테리어" xfId="1053" xr:uid="{00000000-0005-0000-0000-0000EB030000}"/>
    <cellStyle name="1_남해총괄표_설계내역서1월7일_울산FITNESS인테리어" xfId="1054" xr:uid="{00000000-0005-0000-0000-0000EC030000}"/>
    <cellStyle name="1_남해총괄표_설계내역서1월7일_화명조경" xfId="1055" xr:uid="{00000000-0005-0000-0000-0000ED030000}"/>
    <cellStyle name="1_남해총괄표_설계내역서1월7일_화명조경_백화점화장실인테리어" xfId="1056" xr:uid="{00000000-0005-0000-0000-0000EE030000}"/>
    <cellStyle name="1_남해총괄표_설계내역서1월7일_화명조경_울산FITNESS인테리어" xfId="1057" xr:uid="{00000000-0005-0000-0000-0000EF030000}"/>
    <cellStyle name="1_남해총괄표_울산FITNESS인테리어" xfId="1058" xr:uid="{00000000-0005-0000-0000-0000F0030000}"/>
    <cellStyle name="1_남해총괄표_화명조경" xfId="1059" xr:uid="{00000000-0005-0000-0000-0000F1030000}"/>
    <cellStyle name="1_남해총괄표_화명조경_백화점화장실인테리어" xfId="1060" xr:uid="{00000000-0005-0000-0000-0000F2030000}"/>
    <cellStyle name="1_남해총괄표_화명조경_울산FITNESS인테리어" xfId="1061" xr:uid="{00000000-0005-0000-0000-0000F3030000}"/>
    <cellStyle name="1_수원변경수량산출" xfId="1062" xr:uid="{00000000-0005-0000-0000-0000F4030000}"/>
    <cellStyle name="1_쌍용수량0905" xfId="1063" xr:uid="{00000000-0005-0000-0000-0000F5030000}"/>
    <cellStyle name="1_쌍용수량0905_백화점화장실인테리어" xfId="1064" xr:uid="{00000000-0005-0000-0000-0000F6030000}"/>
    <cellStyle name="1_쌍용수량0905_설계내역서" xfId="1065" xr:uid="{00000000-0005-0000-0000-0000F7030000}"/>
    <cellStyle name="1_쌍용수량0905_설계내역서_백화점화장실인테리어" xfId="1066" xr:uid="{00000000-0005-0000-0000-0000F8030000}"/>
    <cellStyle name="1_쌍용수량0905_설계내역서_울산FITNESS인테리어" xfId="1067" xr:uid="{00000000-0005-0000-0000-0000F9030000}"/>
    <cellStyle name="1_쌍용수량0905_설계내역서_화명조경" xfId="1068" xr:uid="{00000000-0005-0000-0000-0000FA030000}"/>
    <cellStyle name="1_쌍용수량0905_설계내역서_화명조경_백화점화장실인테리어" xfId="1069" xr:uid="{00000000-0005-0000-0000-0000FB030000}"/>
    <cellStyle name="1_쌍용수량0905_설계내역서_화명조경_울산FITNESS인테리어" xfId="1070" xr:uid="{00000000-0005-0000-0000-0000FC030000}"/>
    <cellStyle name="1_쌍용수량0905_설계내역서1월7일" xfId="1071" xr:uid="{00000000-0005-0000-0000-0000FD030000}"/>
    <cellStyle name="1_쌍용수량0905_설계내역서1월7일_백화점화장실인테리어" xfId="1072" xr:uid="{00000000-0005-0000-0000-0000FE030000}"/>
    <cellStyle name="1_쌍용수량0905_설계내역서1월7일_울산FITNESS인테리어" xfId="1073" xr:uid="{00000000-0005-0000-0000-0000FF030000}"/>
    <cellStyle name="1_쌍용수량0905_설계내역서1월7일_화명조경" xfId="1074" xr:uid="{00000000-0005-0000-0000-000000040000}"/>
    <cellStyle name="1_쌍용수량0905_설계내역서1월7일_화명조경_백화점화장실인테리어" xfId="1075" xr:uid="{00000000-0005-0000-0000-000001040000}"/>
    <cellStyle name="1_쌍용수량0905_설계내역서1월7일_화명조경_울산FITNESS인테리어" xfId="1076" xr:uid="{00000000-0005-0000-0000-000002040000}"/>
    <cellStyle name="1_쌍용수량0905_울산FITNESS인테리어" xfId="1077" xr:uid="{00000000-0005-0000-0000-000003040000}"/>
    <cellStyle name="1_쌍용수량0905_화명조경" xfId="1078" xr:uid="{00000000-0005-0000-0000-000004040000}"/>
    <cellStyle name="1_쌍용수량0905_화명조경_백화점화장실인테리어" xfId="1079" xr:uid="{00000000-0005-0000-0000-000005040000}"/>
    <cellStyle name="1_쌍용수량0905_화명조경_울산FITNESS인테리어" xfId="1080" xr:uid="{00000000-0005-0000-0000-000006040000}"/>
    <cellStyle name="1_원가계산서" xfId="1081" xr:uid="{00000000-0005-0000-0000-000007040000}"/>
    <cellStyle name="1_원가계산서_00갑지" xfId="1082" xr:uid="{00000000-0005-0000-0000-000008040000}"/>
    <cellStyle name="1_원가계산서_00갑지_백화점화장실인테리어" xfId="1083" xr:uid="{00000000-0005-0000-0000-000009040000}"/>
    <cellStyle name="1_원가계산서_00갑지_설계내역서" xfId="1084" xr:uid="{00000000-0005-0000-0000-00000A040000}"/>
    <cellStyle name="1_원가계산서_00갑지_설계내역서_백화점화장실인테리어" xfId="1085" xr:uid="{00000000-0005-0000-0000-00000B040000}"/>
    <cellStyle name="1_원가계산서_00갑지_설계내역서_울산FITNESS인테리어" xfId="1086" xr:uid="{00000000-0005-0000-0000-00000C040000}"/>
    <cellStyle name="1_원가계산서_00갑지_설계내역서_화명조경" xfId="1087" xr:uid="{00000000-0005-0000-0000-00000D040000}"/>
    <cellStyle name="1_원가계산서_00갑지_설계내역서_화명조경_백화점화장실인테리어" xfId="1088" xr:uid="{00000000-0005-0000-0000-00000E040000}"/>
    <cellStyle name="1_원가계산서_00갑지_설계내역서_화명조경_울산FITNESS인테리어" xfId="1089" xr:uid="{00000000-0005-0000-0000-00000F040000}"/>
    <cellStyle name="1_원가계산서_00갑지_설계내역서1월7일" xfId="1090" xr:uid="{00000000-0005-0000-0000-000010040000}"/>
    <cellStyle name="1_원가계산서_00갑지_설계내역서1월7일_백화점화장실인테리어" xfId="1091" xr:uid="{00000000-0005-0000-0000-000011040000}"/>
    <cellStyle name="1_원가계산서_00갑지_설계내역서1월7일_울산FITNESS인테리어" xfId="1092" xr:uid="{00000000-0005-0000-0000-000012040000}"/>
    <cellStyle name="1_원가계산서_00갑지_설계내역서1월7일_화명조경" xfId="1093" xr:uid="{00000000-0005-0000-0000-000013040000}"/>
    <cellStyle name="1_원가계산서_00갑지_설계내역서1월7일_화명조경_백화점화장실인테리어" xfId="1094" xr:uid="{00000000-0005-0000-0000-000014040000}"/>
    <cellStyle name="1_원가계산서_00갑지_설계내역서1월7일_화명조경_울산FITNESS인테리어" xfId="1095" xr:uid="{00000000-0005-0000-0000-000015040000}"/>
    <cellStyle name="1_원가계산서_00갑지_울산FITNESS인테리어" xfId="1096" xr:uid="{00000000-0005-0000-0000-000016040000}"/>
    <cellStyle name="1_원가계산서_00갑지_화명조경" xfId="1097" xr:uid="{00000000-0005-0000-0000-000017040000}"/>
    <cellStyle name="1_원가계산서_00갑지_화명조경_백화점화장실인테리어" xfId="1098" xr:uid="{00000000-0005-0000-0000-000018040000}"/>
    <cellStyle name="1_원가계산서_00갑지_화명조경_울산FITNESS인테리어" xfId="1099" xr:uid="{00000000-0005-0000-0000-000019040000}"/>
    <cellStyle name="1_원가계산서_과천놀이터설계서" xfId="1100" xr:uid="{00000000-0005-0000-0000-00001A040000}"/>
    <cellStyle name="1_원가계산서_과천놀이터설계서_백화점화장실인테리어" xfId="1101" xr:uid="{00000000-0005-0000-0000-00001B040000}"/>
    <cellStyle name="1_원가계산서_과천놀이터설계서_설계내역서" xfId="1102" xr:uid="{00000000-0005-0000-0000-00001C040000}"/>
    <cellStyle name="1_원가계산서_과천놀이터설계서_설계내역서_백화점화장실인테리어" xfId="1103" xr:uid="{00000000-0005-0000-0000-00001D040000}"/>
    <cellStyle name="1_원가계산서_과천놀이터설계서_설계내역서_울산FITNESS인테리어" xfId="1104" xr:uid="{00000000-0005-0000-0000-00001E040000}"/>
    <cellStyle name="1_원가계산서_과천놀이터설계서_설계내역서_화명조경" xfId="1105" xr:uid="{00000000-0005-0000-0000-00001F040000}"/>
    <cellStyle name="1_원가계산서_과천놀이터설계서_설계내역서_화명조경_백화점화장실인테리어" xfId="1106" xr:uid="{00000000-0005-0000-0000-000020040000}"/>
    <cellStyle name="1_원가계산서_과천놀이터설계서_설계내역서_화명조경_울산FITNESS인테리어" xfId="1107" xr:uid="{00000000-0005-0000-0000-000021040000}"/>
    <cellStyle name="1_원가계산서_과천놀이터설계서_설계내역서1월7일" xfId="1108" xr:uid="{00000000-0005-0000-0000-000022040000}"/>
    <cellStyle name="1_원가계산서_과천놀이터설계서_설계내역서1월7일_백화점화장실인테리어" xfId="1109" xr:uid="{00000000-0005-0000-0000-000023040000}"/>
    <cellStyle name="1_원가계산서_과천놀이터설계서_설계내역서1월7일_울산FITNESS인테리어" xfId="1110" xr:uid="{00000000-0005-0000-0000-000024040000}"/>
    <cellStyle name="1_원가계산서_과천놀이터설계서_설계내역서1월7일_화명조경" xfId="1111" xr:uid="{00000000-0005-0000-0000-000025040000}"/>
    <cellStyle name="1_원가계산서_과천놀이터설계서_설계내역서1월7일_화명조경_백화점화장실인테리어" xfId="1112" xr:uid="{00000000-0005-0000-0000-000026040000}"/>
    <cellStyle name="1_원가계산서_과천놀이터설계서_설계내역서1월7일_화명조경_울산FITNESS인테리어" xfId="1113" xr:uid="{00000000-0005-0000-0000-000027040000}"/>
    <cellStyle name="1_원가계산서_과천놀이터설계서_울산FITNESS인테리어" xfId="1114" xr:uid="{00000000-0005-0000-0000-000028040000}"/>
    <cellStyle name="1_원가계산서_과천놀이터설계서_화명조경" xfId="1115" xr:uid="{00000000-0005-0000-0000-000029040000}"/>
    <cellStyle name="1_원가계산서_과천놀이터설계서_화명조경_백화점화장실인테리어" xfId="1116" xr:uid="{00000000-0005-0000-0000-00002A040000}"/>
    <cellStyle name="1_원가계산서_과천놀이터설계서_화명조경_울산FITNESS인테리어" xfId="1117" xr:uid="{00000000-0005-0000-0000-00002B040000}"/>
    <cellStyle name="1_원가계산서_백화점화장실인테리어" xfId="1118" xr:uid="{00000000-0005-0000-0000-00002C040000}"/>
    <cellStyle name="1_원가계산서_울산FITNESS인테리어" xfId="1119" xr:uid="{00000000-0005-0000-0000-00002D040000}"/>
    <cellStyle name="1_원가계산서_총괄갑지" xfId="1120" xr:uid="{00000000-0005-0000-0000-00002E040000}"/>
    <cellStyle name="1_원가계산서_총괄갑지_백화점화장실인테리어" xfId="1121" xr:uid="{00000000-0005-0000-0000-00002F040000}"/>
    <cellStyle name="1_원가계산서_총괄갑지_설계내역서" xfId="1122" xr:uid="{00000000-0005-0000-0000-000030040000}"/>
    <cellStyle name="1_원가계산서_총괄갑지_설계내역서_백화점화장실인테리어" xfId="1123" xr:uid="{00000000-0005-0000-0000-000031040000}"/>
    <cellStyle name="1_원가계산서_총괄갑지_설계내역서_울산FITNESS인테리어" xfId="1124" xr:uid="{00000000-0005-0000-0000-000032040000}"/>
    <cellStyle name="1_원가계산서_총괄갑지_설계내역서_화명조경" xfId="1125" xr:uid="{00000000-0005-0000-0000-000033040000}"/>
    <cellStyle name="1_원가계산서_총괄갑지_설계내역서_화명조경_백화점화장실인테리어" xfId="1126" xr:uid="{00000000-0005-0000-0000-000034040000}"/>
    <cellStyle name="1_원가계산서_총괄갑지_설계내역서_화명조경_울산FITNESS인테리어" xfId="1127" xr:uid="{00000000-0005-0000-0000-000035040000}"/>
    <cellStyle name="1_원가계산서_총괄갑지_설계내역서1월7일" xfId="1128" xr:uid="{00000000-0005-0000-0000-000036040000}"/>
    <cellStyle name="1_원가계산서_총괄갑지_설계내역서1월7일_백화점화장실인테리어" xfId="1129" xr:uid="{00000000-0005-0000-0000-000037040000}"/>
    <cellStyle name="1_원가계산서_총괄갑지_설계내역서1월7일_울산FITNESS인테리어" xfId="1130" xr:uid="{00000000-0005-0000-0000-000038040000}"/>
    <cellStyle name="1_원가계산서_총괄갑지_설계내역서1월7일_화명조경" xfId="1131" xr:uid="{00000000-0005-0000-0000-000039040000}"/>
    <cellStyle name="1_원가계산서_총괄갑지_설계내역서1월7일_화명조경_백화점화장실인테리어" xfId="1132" xr:uid="{00000000-0005-0000-0000-00003A040000}"/>
    <cellStyle name="1_원가계산서_총괄갑지_설계내역서1월7일_화명조경_울산FITNESS인테리어" xfId="1133" xr:uid="{00000000-0005-0000-0000-00003B040000}"/>
    <cellStyle name="1_원가계산서_총괄갑지_울산FITNESS인테리어" xfId="1134" xr:uid="{00000000-0005-0000-0000-00003C040000}"/>
    <cellStyle name="1_원가계산서_총괄갑지_화명조경" xfId="1135" xr:uid="{00000000-0005-0000-0000-00003D040000}"/>
    <cellStyle name="1_원가계산서_총괄갑지_화명조경_백화점화장실인테리어" xfId="1136" xr:uid="{00000000-0005-0000-0000-00003E040000}"/>
    <cellStyle name="1_원가계산서_총괄갑지_화명조경_울산FITNESS인테리어" xfId="1137" xr:uid="{00000000-0005-0000-0000-00003F040000}"/>
    <cellStyle name="1_원가계산서_총괄내역서" xfId="1138" xr:uid="{00000000-0005-0000-0000-000040040000}"/>
    <cellStyle name="1_원가계산서_총괄내역서_백화점화장실인테리어" xfId="1139" xr:uid="{00000000-0005-0000-0000-000041040000}"/>
    <cellStyle name="1_원가계산서_총괄내역서_설계내역서" xfId="1140" xr:uid="{00000000-0005-0000-0000-000042040000}"/>
    <cellStyle name="1_원가계산서_총괄내역서_설계내역서_백화점화장실인테리어" xfId="1141" xr:uid="{00000000-0005-0000-0000-000043040000}"/>
    <cellStyle name="1_원가계산서_총괄내역서_설계내역서_울산FITNESS인테리어" xfId="1142" xr:uid="{00000000-0005-0000-0000-000044040000}"/>
    <cellStyle name="1_원가계산서_총괄내역서_설계내역서_화명조경" xfId="1143" xr:uid="{00000000-0005-0000-0000-000045040000}"/>
    <cellStyle name="1_원가계산서_총괄내역서_설계내역서_화명조경_백화점화장실인테리어" xfId="1144" xr:uid="{00000000-0005-0000-0000-000046040000}"/>
    <cellStyle name="1_원가계산서_총괄내역서_설계내역서_화명조경_울산FITNESS인테리어" xfId="1145" xr:uid="{00000000-0005-0000-0000-000047040000}"/>
    <cellStyle name="1_원가계산서_총괄내역서_설계내역서1월7일" xfId="1146" xr:uid="{00000000-0005-0000-0000-000048040000}"/>
    <cellStyle name="1_원가계산서_총괄내역서_설계내역서1월7일_백화점화장실인테리어" xfId="1147" xr:uid="{00000000-0005-0000-0000-000049040000}"/>
    <cellStyle name="1_원가계산서_총괄내역서_설계내역서1월7일_울산FITNESS인테리어" xfId="1148" xr:uid="{00000000-0005-0000-0000-00004A040000}"/>
    <cellStyle name="1_원가계산서_총괄내역서_설계내역서1월7일_화명조경" xfId="1149" xr:uid="{00000000-0005-0000-0000-00004B040000}"/>
    <cellStyle name="1_원가계산서_총괄내역서_설계내역서1월7일_화명조경_백화점화장실인테리어" xfId="1150" xr:uid="{00000000-0005-0000-0000-00004C040000}"/>
    <cellStyle name="1_원가계산서_총괄내역서_설계내역서1월7일_화명조경_울산FITNESS인테리어" xfId="1151" xr:uid="{00000000-0005-0000-0000-00004D040000}"/>
    <cellStyle name="1_원가계산서_총괄내역서_울산FITNESS인테리어" xfId="1152" xr:uid="{00000000-0005-0000-0000-00004E040000}"/>
    <cellStyle name="1_원가계산서_총괄내역서_화명조경" xfId="1153" xr:uid="{00000000-0005-0000-0000-00004F040000}"/>
    <cellStyle name="1_원가계산서_총괄내역서_화명조경_백화점화장실인테리어" xfId="1154" xr:uid="{00000000-0005-0000-0000-000050040000}"/>
    <cellStyle name="1_원가계산서_총괄내역서_화명조경_울산FITNESS인테리어" xfId="1155" xr:uid="{00000000-0005-0000-0000-000051040000}"/>
    <cellStyle name="1_원가계산서_화명조경" xfId="1156" xr:uid="{00000000-0005-0000-0000-000052040000}"/>
    <cellStyle name="1_원가계산서_화명조경_백화점화장실인테리어" xfId="1157" xr:uid="{00000000-0005-0000-0000-000053040000}"/>
    <cellStyle name="1_원가계산서_화명조경_울산FITNESS인테리어" xfId="1158" xr:uid="{00000000-0005-0000-0000-000054040000}"/>
    <cellStyle name="1_은파수량집계" xfId="1159" xr:uid="{00000000-0005-0000-0000-000055040000}"/>
    <cellStyle name="1_터미널1-0" xfId="1160" xr:uid="{00000000-0005-0000-0000-000056040000}"/>
    <cellStyle name="1_터미널1-0_백화점화장실인테리어" xfId="1161" xr:uid="{00000000-0005-0000-0000-000057040000}"/>
    <cellStyle name="1_터미널1-0_설계내역서" xfId="1162" xr:uid="{00000000-0005-0000-0000-000058040000}"/>
    <cellStyle name="1_터미널1-0_설계내역서_백화점화장실인테리어" xfId="1163" xr:uid="{00000000-0005-0000-0000-000059040000}"/>
    <cellStyle name="1_터미널1-0_설계내역서_울산FITNESS인테리어" xfId="1164" xr:uid="{00000000-0005-0000-0000-00005A040000}"/>
    <cellStyle name="1_터미널1-0_설계내역서_화명조경" xfId="1165" xr:uid="{00000000-0005-0000-0000-00005B040000}"/>
    <cellStyle name="1_터미널1-0_설계내역서_화명조경_백화점화장실인테리어" xfId="1166" xr:uid="{00000000-0005-0000-0000-00005C040000}"/>
    <cellStyle name="1_터미널1-0_설계내역서_화명조경_울산FITNESS인테리어" xfId="1167" xr:uid="{00000000-0005-0000-0000-00005D040000}"/>
    <cellStyle name="1_터미널1-0_설계내역서1월7일" xfId="1168" xr:uid="{00000000-0005-0000-0000-00005E040000}"/>
    <cellStyle name="1_터미널1-0_설계내역서1월7일_백화점화장실인테리어" xfId="1169" xr:uid="{00000000-0005-0000-0000-00005F040000}"/>
    <cellStyle name="1_터미널1-0_설계내역서1월7일_울산FITNESS인테리어" xfId="1170" xr:uid="{00000000-0005-0000-0000-000060040000}"/>
    <cellStyle name="1_터미널1-0_설계내역서1월7일_화명조경" xfId="1171" xr:uid="{00000000-0005-0000-0000-000061040000}"/>
    <cellStyle name="1_터미널1-0_설계내역서1월7일_화명조경_백화점화장실인테리어" xfId="1172" xr:uid="{00000000-0005-0000-0000-000062040000}"/>
    <cellStyle name="1_터미널1-0_설계내역서1월7일_화명조경_울산FITNESS인테리어" xfId="1173" xr:uid="{00000000-0005-0000-0000-000063040000}"/>
    <cellStyle name="1_터미널1-0_쌍용수량0905" xfId="1174" xr:uid="{00000000-0005-0000-0000-000064040000}"/>
    <cellStyle name="1_터미널1-0_쌍용수량0905_백화점화장실인테리어" xfId="1175" xr:uid="{00000000-0005-0000-0000-000065040000}"/>
    <cellStyle name="1_터미널1-0_쌍용수량0905_설계내역서" xfId="1176" xr:uid="{00000000-0005-0000-0000-000066040000}"/>
    <cellStyle name="1_터미널1-0_쌍용수량0905_설계내역서_백화점화장실인테리어" xfId="1177" xr:uid="{00000000-0005-0000-0000-000067040000}"/>
    <cellStyle name="1_터미널1-0_쌍용수량0905_설계내역서_울산FITNESS인테리어" xfId="1178" xr:uid="{00000000-0005-0000-0000-000068040000}"/>
    <cellStyle name="1_터미널1-0_쌍용수량0905_설계내역서_화명조경" xfId="1179" xr:uid="{00000000-0005-0000-0000-000069040000}"/>
    <cellStyle name="1_터미널1-0_쌍용수량0905_설계내역서_화명조경_백화점화장실인테리어" xfId="1180" xr:uid="{00000000-0005-0000-0000-00006A040000}"/>
    <cellStyle name="1_터미널1-0_쌍용수량0905_설계내역서_화명조경_울산FITNESS인테리어" xfId="1181" xr:uid="{00000000-0005-0000-0000-00006B040000}"/>
    <cellStyle name="1_터미널1-0_쌍용수량0905_설계내역서1월7일" xfId="1182" xr:uid="{00000000-0005-0000-0000-00006C040000}"/>
    <cellStyle name="1_터미널1-0_쌍용수량0905_설계내역서1월7일_백화점화장실인테리어" xfId="1183" xr:uid="{00000000-0005-0000-0000-00006D040000}"/>
    <cellStyle name="1_터미널1-0_쌍용수량0905_설계내역서1월7일_울산FITNESS인테리어" xfId="1184" xr:uid="{00000000-0005-0000-0000-00006E040000}"/>
    <cellStyle name="1_터미널1-0_쌍용수량0905_설계내역서1월7일_화명조경" xfId="1185" xr:uid="{00000000-0005-0000-0000-00006F040000}"/>
    <cellStyle name="1_터미널1-0_쌍용수량0905_설계내역서1월7일_화명조경_백화점화장실인테리어" xfId="1186" xr:uid="{00000000-0005-0000-0000-000070040000}"/>
    <cellStyle name="1_터미널1-0_쌍용수량0905_설계내역서1월7일_화명조경_울산FITNESS인테리어" xfId="1187" xr:uid="{00000000-0005-0000-0000-000071040000}"/>
    <cellStyle name="1_터미널1-0_쌍용수량0905_울산FITNESS인테리어" xfId="1188" xr:uid="{00000000-0005-0000-0000-000072040000}"/>
    <cellStyle name="1_터미널1-0_쌍용수량0905_화명조경" xfId="1189" xr:uid="{00000000-0005-0000-0000-000073040000}"/>
    <cellStyle name="1_터미널1-0_쌍용수량0905_화명조경_백화점화장실인테리어" xfId="1190" xr:uid="{00000000-0005-0000-0000-000074040000}"/>
    <cellStyle name="1_터미널1-0_쌍용수량0905_화명조경_울산FITNESS인테리어" xfId="1191" xr:uid="{00000000-0005-0000-0000-000075040000}"/>
    <cellStyle name="1_터미널1-0_울산FITNESS인테리어" xfId="1192" xr:uid="{00000000-0005-0000-0000-000076040000}"/>
    <cellStyle name="1_터미널1-0_화명조경" xfId="1193" xr:uid="{00000000-0005-0000-0000-000077040000}"/>
    <cellStyle name="1_터미널1-0_화명조경_백화점화장실인테리어" xfId="1194" xr:uid="{00000000-0005-0000-0000-000078040000}"/>
    <cellStyle name="1_터미널1-0_화명조경_울산FITNESS인테리어" xfId="1195" xr:uid="{00000000-0005-0000-0000-000079040000}"/>
    <cellStyle name="10" xfId="1196" xr:uid="{00000000-0005-0000-0000-00007A040000}"/>
    <cellStyle name="11" xfId="1197" xr:uid="{00000000-0005-0000-0000-00007B040000}"/>
    <cellStyle name="111" xfId="1198" xr:uid="{00000000-0005-0000-0000-00007C040000}"/>
    <cellStyle name="¹eº" xfId="1199" xr:uid="{00000000-0005-0000-0000-00007D040000}"/>
    <cellStyle name="¹éº" xfId="1200" xr:uid="{00000000-0005-0000-0000-00007E040000}"/>
    <cellStyle name="¹eº_(070818)세광건설-경비실 신축공사" xfId="1201" xr:uid="{00000000-0005-0000-0000-00007F040000}"/>
    <cellStyle name="¹éº_(070818)세광건설-경비실 신축공사" xfId="1202" xr:uid="{00000000-0005-0000-0000-000080040000}"/>
    <cellStyle name="¹eº_LFD부산실행예산(020219)건축" xfId="1203" xr:uid="{00000000-0005-0000-0000-000081040000}"/>
    <cellStyle name="¹éº_LFD부산실행예산(020219)건축" xfId="1204" xr:uid="{00000000-0005-0000-0000-000082040000}"/>
    <cellStyle name="¹eº_LFD부산실행예산(020219)건축_(070818)세광건설-경비실 신축공사" xfId="1205" xr:uid="{00000000-0005-0000-0000-000083040000}"/>
    <cellStyle name="¹éº_LFD부산실행예산(020219)건축_(070818)세광건설-경비실 신축공사" xfId="1206" xr:uid="{00000000-0005-0000-0000-000084040000}"/>
    <cellStyle name="¹eº_LFD실행예산(020110)2855" xfId="1207" xr:uid="{00000000-0005-0000-0000-000085040000}"/>
    <cellStyle name="¹éº_LFD실행예산(020110)2855" xfId="1208" xr:uid="{00000000-0005-0000-0000-000086040000}"/>
    <cellStyle name="¹eº_LFD실행예산(020110)2855_(070818)세광건설-경비실 신축공사" xfId="1209" xr:uid="{00000000-0005-0000-0000-000087040000}"/>
    <cellStyle name="¹éº_LFD실행예산(020110)2855_(070818)세광건설-경비실 신축공사" xfId="1210" xr:uid="{00000000-0005-0000-0000-000088040000}"/>
    <cellStyle name="¹eº_LFD실행예산(020110)2855_LFD부산실행예산(020319)건축" xfId="1211" xr:uid="{00000000-0005-0000-0000-000089040000}"/>
    <cellStyle name="¹éº_LFD실행예산(020110)2855_LFD부산실행예산(020319)건축" xfId="1212" xr:uid="{00000000-0005-0000-0000-00008A040000}"/>
    <cellStyle name="¹eº_LFD실행예산(020110)2855_LFD부산실행예산(020319)건축_(070818)세광건설-경비실 신축공사" xfId="1213" xr:uid="{00000000-0005-0000-0000-00008B040000}"/>
    <cellStyle name="¹éº_LFD실행예산(020110)2855_LFD부산실행예산(020319)건축_(070818)세광건설-경비실 신축공사" xfId="1214" xr:uid="{00000000-0005-0000-0000-00008C040000}"/>
    <cellStyle name="¹eº_마곡보완" xfId="1215" xr:uid="{00000000-0005-0000-0000-00008D040000}"/>
    <cellStyle name="¹éº_마곡보완" xfId="1216" xr:uid="{00000000-0005-0000-0000-00008E040000}"/>
    <cellStyle name="¹eº_마곡보완_(070818)세광건설-경비실 신축공사" xfId="1217" xr:uid="{00000000-0005-0000-0000-00008F040000}"/>
    <cellStyle name="¹éº_마곡보완_(070818)세광건설-경비실 신축공사" xfId="1218" xr:uid="{00000000-0005-0000-0000-000090040000}"/>
    <cellStyle name="¹eº_마곡보완_LFD부산실행예산(020219)건축" xfId="1219" xr:uid="{00000000-0005-0000-0000-000091040000}"/>
    <cellStyle name="¹éº_마곡보완_LFD부산실행예산(020219)건축" xfId="1220" xr:uid="{00000000-0005-0000-0000-000092040000}"/>
    <cellStyle name="¹eº_마곡보완_LFD부산실행예산(020219)건축_(070818)세광건설-경비실 신축공사" xfId="1221" xr:uid="{00000000-0005-0000-0000-000093040000}"/>
    <cellStyle name="¹éº_마곡보완_LFD부산실행예산(020219)건축_(070818)세광건설-경비실 신축공사" xfId="1222" xr:uid="{00000000-0005-0000-0000-000094040000}"/>
    <cellStyle name="¹eº_마곡보완_LFD실행예산(020110)2855" xfId="1223" xr:uid="{00000000-0005-0000-0000-000095040000}"/>
    <cellStyle name="¹éº_마곡보완_LFD실행예산(020110)2855" xfId="1224" xr:uid="{00000000-0005-0000-0000-000096040000}"/>
    <cellStyle name="¹eº_마곡보완_LFD실행예산(020110)2855_(070818)세광건설-경비실 신축공사" xfId="1225" xr:uid="{00000000-0005-0000-0000-000097040000}"/>
    <cellStyle name="¹éº_마곡보완_LFD실행예산(020110)2855_(070818)세광건설-경비실 신축공사" xfId="1226" xr:uid="{00000000-0005-0000-0000-000098040000}"/>
    <cellStyle name="¹eº_마곡보완_LFD실행예산(020110)2855_LFD부산실행예산(020319)건축" xfId="1227" xr:uid="{00000000-0005-0000-0000-000099040000}"/>
    <cellStyle name="¹éº_마곡보완_LFD실행예산(020110)2855_LFD부산실행예산(020319)건축" xfId="1228" xr:uid="{00000000-0005-0000-0000-00009A040000}"/>
    <cellStyle name="¹eº_마곡보완_LFD실행예산(020110)2855_LFD부산실행예산(020319)건축_(070818)세광건설-경비실 신축공사" xfId="1229" xr:uid="{00000000-0005-0000-0000-00009B040000}"/>
    <cellStyle name="¹éº_마곡보완_LFD실행예산(020110)2855_LFD부산실행예산(020319)건축_(070818)세광건설-경비실 신축공사" xfId="1230" xr:uid="{00000000-0005-0000-0000-00009C040000}"/>
    <cellStyle name="2자리" xfId="1231" xr:uid="{00000000-0005-0000-0000-00009D040000}"/>
    <cellStyle name="60" xfId="1232" xr:uid="{00000000-0005-0000-0000-00009E040000}"/>
    <cellStyle name="82" xfId="1233" xr:uid="{00000000-0005-0000-0000-00009F040000}"/>
    <cellStyle name="Ae" xfId="1234" xr:uid="{00000000-0005-0000-0000-0000A0040000}"/>
    <cellStyle name="Åë" xfId="1235" xr:uid="{00000000-0005-0000-0000-0000A1040000}"/>
    <cellStyle name="Ae_(070818)세광건설-경비실 신축공사" xfId="1236" xr:uid="{00000000-0005-0000-0000-0000A2040000}"/>
    <cellStyle name="Åë_(070818)세광건설-경비실 신축공사" xfId="1237" xr:uid="{00000000-0005-0000-0000-0000A3040000}"/>
    <cellStyle name="Ae_LFD부산실행예산(020219)건축" xfId="1238" xr:uid="{00000000-0005-0000-0000-0000A4040000}"/>
    <cellStyle name="Åë_LFD부산실행예산(020219)건축" xfId="1239" xr:uid="{00000000-0005-0000-0000-0000A5040000}"/>
    <cellStyle name="Ae_LFD부산실행예산(020219)건축_(070818)세광건설-경비실 신축공사" xfId="1240" xr:uid="{00000000-0005-0000-0000-0000A6040000}"/>
    <cellStyle name="Åë_LFD부산실행예산(020219)건축_(070818)세광건설-경비실 신축공사" xfId="1241" xr:uid="{00000000-0005-0000-0000-0000A7040000}"/>
    <cellStyle name="Ae_LFD실행예산(020110)2855" xfId="1242" xr:uid="{00000000-0005-0000-0000-0000A8040000}"/>
    <cellStyle name="Åë_LFD실행예산(020110)2855" xfId="1243" xr:uid="{00000000-0005-0000-0000-0000A9040000}"/>
    <cellStyle name="Ae_LFD실행예산(020110)2855_(070818)세광건설-경비실 신축공사" xfId="1244" xr:uid="{00000000-0005-0000-0000-0000AA040000}"/>
    <cellStyle name="Åë_LFD실행예산(020110)2855_(070818)세광건설-경비실 신축공사" xfId="1245" xr:uid="{00000000-0005-0000-0000-0000AB040000}"/>
    <cellStyle name="Ae_LFD실행예산(020110)2855_LFD부산실행예산(020319)건축" xfId="1246" xr:uid="{00000000-0005-0000-0000-0000AC040000}"/>
    <cellStyle name="Åë_LFD실행예산(020110)2855_LFD부산실행예산(020319)건축" xfId="1247" xr:uid="{00000000-0005-0000-0000-0000AD040000}"/>
    <cellStyle name="Ae_LFD실행예산(020110)2855_LFD부산실행예산(020319)건축_(070818)세광건설-경비실 신축공사" xfId="1248" xr:uid="{00000000-0005-0000-0000-0000AE040000}"/>
    <cellStyle name="Åë_LFD실행예산(020110)2855_LFD부산실행예산(020319)건축_(070818)세광건설-경비실 신축공사" xfId="1249" xr:uid="{00000000-0005-0000-0000-0000AF040000}"/>
    <cellStyle name="Ae_마곡보완" xfId="1250" xr:uid="{00000000-0005-0000-0000-0000B0040000}"/>
    <cellStyle name="Åë_마곡보완" xfId="1251" xr:uid="{00000000-0005-0000-0000-0000B1040000}"/>
    <cellStyle name="Ae_마곡보완_(070818)세광건설-경비실 신축공사" xfId="1252" xr:uid="{00000000-0005-0000-0000-0000B2040000}"/>
    <cellStyle name="Åë_마곡보완_(070818)세광건설-경비실 신축공사" xfId="1253" xr:uid="{00000000-0005-0000-0000-0000B3040000}"/>
    <cellStyle name="Ae_마곡보완_LFD부산실행예산(020219)건축" xfId="1254" xr:uid="{00000000-0005-0000-0000-0000B4040000}"/>
    <cellStyle name="Åë_마곡보완_LFD부산실행예산(020219)건축" xfId="1255" xr:uid="{00000000-0005-0000-0000-0000B5040000}"/>
    <cellStyle name="Ae_마곡보완_LFD부산실행예산(020219)건축_(070818)세광건설-경비실 신축공사" xfId="1256" xr:uid="{00000000-0005-0000-0000-0000B6040000}"/>
    <cellStyle name="Åë_마곡보완_LFD부산실행예산(020219)건축_(070818)세광건설-경비실 신축공사" xfId="1257" xr:uid="{00000000-0005-0000-0000-0000B7040000}"/>
    <cellStyle name="Ae_마곡보완_LFD실행예산(020110)2855" xfId="1258" xr:uid="{00000000-0005-0000-0000-0000B8040000}"/>
    <cellStyle name="Åë_마곡보완_LFD실행예산(020110)2855" xfId="1259" xr:uid="{00000000-0005-0000-0000-0000B9040000}"/>
    <cellStyle name="Ae_마곡보완_LFD실행예산(020110)2855_(070818)세광건설-경비실 신축공사" xfId="1260" xr:uid="{00000000-0005-0000-0000-0000BA040000}"/>
    <cellStyle name="Åë_마곡보완_LFD실행예산(020110)2855_(070818)세광건설-경비실 신축공사" xfId="1261" xr:uid="{00000000-0005-0000-0000-0000BB040000}"/>
    <cellStyle name="Ae_마곡보완_LFD실행예산(020110)2855_LFD부산실행예산(020319)건축" xfId="1262" xr:uid="{00000000-0005-0000-0000-0000BC040000}"/>
    <cellStyle name="Åë_마곡보완_LFD실행예산(020110)2855_LFD부산실행예산(020319)건축" xfId="1263" xr:uid="{00000000-0005-0000-0000-0000BD040000}"/>
    <cellStyle name="Ae_마곡보완_LFD실행예산(020110)2855_LFD부산실행예산(020319)건축_(070818)세광건설-경비실 신축공사" xfId="1264" xr:uid="{00000000-0005-0000-0000-0000BE040000}"/>
    <cellStyle name="Åë_마곡보완_LFD실행예산(020110)2855_LFD부산실행예산(020319)건축_(070818)세광건설-경비실 신축공사" xfId="1265" xr:uid="{00000000-0005-0000-0000-0000BF040000}"/>
    <cellStyle name="Aee­ [" xfId="1266" xr:uid="{00000000-0005-0000-0000-0000C0040000}"/>
    <cellStyle name="Åëè­ [" xfId="1267" xr:uid="{00000000-0005-0000-0000-0000C1040000}"/>
    <cellStyle name="Aee­ [_(070818)세광건설-경비실 신축공사" xfId="1268" xr:uid="{00000000-0005-0000-0000-0000C2040000}"/>
    <cellStyle name="Åëè­ [_(070818)세광건설-경비실 신축공사" xfId="1269" xr:uid="{00000000-0005-0000-0000-0000C3040000}"/>
    <cellStyle name="Aee­ [_LFD부산실행예산(020219)건축" xfId="1270" xr:uid="{00000000-0005-0000-0000-0000C4040000}"/>
    <cellStyle name="Åëè­ [_LFD부산실행예산(020219)건축" xfId="1271" xr:uid="{00000000-0005-0000-0000-0000C5040000}"/>
    <cellStyle name="Aee­ [_LFD부산실행예산(020219)건축_(070818)세광건설-경비실 신축공사" xfId="1272" xr:uid="{00000000-0005-0000-0000-0000C6040000}"/>
    <cellStyle name="Åëè­ [_LFD부산실행예산(020219)건축_(070818)세광건설-경비실 신축공사" xfId="1273" xr:uid="{00000000-0005-0000-0000-0000C7040000}"/>
    <cellStyle name="Aee­ [_LFD실행예산(020110)2855" xfId="1274" xr:uid="{00000000-0005-0000-0000-0000C8040000}"/>
    <cellStyle name="Åëè­ [_LFD실행예산(020110)2855" xfId="1275" xr:uid="{00000000-0005-0000-0000-0000C9040000}"/>
    <cellStyle name="Aee­ [_LFD실행예산(020110)2855_(070818)세광건설-경비실 신축공사" xfId="1276" xr:uid="{00000000-0005-0000-0000-0000CA040000}"/>
    <cellStyle name="Åëè­ [_LFD실행예산(020110)2855_(070818)세광건설-경비실 신축공사" xfId="1277" xr:uid="{00000000-0005-0000-0000-0000CB040000}"/>
    <cellStyle name="Aee­ [_LFD실행예산(020110)2855_LFD부산실행예산(020319)건축" xfId="1278" xr:uid="{00000000-0005-0000-0000-0000CC040000}"/>
    <cellStyle name="Åëè­ [_LFD실행예산(020110)2855_LFD부산실행예산(020319)건축" xfId="1279" xr:uid="{00000000-0005-0000-0000-0000CD040000}"/>
    <cellStyle name="Aee­ [_LFD실행예산(020110)2855_LFD부산실행예산(020319)건축_(070818)세광건설-경비실 신축공사" xfId="1280" xr:uid="{00000000-0005-0000-0000-0000CE040000}"/>
    <cellStyle name="Åëè­ [_LFD실행예산(020110)2855_LFD부산실행예산(020319)건축_(070818)세광건설-경비실 신축공사" xfId="1281" xr:uid="{00000000-0005-0000-0000-0000CF040000}"/>
    <cellStyle name="Aee­ [_마곡보완" xfId="1282" xr:uid="{00000000-0005-0000-0000-0000D0040000}"/>
    <cellStyle name="Åëè­ [_마곡보완" xfId="1283" xr:uid="{00000000-0005-0000-0000-0000D1040000}"/>
    <cellStyle name="Aee­ [_마곡보완_(070818)세광건설-경비실 신축공사" xfId="1284" xr:uid="{00000000-0005-0000-0000-0000D2040000}"/>
    <cellStyle name="Åëè­ [_마곡보완_(070818)세광건설-경비실 신축공사" xfId="1285" xr:uid="{00000000-0005-0000-0000-0000D3040000}"/>
    <cellStyle name="Aee­ [_마곡보완_LFD부산실행예산(020219)건축" xfId="1286" xr:uid="{00000000-0005-0000-0000-0000D4040000}"/>
    <cellStyle name="Åëè­ [_마곡보완_LFD부산실행예산(020219)건축" xfId="1287" xr:uid="{00000000-0005-0000-0000-0000D5040000}"/>
    <cellStyle name="Aee­ [_마곡보완_LFD부산실행예산(020219)건축_(070818)세광건설-경비실 신축공사" xfId="1288" xr:uid="{00000000-0005-0000-0000-0000D6040000}"/>
    <cellStyle name="Åëè­ [_마곡보완_LFD부산실행예산(020219)건축_(070818)세광건설-경비실 신축공사" xfId="1289" xr:uid="{00000000-0005-0000-0000-0000D7040000}"/>
    <cellStyle name="Aee­ [_마곡보완_LFD실행예산(020110)2855" xfId="1290" xr:uid="{00000000-0005-0000-0000-0000D8040000}"/>
    <cellStyle name="Åëè­ [_마곡보완_LFD실행예산(020110)2855" xfId="1291" xr:uid="{00000000-0005-0000-0000-0000D9040000}"/>
    <cellStyle name="Aee­ [_마곡보완_LFD실행예산(020110)2855_(070818)세광건설-경비실 신축공사" xfId="1292" xr:uid="{00000000-0005-0000-0000-0000DA040000}"/>
    <cellStyle name="Åëè­ [_마곡보완_LFD실행예산(020110)2855_(070818)세광건설-경비실 신축공사" xfId="1293" xr:uid="{00000000-0005-0000-0000-0000DB040000}"/>
    <cellStyle name="Aee­ [_마곡보완_LFD실행예산(020110)2855_LFD부산실행예산(020319)건축" xfId="1294" xr:uid="{00000000-0005-0000-0000-0000DC040000}"/>
    <cellStyle name="Åëè­ [_마곡보완_LFD실행예산(020110)2855_LFD부산실행예산(020319)건축" xfId="1295" xr:uid="{00000000-0005-0000-0000-0000DD040000}"/>
    <cellStyle name="Aee­ [_마곡보완_LFD실행예산(020110)2855_LFD부산실행예산(020319)건축_(070818)세광건설-경비실 신축공사" xfId="1296" xr:uid="{00000000-0005-0000-0000-0000DE040000}"/>
    <cellStyle name="Åëè­ [_마곡보완_LFD실행예산(020110)2855_LFD부산실행예산(020319)건축_(070818)세광건설-경비실 신축공사" xfId="1297" xr:uid="{00000000-0005-0000-0000-0000DF040000}"/>
    <cellStyle name="AeE­ [0]_¿­¸° INT" xfId="1298" xr:uid="{00000000-0005-0000-0000-0000E0040000}"/>
    <cellStyle name="ÅëÈ­ [0]_±âÅ¸" xfId="1299" xr:uid="{00000000-0005-0000-0000-0000E1040000}"/>
    <cellStyle name="AeE­ [0]_¼oAI¼º " xfId="1300" xr:uid="{00000000-0005-0000-0000-0000E2040000}"/>
    <cellStyle name="ÅëÈ­ [0]_2000¼ÕÈ® " xfId="1301" xr:uid="{00000000-0005-0000-0000-0000E3040000}"/>
    <cellStyle name="AeE­ [0]_INQUIRY ¿μ¾÷AßAø " xfId="1302" xr:uid="{00000000-0005-0000-0000-0000E4040000}"/>
    <cellStyle name="AeE­_¿­¸° INT" xfId="1303" xr:uid="{00000000-0005-0000-0000-0000E5040000}"/>
    <cellStyle name="ÅëÈ­_±âÅ¸" xfId="1304" xr:uid="{00000000-0005-0000-0000-0000E6040000}"/>
    <cellStyle name="AeE­_¼oAI¼º " xfId="1305" xr:uid="{00000000-0005-0000-0000-0000E7040000}"/>
    <cellStyle name="ÅëÈ­_2000¼ÕÈ® " xfId="1306" xr:uid="{00000000-0005-0000-0000-0000E8040000}"/>
    <cellStyle name="AeE­_INQUIRY ¿μ¾÷AßAø " xfId="1307" xr:uid="{00000000-0005-0000-0000-0000E9040000}"/>
    <cellStyle name="ALIGNMENT" xfId="1308" xr:uid="{00000000-0005-0000-0000-0000EA040000}"/>
    <cellStyle name="args.style" xfId="1309" xr:uid="{00000000-0005-0000-0000-0000EB040000}"/>
    <cellStyle name="Aþ" xfId="1310" xr:uid="{00000000-0005-0000-0000-0000EC040000}"/>
    <cellStyle name="Äþ" xfId="1311" xr:uid="{00000000-0005-0000-0000-0000ED040000}"/>
    <cellStyle name="Aþ_(070818)세광건설-경비실 신축공사" xfId="1312" xr:uid="{00000000-0005-0000-0000-0000EE040000}"/>
    <cellStyle name="Äþ_(070818)세광건설-경비실 신축공사" xfId="1313" xr:uid="{00000000-0005-0000-0000-0000EF040000}"/>
    <cellStyle name="Aþ_LFD부산실행예산(020219)건축" xfId="1314" xr:uid="{00000000-0005-0000-0000-0000F0040000}"/>
    <cellStyle name="Äþ_LFD부산실행예산(020219)건축" xfId="1315" xr:uid="{00000000-0005-0000-0000-0000F1040000}"/>
    <cellStyle name="Aþ_LFD부산실행예산(020219)건축_(070818)세광건설-경비실 신축공사" xfId="1316" xr:uid="{00000000-0005-0000-0000-0000F2040000}"/>
    <cellStyle name="Äþ_LFD부산실행예산(020219)건축_(070818)세광건설-경비실 신축공사" xfId="1317" xr:uid="{00000000-0005-0000-0000-0000F3040000}"/>
    <cellStyle name="Aþ_LFD실행예산(020110)2855" xfId="1318" xr:uid="{00000000-0005-0000-0000-0000F4040000}"/>
    <cellStyle name="Äþ_LFD실행예산(020110)2855" xfId="1319" xr:uid="{00000000-0005-0000-0000-0000F5040000}"/>
    <cellStyle name="Aþ_LFD실행예산(020110)2855_(070818)세광건설-경비실 신축공사" xfId="1320" xr:uid="{00000000-0005-0000-0000-0000F6040000}"/>
    <cellStyle name="Äþ_LFD실행예산(020110)2855_(070818)세광건설-경비실 신축공사" xfId="1321" xr:uid="{00000000-0005-0000-0000-0000F7040000}"/>
    <cellStyle name="Aþ_LFD실행예산(020110)2855_LFD부산실행예산(020319)건축" xfId="1322" xr:uid="{00000000-0005-0000-0000-0000F8040000}"/>
    <cellStyle name="Äþ_LFD실행예산(020110)2855_LFD부산실행예산(020319)건축" xfId="1323" xr:uid="{00000000-0005-0000-0000-0000F9040000}"/>
    <cellStyle name="Aþ_LFD실행예산(020110)2855_LFD부산실행예산(020319)건축_(070818)세광건설-경비실 신축공사" xfId="1324" xr:uid="{00000000-0005-0000-0000-0000FA040000}"/>
    <cellStyle name="Äþ_LFD실행예산(020110)2855_LFD부산실행예산(020319)건축_(070818)세광건설-경비실 신축공사" xfId="1325" xr:uid="{00000000-0005-0000-0000-0000FB040000}"/>
    <cellStyle name="Aþ_마곡보완" xfId="1326" xr:uid="{00000000-0005-0000-0000-0000FC040000}"/>
    <cellStyle name="Äþ_마곡보완" xfId="1327" xr:uid="{00000000-0005-0000-0000-0000FD040000}"/>
    <cellStyle name="Aþ_마곡보완_(070818)세광건설-경비실 신축공사" xfId="1328" xr:uid="{00000000-0005-0000-0000-0000FE040000}"/>
    <cellStyle name="Äþ_마곡보완_(070818)세광건설-경비실 신축공사" xfId="1329" xr:uid="{00000000-0005-0000-0000-0000FF040000}"/>
    <cellStyle name="Aþ_마곡보완_LFD부산실행예산(020219)건축" xfId="1330" xr:uid="{00000000-0005-0000-0000-000000050000}"/>
    <cellStyle name="Äþ_마곡보완_LFD부산실행예산(020219)건축" xfId="1331" xr:uid="{00000000-0005-0000-0000-000001050000}"/>
    <cellStyle name="Aþ_마곡보완_LFD부산실행예산(020219)건축_(070818)세광건설-경비실 신축공사" xfId="1332" xr:uid="{00000000-0005-0000-0000-000002050000}"/>
    <cellStyle name="Äþ_마곡보완_LFD부산실행예산(020219)건축_(070818)세광건설-경비실 신축공사" xfId="1333" xr:uid="{00000000-0005-0000-0000-000003050000}"/>
    <cellStyle name="Aþ_마곡보완_LFD실행예산(020110)2855" xfId="1334" xr:uid="{00000000-0005-0000-0000-000004050000}"/>
    <cellStyle name="Äþ_마곡보완_LFD실행예산(020110)2855" xfId="1335" xr:uid="{00000000-0005-0000-0000-000005050000}"/>
    <cellStyle name="Aþ_마곡보완_LFD실행예산(020110)2855_(070818)세광건설-경비실 신축공사" xfId="1336" xr:uid="{00000000-0005-0000-0000-000006050000}"/>
    <cellStyle name="Äþ_마곡보완_LFD실행예산(020110)2855_(070818)세광건설-경비실 신축공사" xfId="1337" xr:uid="{00000000-0005-0000-0000-000007050000}"/>
    <cellStyle name="Aþ_마곡보완_LFD실행예산(020110)2855_LFD부산실행예산(020319)건축" xfId="1338" xr:uid="{00000000-0005-0000-0000-000008050000}"/>
    <cellStyle name="Äþ_마곡보완_LFD실행예산(020110)2855_LFD부산실행예산(020319)건축" xfId="1339" xr:uid="{00000000-0005-0000-0000-000009050000}"/>
    <cellStyle name="Aþ_마곡보완_LFD실행예산(020110)2855_LFD부산실행예산(020319)건축_(070818)세광건설-경비실 신축공사" xfId="1340" xr:uid="{00000000-0005-0000-0000-00000A050000}"/>
    <cellStyle name="Äþ_마곡보완_LFD실행예산(020110)2855_LFD부산실행예산(020319)건축_(070818)세광건설-경비실 신축공사" xfId="1341" xr:uid="{00000000-0005-0000-0000-00000B050000}"/>
    <cellStyle name="Aþ¸¶ [" xfId="1342" xr:uid="{00000000-0005-0000-0000-00000C050000}"/>
    <cellStyle name="Äþ¸¶ [" xfId="1343" xr:uid="{00000000-0005-0000-0000-00000D050000}"/>
    <cellStyle name="Aþ¸¶ [_(070818)세광건설-경비실 신축공사" xfId="1344" xr:uid="{00000000-0005-0000-0000-00000E050000}"/>
    <cellStyle name="Äþ¸¶ [_(070818)세광건설-경비실 신축공사" xfId="1345" xr:uid="{00000000-0005-0000-0000-00000F050000}"/>
    <cellStyle name="Aþ¸¶ [_LFD부산실행예산(020219)건축" xfId="1346" xr:uid="{00000000-0005-0000-0000-000010050000}"/>
    <cellStyle name="Äþ¸¶ [_LFD부산실행예산(020219)건축" xfId="1347" xr:uid="{00000000-0005-0000-0000-000011050000}"/>
    <cellStyle name="Aþ¸¶ [_LFD부산실행예산(020219)건축_(070818)세광건설-경비실 신축공사" xfId="1348" xr:uid="{00000000-0005-0000-0000-000012050000}"/>
    <cellStyle name="Äþ¸¶ [_LFD부산실행예산(020219)건축_(070818)세광건설-경비실 신축공사" xfId="1349" xr:uid="{00000000-0005-0000-0000-000013050000}"/>
    <cellStyle name="Aþ¸¶ [_LFD실행예산(020110)2855" xfId="1350" xr:uid="{00000000-0005-0000-0000-000014050000}"/>
    <cellStyle name="Äþ¸¶ [_LFD실행예산(020110)2855" xfId="1351" xr:uid="{00000000-0005-0000-0000-000015050000}"/>
    <cellStyle name="Aþ¸¶ [_LFD실행예산(020110)2855_(070818)세광건설-경비실 신축공사" xfId="1352" xr:uid="{00000000-0005-0000-0000-000016050000}"/>
    <cellStyle name="Äþ¸¶ [_LFD실행예산(020110)2855_(070818)세광건설-경비실 신축공사" xfId="1353" xr:uid="{00000000-0005-0000-0000-000017050000}"/>
    <cellStyle name="Aþ¸¶ [_LFD실행예산(020110)2855_LFD부산실행예산(020319)건축" xfId="1354" xr:uid="{00000000-0005-0000-0000-000018050000}"/>
    <cellStyle name="Äþ¸¶ [_LFD실행예산(020110)2855_LFD부산실행예산(020319)건축" xfId="1355" xr:uid="{00000000-0005-0000-0000-000019050000}"/>
    <cellStyle name="Aþ¸¶ [_LFD실행예산(020110)2855_LFD부산실행예산(020319)건축_(070818)세광건설-경비실 신축공사" xfId="1356" xr:uid="{00000000-0005-0000-0000-00001A050000}"/>
    <cellStyle name="Äþ¸¶ [_LFD실행예산(020110)2855_LFD부산실행예산(020319)건축_(070818)세광건설-경비실 신축공사" xfId="1357" xr:uid="{00000000-0005-0000-0000-00001B050000}"/>
    <cellStyle name="Aþ¸¶ [_마곡보완" xfId="1358" xr:uid="{00000000-0005-0000-0000-00001C050000}"/>
    <cellStyle name="Äþ¸¶ [_마곡보완" xfId="1359" xr:uid="{00000000-0005-0000-0000-00001D050000}"/>
    <cellStyle name="Aþ¸¶ [_마곡보완_(070818)세광건설-경비실 신축공사" xfId="1360" xr:uid="{00000000-0005-0000-0000-00001E050000}"/>
    <cellStyle name="Äþ¸¶ [_마곡보완_(070818)세광건설-경비실 신축공사" xfId="1361" xr:uid="{00000000-0005-0000-0000-00001F050000}"/>
    <cellStyle name="Aþ¸¶ [_마곡보완_LFD부산실행예산(020219)건축" xfId="1362" xr:uid="{00000000-0005-0000-0000-000020050000}"/>
    <cellStyle name="Äþ¸¶ [_마곡보완_LFD부산실행예산(020219)건축" xfId="1363" xr:uid="{00000000-0005-0000-0000-000021050000}"/>
    <cellStyle name="Aþ¸¶ [_마곡보완_LFD부산실행예산(020219)건축_(070818)세광건설-경비실 신축공사" xfId="1364" xr:uid="{00000000-0005-0000-0000-000022050000}"/>
    <cellStyle name="Äþ¸¶ [_마곡보완_LFD부산실행예산(020219)건축_(070818)세광건설-경비실 신축공사" xfId="1365" xr:uid="{00000000-0005-0000-0000-000023050000}"/>
    <cellStyle name="Aþ¸¶ [_마곡보완_LFD실행예산(020110)2855" xfId="1366" xr:uid="{00000000-0005-0000-0000-000024050000}"/>
    <cellStyle name="Äþ¸¶ [_마곡보완_LFD실행예산(020110)2855" xfId="1367" xr:uid="{00000000-0005-0000-0000-000025050000}"/>
    <cellStyle name="Aþ¸¶ [_마곡보완_LFD실행예산(020110)2855_(070818)세광건설-경비실 신축공사" xfId="1368" xr:uid="{00000000-0005-0000-0000-000026050000}"/>
    <cellStyle name="Äþ¸¶ [_마곡보완_LFD실행예산(020110)2855_(070818)세광건설-경비실 신축공사" xfId="1369" xr:uid="{00000000-0005-0000-0000-000027050000}"/>
    <cellStyle name="Aþ¸¶ [_마곡보완_LFD실행예산(020110)2855_LFD부산실행예산(020319)건축" xfId="1370" xr:uid="{00000000-0005-0000-0000-000028050000}"/>
    <cellStyle name="Äþ¸¶ [_마곡보완_LFD실행예산(020110)2855_LFD부산실행예산(020319)건축" xfId="1371" xr:uid="{00000000-0005-0000-0000-000029050000}"/>
    <cellStyle name="Aþ¸¶ [_마곡보완_LFD실행예산(020110)2855_LFD부산실행예산(020319)건축_(070818)세광건설-경비실 신축공사" xfId="1372" xr:uid="{00000000-0005-0000-0000-00002A050000}"/>
    <cellStyle name="Äþ¸¶ [_마곡보완_LFD실행예산(020110)2855_LFD부산실행예산(020319)건축_(070818)세광건설-경비실 신축공사" xfId="1373" xr:uid="{00000000-0005-0000-0000-00002B050000}"/>
    <cellStyle name="AÞ¸¶ [0]_¿­¸° INT" xfId="1374" xr:uid="{00000000-0005-0000-0000-00002C050000}"/>
    <cellStyle name="ÄÞ¸¶ [0]_±âÅ¸" xfId="1375" xr:uid="{00000000-0005-0000-0000-00002D050000}"/>
    <cellStyle name="AÞ¸¶ [0]_°¡³ª´U " xfId="1376" xr:uid="{00000000-0005-0000-0000-00002E050000}"/>
    <cellStyle name="ÄÞ¸¶ [0]_2000¼ÕÈ® " xfId="1377" xr:uid="{00000000-0005-0000-0000-00002F050000}"/>
    <cellStyle name="AÞ¸¶ [0]_INQUIRY ¿μ¾÷AßAø " xfId="1378" xr:uid="{00000000-0005-0000-0000-000030050000}"/>
    <cellStyle name="AÞ¸¶_¿­¸° INT" xfId="1379" xr:uid="{00000000-0005-0000-0000-000031050000}"/>
    <cellStyle name="ÄÞ¸¶_±âÅ¸" xfId="1380" xr:uid="{00000000-0005-0000-0000-000032050000}"/>
    <cellStyle name="AÞ¸¶_¼oAI¼º " xfId="1381" xr:uid="{00000000-0005-0000-0000-000033050000}"/>
    <cellStyle name="ÄÞ¸¶_2000¼ÕÈ® " xfId="1382" xr:uid="{00000000-0005-0000-0000-000034050000}"/>
    <cellStyle name="AÞ¸¶_INQUIRY ¿μ¾÷AßAø " xfId="1383" xr:uid="{00000000-0005-0000-0000-000035050000}"/>
    <cellStyle name="blank" xfId="1384" xr:uid="{00000000-0005-0000-0000-000036050000}"/>
    <cellStyle name="blank - Style1" xfId="1385" xr:uid="{00000000-0005-0000-0000-000037050000}"/>
    <cellStyle name="C￥" xfId="1386" xr:uid="{00000000-0005-0000-0000-000038050000}"/>
    <cellStyle name="Ç¥" xfId="1387" xr:uid="{00000000-0005-0000-0000-000039050000}"/>
    <cellStyle name="C￥_(070818)세광건설-경비실 신축공사" xfId="1388" xr:uid="{00000000-0005-0000-0000-00003A050000}"/>
    <cellStyle name="Ç¥_(070818)세광건설-경비실 신축공사" xfId="1389" xr:uid="{00000000-0005-0000-0000-00003B050000}"/>
    <cellStyle name="C￥_LFD부산실행예산(020219)건축" xfId="1390" xr:uid="{00000000-0005-0000-0000-00003C050000}"/>
    <cellStyle name="Ç¥_LFD부산실행예산(020219)건축" xfId="1391" xr:uid="{00000000-0005-0000-0000-00003D050000}"/>
    <cellStyle name="C￥_LFD부산실행예산(020219)건축_(070818)세광건설-경비실 신축공사" xfId="1392" xr:uid="{00000000-0005-0000-0000-00003E050000}"/>
    <cellStyle name="Ç¥_LFD부산실행예산(020219)건축_(070818)세광건설-경비실 신축공사" xfId="1393" xr:uid="{00000000-0005-0000-0000-00003F050000}"/>
    <cellStyle name="C￥_LFD실행예산(020110)2855" xfId="1394" xr:uid="{00000000-0005-0000-0000-000040050000}"/>
    <cellStyle name="Ç¥_LFD실행예산(020110)2855" xfId="1395" xr:uid="{00000000-0005-0000-0000-000041050000}"/>
    <cellStyle name="C￥_LFD실행예산(020110)2855_(070818)세광건설-경비실 신축공사" xfId="1396" xr:uid="{00000000-0005-0000-0000-000042050000}"/>
    <cellStyle name="Ç¥_LFD실행예산(020110)2855_(070818)세광건설-경비실 신축공사" xfId="1397" xr:uid="{00000000-0005-0000-0000-000043050000}"/>
    <cellStyle name="C￥_LFD실행예산(020110)2855_LFD부산실행예산(020319)건축" xfId="1398" xr:uid="{00000000-0005-0000-0000-000044050000}"/>
    <cellStyle name="Ç¥_LFD실행예산(020110)2855_LFD부산실행예산(020319)건축" xfId="1399" xr:uid="{00000000-0005-0000-0000-000045050000}"/>
    <cellStyle name="C￥_LFD실행예산(020110)2855_LFD부산실행예산(020319)건축_(070818)세광건설-경비실 신축공사" xfId="1400" xr:uid="{00000000-0005-0000-0000-000046050000}"/>
    <cellStyle name="Ç¥_LFD실행예산(020110)2855_LFD부산실행예산(020319)건축_(070818)세광건설-경비실 신축공사" xfId="1401" xr:uid="{00000000-0005-0000-0000-000047050000}"/>
    <cellStyle name="C￥_마곡보완" xfId="1402" xr:uid="{00000000-0005-0000-0000-000048050000}"/>
    <cellStyle name="Ç¥_마곡보완" xfId="1403" xr:uid="{00000000-0005-0000-0000-000049050000}"/>
    <cellStyle name="C￥_마곡보완_(070818)세광건설-경비실 신축공사" xfId="1404" xr:uid="{00000000-0005-0000-0000-00004A050000}"/>
    <cellStyle name="Ç¥_마곡보완_(070818)세광건설-경비실 신축공사" xfId="1405" xr:uid="{00000000-0005-0000-0000-00004B050000}"/>
    <cellStyle name="C￥_마곡보완_LFD부산실행예산(020219)건축" xfId="1406" xr:uid="{00000000-0005-0000-0000-00004C050000}"/>
    <cellStyle name="Ç¥_마곡보완_LFD부산실행예산(020219)건축" xfId="1407" xr:uid="{00000000-0005-0000-0000-00004D050000}"/>
    <cellStyle name="C￥_마곡보완_LFD부산실행예산(020219)건축_(070818)세광건설-경비실 신축공사" xfId="1408" xr:uid="{00000000-0005-0000-0000-00004E050000}"/>
    <cellStyle name="Ç¥_마곡보완_LFD부산실행예산(020219)건축_(070818)세광건설-경비실 신축공사" xfId="1409" xr:uid="{00000000-0005-0000-0000-00004F050000}"/>
    <cellStyle name="C￥_마곡보완_LFD실행예산(020110)2855" xfId="1410" xr:uid="{00000000-0005-0000-0000-000050050000}"/>
    <cellStyle name="Ç¥_마곡보완_LFD실행예산(020110)2855" xfId="1411" xr:uid="{00000000-0005-0000-0000-000051050000}"/>
    <cellStyle name="C￥_마곡보완_LFD실행예산(020110)2855_(070818)세광건설-경비실 신축공사" xfId="1412" xr:uid="{00000000-0005-0000-0000-000052050000}"/>
    <cellStyle name="Ç¥_마곡보완_LFD실행예산(020110)2855_(070818)세광건설-경비실 신축공사" xfId="1413" xr:uid="{00000000-0005-0000-0000-000053050000}"/>
    <cellStyle name="C￥_마곡보완_LFD실행예산(020110)2855_LFD부산실행예산(020319)건축" xfId="1414" xr:uid="{00000000-0005-0000-0000-000054050000}"/>
    <cellStyle name="Ç¥_마곡보완_LFD실행예산(020110)2855_LFD부산실행예산(020319)건축" xfId="1415" xr:uid="{00000000-0005-0000-0000-000055050000}"/>
    <cellStyle name="C￥_마곡보완_LFD실행예산(020110)2855_LFD부산실행예산(020319)건축_(070818)세광건설-경비실 신축공사" xfId="1416" xr:uid="{00000000-0005-0000-0000-000056050000}"/>
    <cellStyle name="Ç¥_마곡보완_LFD실행예산(020110)2855_LFD부산실행예산(020319)건축_(070818)세광건설-경비실 신축공사" xfId="1417" xr:uid="{00000000-0005-0000-0000-000057050000}"/>
    <cellStyle name="C￥AØ_  FAB AIA¤  " xfId="1418" xr:uid="{00000000-0005-0000-0000-000058050000}"/>
    <cellStyle name="Ç¥ÁØ_¿ù°£¿ä¾àº¸°í" xfId="1419" xr:uid="{00000000-0005-0000-0000-000059050000}"/>
    <cellStyle name="C￥AØ_¿μ¾÷CoE² " xfId="1420" xr:uid="{00000000-0005-0000-0000-00005A050000}"/>
    <cellStyle name="Ç¥ÁØ_°¡¼³" xfId="1421" xr:uid="{00000000-0005-0000-0000-00005B050000}"/>
    <cellStyle name="C￥AØ_¼³°e¿e¿ª" xfId="1422" xr:uid="{00000000-0005-0000-0000-00005C050000}"/>
    <cellStyle name="Ç¥ÁØ_2000¼ÕÈ® " xfId="1423" xr:uid="{00000000-0005-0000-0000-00005D050000}"/>
    <cellStyle name="C￥AØ_PERSONAL" xfId="1424" xr:uid="{00000000-0005-0000-0000-00005E050000}"/>
    <cellStyle name="Calc Currency (0)" xfId="1425" xr:uid="{00000000-0005-0000-0000-00005F050000}"/>
    <cellStyle name="Calc Currency (0) 2" xfId="1426" xr:uid="{00000000-0005-0000-0000-000060050000}"/>
    <cellStyle name="Calc Currency (2)" xfId="1427" xr:uid="{00000000-0005-0000-0000-000061050000}"/>
    <cellStyle name="Calc Currency (2) 2" xfId="1428" xr:uid="{00000000-0005-0000-0000-000062050000}"/>
    <cellStyle name="Calc Percent (0)" xfId="1429" xr:uid="{00000000-0005-0000-0000-000063050000}"/>
    <cellStyle name="Calc Percent (0) 2" xfId="1430" xr:uid="{00000000-0005-0000-0000-000064050000}"/>
    <cellStyle name="Calc Percent (1)" xfId="1431" xr:uid="{00000000-0005-0000-0000-000065050000}"/>
    <cellStyle name="Calc Percent (1) 2" xfId="1432" xr:uid="{00000000-0005-0000-0000-000066050000}"/>
    <cellStyle name="Calc Percent (2)" xfId="1433" xr:uid="{00000000-0005-0000-0000-000067050000}"/>
    <cellStyle name="Calc Percent (2) 2" xfId="1434" xr:uid="{00000000-0005-0000-0000-000068050000}"/>
    <cellStyle name="Calc Units (0)" xfId="1435" xr:uid="{00000000-0005-0000-0000-000069050000}"/>
    <cellStyle name="Calc Units (0) 2" xfId="1436" xr:uid="{00000000-0005-0000-0000-00006A050000}"/>
    <cellStyle name="Calc Units (1)" xfId="1437" xr:uid="{00000000-0005-0000-0000-00006B050000}"/>
    <cellStyle name="Calc Units (1) 2" xfId="1438" xr:uid="{00000000-0005-0000-0000-00006C050000}"/>
    <cellStyle name="Calc Units (2)" xfId="1439" xr:uid="{00000000-0005-0000-0000-00006D050000}"/>
    <cellStyle name="Calc Units (2) 2" xfId="1440" xr:uid="{00000000-0005-0000-0000-00006E050000}"/>
    <cellStyle name="category" xfId="2" xr:uid="{00000000-0005-0000-0000-00006F050000}"/>
    <cellStyle name="Comma" xfId="1441" xr:uid="{00000000-0005-0000-0000-000070050000}"/>
    <cellStyle name="Comma  - Style2" xfId="1442" xr:uid="{00000000-0005-0000-0000-000071050000}"/>
    <cellStyle name="Comma  - Style3" xfId="1443" xr:uid="{00000000-0005-0000-0000-000072050000}"/>
    <cellStyle name="Comma  - Style4" xfId="1444" xr:uid="{00000000-0005-0000-0000-000073050000}"/>
    <cellStyle name="Comma  - Style5" xfId="1445" xr:uid="{00000000-0005-0000-0000-000074050000}"/>
    <cellStyle name="Comma  - Style6" xfId="1446" xr:uid="{00000000-0005-0000-0000-000075050000}"/>
    <cellStyle name="Comma  - Style7" xfId="1447" xr:uid="{00000000-0005-0000-0000-000076050000}"/>
    <cellStyle name="Comma  - Style8" xfId="1448" xr:uid="{00000000-0005-0000-0000-000077050000}"/>
    <cellStyle name="Comma [0]" xfId="1449" xr:uid="{00000000-0005-0000-0000-000078050000}"/>
    <cellStyle name="Comma [00]" xfId="1450" xr:uid="{00000000-0005-0000-0000-000079050000}"/>
    <cellStyle name="Comma [00] 2" xfId="1451" xr:uid="{00000000-0005-0000-0000-00007A050000}"/>
    <cellStyle name="comma zerodec" xfId="3" xr:uid="{00000000-0005-0000-0000-00007B050000}"/>
    <cellStyle name="comma zerodec 2" xfId="1452" xr:uid="{00000000-0005-0000-0000-00007C050000}"/>
    <cellStyle name="Comma_ SG&amp;A Bridge " xfId="4" xr:uid="{00000000-0005-0000-0000-00007D050000}"/>
    <cellStyle name="Comma0" xfId="1453" xr:uid="{00000000-0005-0000-0000-00007E050000}"/>
    <cellStyle name="Copied" xfId="1454" xr:uid="{00000000-0005-0000-0000-00007F050000}"/>
    <cellStyle name="Currency" xfId="1455" xr:uid="{00000000-0005-0000-0000-000080050000}"/>
    <cellStyle name="Currency [0]" xfId="1456" xr:uid="{00000000-0005-0000-0000-000081050000}"/>
    <cellStyle name="Currency [00]" xfId="1457" xr:uid="{00000000-0005-0000-0000-000082050000}"/>
    <cellStyle name="Currency_ SG&amp;A Bridge " xfId="5" xr:uid="{00000000-0005-0000-0000-000083050000}"/>
    <cellStyle name="Currency0" xfId="1458" xr:uid="{00000000-0005-0000-0000-000084050000}"/>
    <cellStyle name="Currency1" xfId="6" xr:uid="{00000000-0005-0000-0000-000085050000}"/>
    <cellStyle name="Currency1 2" xfId="1459" xr:uid="{00000000-0005-0000-0000-000086050000}"/>
    <cellStyle name="Date" xfId="1460" xr:uid="{00000000-0005-0000-0000-000087050000}"/>
    <cellStyle name="Date Short" xfId="1461" xr:uid="{00000000-0005-0000-0000-000088050000}"/>
    <cellStyle name="Dezimal [0]_Compiling Utility Macros" xfId="1462" xr:uid="{00000000-0005-0000-0000-000089050000}"/>
    <cellStyle name="Dezimal_Compiling Utility Macros" xfId="1463" xr:uid="{00000000-0005-0000-0000-00008A050000}"/>
    <cellStyle name="Dollar (zero dec)" xfId="7" xr:uid="{00000000-0005-0000-0000-00008B050000}"/>
    <cellStyle name="Dollar (zero dec) 2" xfId="1464" xr:uid="{00000000-0005-0000-0000-00008C050000}"/>
    <cellStyle name="Enter Currency (0)" xfId="1465" xr:uid="{00000000-0005-0000-0000-00008D050000}"/>
    <cellStyle name="Enter Currency (2)" xfId="1466" xr:uid="{00000000-0005-0000-0000-00008E050000}"/>
    <cellStyle name="Enter Units (0)" xfId="1467" xr:uid="{00000000-0005-0000-0000-00008F050000}"/>
    <cellStyle name="Enter Units (1)" xfId="1468" xr:uid="{00000000-0005-0000-0000-000090050000}"/>
    <cellStyle name="Enter Units (2)" xfId="1469" xr:uid="{00000000-0005-0000-0000-000091050000}"/>
    <cellStyle name="Entered" xfId="1470" xr:uid="{00000000-0005-0000-0000-000092050000}"/>
    <cellStyle name="Euro" xfId="1471" xr:uid="{00000000-0005-0000-0000-000093050000}"/>
    <cellStyle name="F2" xfId="1472" xr:uid="{00000000-0005-0000-0000-000094050000}"/>
    <cellStyle name="F3" xfId="1473" xr:uid="{00000000-0005-0000-0000-000095050000}"/>
    <cellStyle name="F4" xfId="1474" xr:uid="{00000000-0005-0000-0000-000096050000}"/>
    <cellStyle name="F5" xfId="1475" xr:uid="{00000000-0005-0000-0000-000097050000}"/>
    <cellStyle name="F6" xfId="1476" xr:uid="{00000000-0005-0000-0000-000098050000}"/>
    <cellStyle name="F7" xfId="1477" xr:uid="{00000000-0005-0000-0000-000099050000}"/>
    <cellStyle name="F8" xfId="1478" xr:uid="{00000000-0005-0000-0000-00009A050000}"/>
    <cellStyle name="Fixed" xfId="1479" xr:uid="{00000000-0005-0000-0000-00009B050000}"/>
    <cellStyle name="Followed Hyperlink" xfId="1480" xr:uid="{00000000-0005-0000-0000-00009C050000}"/>
    <cellStyle name="Grey" xfId="8" xr:uid="{00000000-0005-0000-0000-00009D050000}"/>
    <cellStyle name="HEADER" xfId="9" xr:uid="{00000000-0005-0000-0000-00009E050000}"/>
    <cellStyle name="HEADER 2" xfId="1481" xr:uid="{00000000-0005-0000-0000-00009F050000}"/>
    <cellStyle name="Header1" xfId="10" xr:uid="{00000000-0005-0000-0000-0000A0050000}"/>
    <cellStyle name="Header2" xfId="11" xr:uid="{00000000-0005-0000-0000-0000A1050000}"/>
    <cellStyle name="Heading 1" xfId="1482" xr:uid="{00000000-0005-0000-0000-0000A2050000}"/>
    <cellStyle name="Heading 2" xfId="1483" xr:uid="{00000000-0005-0000-0000-0000A3050000}"/>
    <cellStyle name="Heading1" xfId="1484" xr:uid="{00000000-0005-0000-0000-0000A4050000}"/>
    <cellStyle name="Heading2" xfId="1485" xr:uid="{00000000-0005-0000-0000-0000A5050000}"/>
    <cellStyle name="Helv8_PFD4.XLS" xfId="1486" xr:uid="{00000000-0005-0000-0000-0000A6050000}"/>
    <cellStyle name="Hyperlink" xfId="1487" xr:uid="{00000000-0005-0000-0000-0000A7050000}"/>
    <cellStyle name="Input [yellow]" xfId="12" xr:uid="{00000000-0005-0000-0000-0000A8050000}"/>
    <cellStyle name="Komma [0]_BINV" xfId="1488" xr:uid="{00000000-0005-0000-0000-0000A9050000}"/>
    <cellStyle name="Komma_BINV" xfId="1489" xr:uid="{00000000-0005-0000-0000-0000AA050000}"/>
    <cellStyle name="L`" xfId="1490" xr:uid="{00000000-0005-0000-0000-0000AB050000}"/>
    <cellStyle name="Link Currency (0)" xfId="1491" xr:uid="{00000000-0005-0000-0000-0000AC050000}"/>
    <cellStyle name="Link Currency (2)" xfId="1492" xr:uid="{00000000-0005-0000-0000-0000AD050000}"/>
    <cellStyle name="Link Units (0)" xfId="1493" xr:uid="{00000000-0005-0000-0000-0000AE050000}"/>
    <cellStyle name="Link Units (1)" xfId="1494" xr:uid="{00000000-0005-0000-0000-0000AF050000}"/>
    <cellStyle name="Link Units (2)" xfId="1495" xr:uid="{00000000-0005-0000-0000-0000B0050000}"/>
    <cellStyle name="Milliers [0]_Arabian Spec" xfId="1496" xr:uid="{00000000-0005-0000-0000-0000B1050000}"/>
    <cellStyle name="Milliers_Arabian Spec" xfId="1497" xr:uid="{00000000-0005-0000-0000-0000B2050000}"/>
    <cellStyle name="mma_CASH &amp; DSO" xfId="1498" xr:uid="{00000000-0005-0000-0000-0000B3050000}"/>
    <cellStyle name="Model" xfId="13" xr:uid="{00000000-0005-0000-0000-0000B4050000}"/>
    <cellStyle name="Model 2" xfId="1499" xr:uid="{00000000-0005-0000-0000-0000B5050000}"/>
    <cellStyle name="Mon?aire [0]_Arabian Spec" xfId="1500" xr:uid="{00000000-0005-0000-0000-0000B6050000}"/>
    <cellStyle name="Mon?aire_Arabian Spec" xfId="1501" xr:uid="{00000000-0005-0000-0000-0000B7050000}"/>
    <cellStyle name="no dec" xfId="1502" xr:uid="{00000000-0005-0000-0000-0000B8050000}"/>
    <cellStyle name="Normal" xfId="1503" xr:uid="{00000000-0005-0000-0000-0000B9050000}"/>
    <cellStyle name="Normal - Style1" xfId="14" xr:uid="{00000000-0005-0000-0000-0000BA050000}"/>
    <cellStyle name="Normal - Style1 2" xfId="1505" xr:uid="{00000000-0005-0000-0000-0000BB050000}"/>
    <cellStyle name="Normal - Style1 3" xfId="1504" xr:uid="{00000000-0005-0000-0000-0000BC050000}"/>
    <cellStyle name="Normal_ SG&amp;A Bridge " xfId="15" xr:uid="{00000000-0005-0000-0000-0000BD050000}"/>
    <cellStyle name="Œ…?æ맖?e [0.00]_guyan" xfId="1506" xr:uid="{00000000-0005-0000-0000-0000BE050000}"/>
    <cellStyle name="Œ…?æ맖?e_guyan" xfId="1507" xr:uid="{00000000-0005-0000-0000-0000BF050000}"/>
    <cellStyle name="oh" xfId="1508" xr:uid="{00000000-0005-0000-0000-0000C0050000}"/>
    <cellStyle name="Percent" xfId="1509" xr:uid="{00000000-0005-0000-0000-0000C1050000}"/>
    <cellStyle name="Percent [2]" xfId="16" xr:uid="{00000000-0005-0000-0000-0000C2050000}"/>
    <cellStyle name="Percent_가설식당 설비공사" xfId="1510" xr:uid="{00000000-0005-0000-0000-0000C3050000}"/>
    <cellStyle name="RevList" xfId="1511" xr:uid="{00000000-0005-0000-0000-0000C4050000}"/>
    <cellStyle name="RLTJD(S" xfId="1512" xr:uid="{00000000-0005-0000-0000-0000C5050000}"/>
    <cellStyle name="sh" xfId="1513" xr:uid="{00000000-0005-0000-0000-0000C6050000}"/>
    <cellStyle name="ssh" xfId="1514" xr:uid="{00000000-0005-0000-0000-0000C7050000}"/>
    <cellStyle name="Standard_Anpassen der Amortisation" xfId="1515" xr:uid="{00000000-0005-0000-0000-0000C8050000}"/>
    <cellStyle name="subhead" xfId="17" xr:uid="{00000000-0005-0000-0000-0000C9050000}"/>
    <cellStyle name="Subtotal" xfId="1516" xr:uid="{00000000-0005-0000-0000-0000CA050000}"/>
    <cellStyle name="Title" xfId="1517" xr:uid="{00000000-0005-0000-0000-0000CB050000}"/>
    <cellStyle name="title [1]" xfId="18" xr:uid="{00000000-0005-0000-0000-0000CC050000}"/>
    <cellStyle name="title [2]" xfId="19" xr:uid="{00000000-0005-0000-0000-0000CD050000}"/>
    <cellStyle name="Total" xfId="1518" xr:uid="{00000000-0005-0000-0000-0000CE050000}"/>
    <cellStyle name="UM" xfId="20" xr:uid="{00000000-0005-0000-0000-0000CF050000}"/>
    <cellStyle name="W?rung [0]_Compiling Utility Macros" xfId="1519" xr:uid="{00000000-0005-0000-0000-0000D0050000}"/>
    <cellStyle name="W?rung_Compiling Utility Macros" xfId="1520" xr:uid="{00000000-0005-0000-0000-0000D1050000}"/>
    <cellStyle name="_x0008_z" xfId="1521" xr:uid="{00000000-0005-0000-0000-0000D2050000}"/>
    <cellStyle name="|?ドE" xfId="1522" xr:uid="{00000000-0005-0000-0000-0000D3050000}"/>
    <cellStyle name="견적" xfId="1523" xr:uid="{00000000-0005-0000-0000-0000D4050000}"/>
    <cellStyle name="고정소숫점" xfId="21" xr:uid="{00000000-0005-0000-0000-0000D5050000}"/>
    <cellStyle name="고정소숫점 2" xfId="1524" xr:uid="{00000000-0005-0000-0000-0000D6050000}"/>
    <cellStyle name="고정출력1" xfId="22" xr:uid="{00000000-0005-0000-0000-0000D7050000}"/>
    <cellStyle name="고정출력2" xfId="23" xr:uid="{00000000-0005-0000-0000-0000D8050000}"/>
    <cellStyle name="공사원가계산서(조경)" xfId="1525" xr:uid="{00000000-0005-0000-0000-0000D9050000}"/>
    <cellStyle name="기계" xfId="1526" xr:uid="{00000000-0005-0000-0000-0000DA050000}"/>
    <cellStyle name="기본숫자" xfId="1527" xr:uid="{00000000-0005-0000-0000-0000DB050000}"/>
    <cellStyle name="기성(내용)" xfId="1528" xr:uid="{00000000-0005-0000-0000-0000DC050000}"/>
    <cellStyle name="기성(내용2)" xfId="1529" xr:uid="{00000000-0005-0000-0000-0000DD050000}"/>
    <cellStyle name="끼_x0001_?" xfId="1530" xr:uid="{00000000-0005-0000-0000-0000DE050000}"/>
    <cellStyle name="날짜" xfId="24" xr:uid="{00000000-0005-0000-0000-0000DF050000}"/>
    <cellStyle name="내역서" xfId="1531" xr:uid="{00000000-0005-0000-0000-0000E0050000}"/>
    <cellStyle name="달러" xfId="25" xr:uid="{00000000-0005-0000-0000-0000E1050000}"/>
    <cellStyle name="뒤에 오는 하이퍼링크" xfId="26" xr:uid="{00000000-0005-0000-0000-0000E2050000}"/>
    <cellStyle name="똿뗦먛귟 [0.00]_PRODUCT DETAIL Q1" xfId="27" xr:uid="{00000000-0005-0000-0000-0000E3050000}"/>
    <cellStyle name="똿뗦먛귟_PRODUCT DETAIL Q1" xfId="28" xr:uid="{00000000-0005-0000-0000-0000E4050000}"/>
    <cellStyle name="마이너스키" xfId="1532" xr:uid="{00000000-0005-0000-0000-0000E5050000}"/>
    <cellStyle name="믅됞 [0.00]_PRODUCT DETAIL Q1" xfId="29" xr:uid="{00000000-0005-0000-0000-0000E6050000}"/>
    <cellStyle name="믅됞_PRODUCT DETAIL Q1" xfId="30" xr:uid="{00000000-0005-0000-0000-0000E7050000}"/>
    <cellStyle name="배분" xfId="1533" xr:uid="{00000000-0005-0000-0000-0000E8050000}"/>
    <cellStyle name="백" xfId="1534" xr:uid="{00000000-0005-0000-0000-0000E9050000}"/>
    <cellStyle name="백분율 [△1]" xfId="1536" xr:uid="{00000000-0005-0000-0000-0000EA050000}"/>
    <cellStyle name="백분율 [△2]" xfId="1537" xr:uid="{00000000-0005-0000-0000-0000EB050000}"/>
    <cellStyle name="백분율 [0]" xfId="31" xr:uid="{00000000-0005-0000-0000-0000EC050000}"/>
    <cellStyle name="백분율 [2]" xfId="32" xr:uid="{00000000-0005-0000-0000-0000ED050000}"/>
    <cellStyle name="백분율 2" xfId="1535" xr:uid="{00000000-0005-0000-0000-0000EE050000}"/>
    <cellStyle name="백분율 3" xfId="1577" xr:uid="{00000000-0005-0000-0000-0000EF050000}"/>
    <cellStyle name="백분율 4" xfId="1576" xr:uid="{00000000-0005-0000-0000-0000F0050000}"/>
    <cellStyle name="백분율 5" xfId="1578" xr:uid="{00000000-0005-0000-0000-0000F1050000}"/>
    <cellStyle name="백분율 6" xfId="1575" xr:uid="{00000000-0005-0000-0000-0000F2050000}"/>
    <cellStyle name="백분율 7" xfId="1579" xr:uid="{00000000-0005-0000-0000-0000F3050000}"/>
    <cellStyle name="백분율 8" xfId="1574" xr:uid="{00000000-0005-0000-0000-0000F4050000}"/>
    <cellStyle name="백분율 9" xfId="1580" xr:uid="{00000000-0005-0000-0000-0000F5050000}"/>
    <cellStyle name="백분율［△1］" xfId="1538" xr:uid="{00000000-0005-0000-0000-0000F6050000}"/>
    <cellStyle name="백분율［△2］" xfId="1539" xr:uid="{00000000-0005-0000-0000-0000F7050000}"/>
    <cellStyle name="봵" xfId="1540" xr:uid="{00000000-0005-0000-0000-0000F8050000}"/>
    <cellStyle name="뷭?_?긚??_1" xfId="33" xr:uid="{00000000-0005-0000-0000-0000F9050000}"/>
    <cellStyle name="빨간색" xfId="1541" xr:uid="{00000000-0005-0000-0000-0000FA050000}"/>
    <cellStyle name="선택영역의 가운데로" xfId="1542" xr:uid="{00000000-0005-0000-0000-0000FB050000}"/>
    <cellStyle name="설계서" xfId="1543" xr:uid="{00000000-0005-0000-0000-0000FC050000}"/>
    <cellStyle name="수량1" xfId="1544" xr:uid="{00000000-0005-0000-0000-0000FD050000}"/>
    <cellStyle name="수목명" xfId="1545" xr:uid="{00000000-0005-0000-0000-0000FE050000}"/>
    <cellStyle name="숫자(R)" xfId="34" xr:uid="{00000000-0005-0000-0000-0000FF050000}"/>
    <cellStyle name="숫자(R) 2" xfId="1546" xr:uid="{00000000-0005-0000-0000-000000060000}"/>
    <cellStyle name="쉼표 [0]" xfId="35" builtinId="6"/>
    <cellStyle name="쉼표 [0] 2" xfId="1547" xr:uid="{00000000-0005-0000-0000-000002060000}"/>
    <cellStyle name="쉼표 [0] 2 2" xfId="48" xr:uid="{00000000-0005-0000-0000-000003060000}"/>
    <cellStyle name="쉼표 [0] 2 2 2" xfId="1597" xr:uid="{00000000-0005-0000-0000-000004060000}"/>
    <cellStyle name="쉼표 [0] 2 2 2 2" xfId="1611" xr:uid="{00000000-0005-0000-0000-000005060000}"/>
    <cellStyle name="쉼표 [0] 2 2 3" xfId="1592" xr:uid="{00000000-0005-0000-0000-000006060000}"/>
    <cellStyle name="쉼표 [0] 2 2 3 2" xfId="1606" xr:uid="{00000000-0005-0000-0000-000007060000}"/>
    <cellStyle name="쉼표 [0] 2 2 4" xfId="1601" xr:uid="{00000000-0005-0000-0000-000008060000}"/>
    <cellStyle name="쉼표 [0] 2 3" xfId="1598" xr:uid="{00000000-0005-0000-0000-000009060000}"/>
    <cellStyle name="쉼표 [0] 2 3 2" xfId="1612" xr:uid="{00000000-0005-0000-0000-00000A060000}"/>
    <cellStyle name="쉼표 [0] 2 4" xfId="1593" xr:uid="{00000000-0005-0000-0000-00000B060000}"/>
    <cellStyle name="쉼표 [0] 2 4 2" xfId="1607" xr:uid="{00000000-0005-0000-0000-00000C060000}"/>
    <cellStyle name="쉼표 [0] 2 5" xfId="1602" xr:uid="{00000000-0005-0000-0000-00000D060000}"/>
    <cellStyle name="쉼표 [0] 3" xfId="1588" xr:uid="{00000000-0005-0000-0000-00000E060000}"/>
    <cellStyle name="쉼표 [0] 3 2" xfId="1594" xr:uid="{00000000-0005-0000-0000-00000F060000}"/>
    <cellStyle name="쉼표 [0] 3 2 2" xfId="1608" xr:uid="{00000000-0005-0000-0000-000010060000}"/>
    <cellStyle name="쉼표 [0] 3 3" xfId="1603" xr:uid="{00000000-0005-0000-0000-000011060000}"/>
    <cellStyle name="쉼표 [0] 4" xfId="1595" xr:uid="{00000000-0005-0000-0000-000012060000}"/>
    <cellStyle name="쉼표 [0] 4 2" xfId="1609" xr:uid="{00000000-0005-0000-0000-000013060000}"/>
    <cellStyle name="쉼표 [0] 5" xfId="1590" xr:uid="{00000000-0005-0000-0000-000014060000}"/>
    <cellStyle name="쉼표 [0] 5 2" xfId="1604" xr:uid="{00000000-0005-0000-0000-000015060000}"/>
    <cellStyle name="쉼표 [0] 6" xfId="1599" xr:uid="{00000000-0005-0000-0000-000016060000}"/>
    <cellStyle name="스타일 1" xfId="1548" xr:uid="{00000000-0005-0000-0000-000017060000}"/>
    <cellStyle name="스타일 2" xfId="1549" xr:uid="{00000000-0005-0000-0000-000018060000}"/>
    <cellStyle name="스타일 3" xfId="1550" xr:uid="{00000000-0005-0000-0000-000019060000}"/>
    <cellStyle name="안건회계법인" xfId="1551" xr:uid="{00000000-0005-0000-0000-00001A060000}"/>
    <cellStyle name="옛체" xfId="1552" xr:uid="{00000000-0005-0000-0000-00001B060000}"/>
    <cellStyle name="자리수" xfId="36" xr:uid="{00000000-0005-0000-0000-00001C060000}"/>
    <cellStyle name="자리수0" xfId="37" xr:uid="{00000000-0005-0000-0000-00001D060000}"/>
    <cellStyle name="지정되지 않음" xfId="38" xr:uid="{00000000-0005-0000-0000-00001E060000}"/>
    <cellStyle name="콤" xfId="1553" xr:uid="{00000000-0005-0000-0000-00001F060000}"/>
    <cellStyle name="콤마 [" xfId="1554" xr:uid="{00000000-0005-0000-0000-000020060000}"/>
    <cellStyle name="콤마 [#]" xfId="1555" xr:uid="{00000000-0005-0000-0000-000021060000}"/>
    <cellStyle name="콤마 []" xfId="1556" xr:uid="{00000000-0005-0000-0000-000022060000}"/>
    <cellStyle name="콤마 [0]" xfId="1557" xr:uid="{00000000-0005-0000-0000-000023060000}"/>
    <cellStyle name="콤마 [0]_Adobe" xfId="1619" xr:uid="{00000000-0005-0000-0000-000024060000}"/>
    <cellStyle name="콤마 [2]" xfId="39" xr:uid="{00000000-0005-0000-0000-000025060000}"/>
    <cellStyle name="콤마 [2] 2" xfId="1558" xr:uid="{00000000-0005-0000-0000-000026060000}"/>
    <cellStyle name="콤마 [금액]" xfId="1559" xr:uid="{00000000-0005-0000-0000-000027060000}"/>
    <cellStyle name="콤마 [소수]" xfId="1560" xr:uid="{00000000-0005-0000-0000-000028060000}"/>
    <cellStyle name="콤마 [수량]" xfId="1561" xr:uid="{00000000-0005-0000-0000-000029060000}"/>
    <cellStyle name="콤마 1" xfId="1562" xr:uid="{00000000-0005-0000-0000-00002A060000}"/>
    <cellStyle name="콤마[0]" xfId="1563" xr:uid="{00000000-0005-0000-0000-00002B060000}"/>
    <cellStyle name="콤마_  종  합  " xfId="1564" xr:uid="{00000000-0005-0000-0000-00002C060000}"/>
    <cellStyle name="통" xfId="1565" xr:uid="{00000000-0005-0000-0000-00002D060000}"/>
    <cellStyle name="통화 [" xfId="1566" xr:uid="{00000000-0005-0000-0000-00002E060000}"/>
    <cellStyle name="통화 [0] 2" xfId="40" xr:uid="{00000000-0005-0000-0000-00002F060000}"/>
    <cellStyle name="통화 [0] 2 2" xfId="1596" xr:uid="{00000000-0005-0000-0000-000030060000}"/>
    <cellStyle name="통화 [0] 2 2 2" xfId="1610" xr:uid="{00000000-0005-0000-0000-000031060000}"/>
    <cellStyle name="통화 [0] 2 3" xfId="1591" xr:uid="{00000000-0005-0000-0000-000032060000}"/>
    <cellStyle name="통화 [0] 2 3 2" xfId="1605" xr:uid="{00000000-0005-0000-0000-000033060000}"/>
    <cellStyle name="통화 [0] 2 4" xfId="1600" xr:uid="{00000000-0005-0000-0000-000034060000}"/>
    <cellStyle name="퍼센트" xfId="41" xr:uid="{00000000-0005-0000-0000-000035060000}"/>
    <cellStyle name="퍼센트 2" xfId="1567" xr:uid="{00000000-0005-0000-0000-000036060000}"/>
    <cellStyle name="표" xfId="1568" xr:uid="{00000000-0005-0000-0000-000037060000}"/>
    <cellStyle name="표준" xfId="0" builtinId="0"/>
    <cellStyle name="표준 10" xfId="1583" xr:uid="{00000000-0005-0000-0000-000039060000}"/>
    <cellStyle name="표준 11" xfId="1584" xr:uid="{00000000-0005-0000-0000-00003A060000}"/>
    <cellStyle name="표준 12" xfId="1585" xr:uid="{00000000-0005-0000-0000-00003B060000}"/>
    <cellStyle name="표준 13" xfId="1586" xr:uid="{00000000-0005-0000-0000-00003C060000}"/>
    <cellStyle name="표준 14" xfId="1587" xr:uid="{00000000-0005-0000-0000-00003D060000}"/>
    <cellStyle name="표준 15" xfId="1589" xr:uid="{00000000-0005-0000-0000-00003E060000}"/>
    <cellStyle name="표준 16" xfId="1613" xr:uid="{00000000-0005-0000-0000-00003F060000}"/>
    <cellStyle name="표준 17" xfId="1615" xr:uid="{00000000-0005-0000-0000-000040060000}"/>
    <cellStyle name="표준 2" xfId="42" xr:uid="{00000000-0005-0000-0000-000041060000}"/>
    <cellStyle name="표준 3" xfId="46" xr:uid="{00000000-0005-0000-0000-000042060000}"/>
    <cellStyle name="표준 3 3" xfId="1616" xr:uid="{00000000-0005-0000-0000-000043060000}"/>
    <cellStyle name="표준 4" xfId="50" xr:uid="{00000000-0005-0000-0000-000044060000}"/>
    <cellStyle name="표준 5" xfId="1573" xr:uid="{00000000-0005-0000-0000-000045060000}"/>
    <cellStyle name="표준 6" xfId="49" xr:uid="{00000000-0005-0000-0000-000046060000}"/>
    <cellStyle name="표준 7" xfId="47" xr:uid="{00000000-0005-0000-0000-000047060000}"/>
    <cellStyle name="표준 8" xfId="1581" xr:uid="{00000000-0005-0000-0000-000048060000}"/>
    <cellStyle name="표준 9" xfId="1582" xr:uid="{00000000-0005-0000-0000-000049060000}"/>
    <cellStyle name="표준_1) 총괄및원가계산(2008년부터적용)-관급유" xfId="1620" xr:uid="{00000000-0005-0000-0000-00004A060000}"/>
    <cellStyle name="표준_10 목공사" xfId="1614" xr:uid="{00000000-0005-0000-0000-00004B060000}"/>
    <cellStyle name="標準_Akia(F）-8" xfId="1569" xr:uid="{00000000-0005-0000-0000-00004C060000}"/>
    <cellStyle name="표준_김포내부장식(최종본-황인준검토)" xfId="1618" xr:uid="{00000000-0005-0000-0000-00004D060000}"/>
    <cellStyle name="표준_한국국제협력단원가계산(2005.11.21최종)" xfId="1621" xr:uid="{00000000-0005-0000-0000-00004E060000}"/>
    <cellStyle name="표준1" xfId="1570" xr:uid="{00000000-0005-0000-0000-00004F060000}"/>
    <cellStyle name="하이퍼링크 2" xfId="1571" xr:uid="{00000000-0005-0000-0000-000050060000}"/>
    <cellStyle name="하이퍼링크_청주지점 내부 건축공사" xfId="1617" xr:uid="{00000000-0005-0000-0000-000051060000}"/>
    <cellStyle name="합산" xfId="43" xr:uid="{00000000-0005-0000-0000-000052060000}"/>
    <cellStyle name="화폐기호" xfId="44" xr:uid="{00000000-0005-0000-0000-000053060000}"/>
    <cellStyle name="화폐기호 2" xfId="1572" xr:uid="{00000000-0005-0000-0000-000054060000}"/>
    <cellStyle name="화폐기호0" xfId="45" xr:uid="{00000000-0005-0000-0000-000055060000}"/>
  </cellStyles>
  <dxfs count="0"/>
  <tableStyles count="0" defaultTableStyle="TableStyleMedium9" defaultPivotStyle="PivotStyleLight16"/>
  <colors>
    <mruColors>
      <color rgb="FF0000FF"/>
      <color rgb="FFFFFF99"/>
      <color rgb="FFCCFFCC"/>
      <color rgb="FFCCE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"/>
  <sheetViews>
    <sheetView tabSelected="1" view="pageBreakPreview" zoomScale="80" zoomScaleNormal="100" zoomScaleSheetLayoutView="80" workbookViewId="0">
      <selection activeCell="A7" sqref="A7:F7"/>
    </sheetView>
  </sheetViews>
  <sheetFormatPr defaultColWidth="8.88671875" defaultRowHeight="12"/>
  <cols>
    <col min="1" max="6" width="27.33203125" style="2" customWidth="1"/>
    <col min="7" max="11" width="8.88671875" style="2"/>
    <col min="12" max="12" width="20" style="2" customWidth="1"/>
    <col min="13" max="13" width="11.44140625" style="2" customWidth="1"/>
    <col min="14" max="16384" width="8.88671875" style="2"/>
  </cols>
  <sheetData>
    <row r="1" spans="1:13" ht="120" customHeight="1">
      <c r="A1" s="499"/>
      <c r="B1" s="499"/>
      <c r="C1" s="499"/>
      <c r="D1" s="499"/>
      <c r="E1" s="499"/>
      <c r="F1" s="499"/>
      <c r="G1" s="1"/>
      <c r="H1" s="1"/>
      <c r="I1" s="1"/>
      <c r="J1" s="1"/>
      <c r="K1" s="1"/>
      <c r="L1" s="1"/>
      <c r="M1" s="1"/>
    </row>
    <row r="2" spans="1:13" ht="19.5" customHeight="1">
      <c r="A2" s="4"/>
      <c r="B2" s="4"/>
      <c r="C2" s="4"/>
      <c r="D2" s="4"/>
      <c r="E2" s="4"/>
      <c r="F2" s="4"/>
    </row>
    <row r="3" spans="1:13" ht="19.5" customHeight="1">
      <c r="A3" s="4"/>
      <c r="B3" s="4"/>
      <c r="C3" s="4"/>
      <c r="D3" s="4"/>
      <c r="E3" s="4"/>
      <c r="F3" s="4"/>
    </row>
    <row r="4" spans="1:13" ht="19.5" customHeight="1">
      <c r="A4" s="5"/>
      <c r="B4" s="4"/>
      <c r="C4" s="4"/>
      <c r="D4" s="4"/>
      <c r="E4" s="4"/>
      <c r="F4" s="4"/>
    </row>
    <row r="5" spans="1:13" ht="19.5" customHeight="1">
      <c r="A5" s="4"/>
      <c r="B5" s="4"/>
      <c r="C5" s="4"/>
      <c r="D5" s="4"/>
      <c r="E5" s="4"/>
      <c r="F5" s="4"/>
    </row>
    <row r="6" spans="1:13" ht="19.5" customHeight="1">
      <c r="A6" s="4"/>
      <c r="B6" s="4"/>
      <c r="C6" s="4"/>
      <c r="D6" s="4"/>
      <c r="E6" s="4"/>
      <c r="F6" s="4"/>
    </row>
    <row r="7" spans="1:13" s="10" customFormat="1" ht="69.95" customHeight="1">
      <c r="A7" s="500" t="s">
        <v>1013</v>
      </c>
      <c r="B7" s="501"/>
      <c r="C7" s="501"/>
      <c r="D7" s="501"/>
      <c r="E7" s="501"/>
      <c r="F7" s="501"/>
      <c r="G7" s="8"/>
      <c r="H7" s="8"/>
      <c r="I7" s="8"/>
      <c r="J7" s="9"/>
      <c r="K7" s="8"/>
      <c r="L7" s="8"/>
      <c r="M7" s="8"/>
    </row>
    <row r="8" spans="1:13" ht="9" customHeight="1">
      <c r="A8" s="4"/>
      <c r="B8" s="11"/>
      <c r="C8" s="12"/>
      <c r="D8" s="13"/>
      <c r="E8" s="14"/>
      <c r="F8" s="4"/>
    </row>
    <row r="9" spans="1:13" ht="35.1" customHeight="1">
      <c r="A9" s="4"/>
      <c r="B9" s="503"/>
      <c r="C9" s="503"/>
      <c r="D9" s="503"/>
      <c r="E9" s="503"/>
      <c r="F9" s="4"/>
    </row>
    <row r="10" spans="1:13" ht="19.5" customHeight="1">
      <c r="A10" s="4"/>
      <c r="B10" s="4"/>
      <c r="C10" s="4"/>
      <c r="D10" s="4"/>
      <c r="E10" s="4"/>
      <c r="F10" s="4"/>
    </row>
    <row r="11" spans="1:13" ht="19.5" customHeight="1">
      <c r="A11" s="4"/>
      <c r="B11" s="4"/>
      <c r="C11" s="4"/>
      <c r="D11" s="4"/>
      <c r="E11" s="4"/>
      <c r="F11" s="4"/>
    </row>
    <row r="12" spans="1:13" ht="19.5" customHeight="1">
      <c r="A12" s="4"/>
      <c r="B12" s="4"/>
      <c r="C12" s="4"/>
      <c r="D12" s="4"/>
      <c r="E12" s="4"/>
      <c r="F12" s="4"/>
    </row>
    <row r="13" spans="1:13" ht="19.5" customHeight="1">
      <c r="A13" s="4"/>
      <c r="B13" s="4"/>
      <c r="C13" s="4"/>
      <c r="D13" s="4"/>
      <c r="E13" s="4"/>
      <c r="F13" s="4"/>
    </row>
    <row r="14" spans="1:13" ht="19.5" customHeight="1">
      <c r="A14" s="4"/>
      <c r="B14" s="4"/>
      <c r="C14" s="4"/>
      <c r="D14" s="4"/>
      <c r="E14" s="4"/>
      <c r="F14" s="4"/>
    </row>
    <row r="15" spans="1:13" ht="19.5" customHeight="1">
      <c r="A15" s="4"/>
      <c r="B15" s="4"/>
      <c r="C15" s="4"/>
      <c r="D15" s="15"/>
      <c r="E15" s="4"/>
      <c r="F15" s="4"/>
    </row>
    <row r="16" spans="1:13" ht="19.5" customHeight="1">
      <c r="A16" s="4"/>
      <c r="B16" s="4"/>
      <c r="C16" s="4"/>
      <c r="D16" s="4"/>
      <c r="E16" s="4"/>
      <c r="F16" s="4"/>
    </row>
    <row r="17" spans="1:13" ht="19.5" customHeight="1">
      <c r="A17" s="4"/>
      <c r="B17" s="4"/>
      <c r="C17" s="4"/>
      <c r="D17" s="4"/>
      <c r="E17" s="4"/>
      <c r="F17" s="4"/>
    </row>
    <row r="18" spans="1:13" ht="19.5" customHeight="1">
      <c r="A18" s="4"/>
      <c r="B18" s="4"/>
      <c r="C18" s="4"/>
      <c r="D18" s="4"/>
      <c r="E18" s="4"/>
      <c r="F18" s="4"/>
    </row>
    <row r="19" spans="1:13" ht="19.5" customHeight="1">
      <c r="A19" s="4"/>
      <c r="B19" s="4"/>
      <c r="C19" s="4"/>
      <c r="D19" s="4"/>
      <c r="E19" s="4"/>
      <c r="F19" s="4"/>
    </row>
    <row r="20" spans="1:13" ht="19.5" customHeight="1">
      <c r="A20" s="4"/>
      <c r="B20" s="4"/>
      <c r="C20" s="4"/>
      <c r="D20" s="4"/>
      <c r="E20" s="4"/>
      <c r="F20" s="4"/>
    </row>
    <row r="21" spans="1:13" ht="19.5" customHeight="1">
      <c r="A21" s="4"/>
      <c r="B21" s="4"/>
      <c r="C21" s="4"/>
      <c r="D21" s="4"/>
      <c r="E21" s="4"/>
      <c r="F21" s="4"/>
    </row>
    <row r="22" spans="1:13" ht="19.5" customHeight="1">
      <c r="A22" s="6"/>
      <c r="B22" s="7"/>
      <c r="C22" s="7"/>
      <c r="D22" s="7"/>
      <c r="E22" s="7"/>
      <c r="F22" s="7"/>
      <c r="G22" s="3"/>
      <c r="H22" s="3"/>
      <c r="I22" s="3"/>
      <c r="J22" s="3"/>
      <c r="K22" s="3"/>
      <c r="L22" s="3"/>
      <c r="M22" s="3"/>
    </row>
    <row r="23" spans="1:13" ht="19.5" customHeight="1">
      <c r="A23" s="4"/>
      <c r="B23" s="4"/>
      <c r="C23" s="4"/>
      <c r="D23" s="4"/>
      <c r="E23" s="4"/>
      <c r="F23" s="4"/>
    </row>
    <row r="24" spans="1:13" ht="19.5" customHeight="1">
      <c r="A24" s="4"/>
      <c r="B24" s="4"/>
      <c r="C24" s="4"/>
      <c r="D24" s="4"/>
      <c r="E24" s="4"/>
      <c r="F24" s="4"/>
    </row>
    <row r="25" spans="1:13" ht="19.5" customHeight="1">
      <c r="A25" s="4"/>
      <c r="B25" s="4"/>
      <c r="C25" s="4"/>
      <c r="D25" s="4"/>
      <c r="E25" s="4"/>
      <c r="F25" s="4"/>
    </row>
    <row r="26" spans="1:13" ht="60" customHeight="1">
      <c r="A26" s="502"/>
      <c r="B26" s="502"/>
      <c r="C26" s="502"/>
      <c r="D26" s="502"/>
      <c r="E26" s="502"/>
      <c r="F26" s="502"/>
    </row>
    <row r="27" spans="1:13" ht="19.5" customHeight="1">
      <c r="A27" s="4"/>
      <c r="B27" s="4"/>
      <c r="C27" s="4"/>
      <c r="D27" s="4"/>
      <c r="E27" s="4"/>
      <c r="F27" s="4"/>
    </row>
    <row r="28" spans="1:13" ht="30.75" customHeight="1"/>
    <row r="29" spans="1:13" ht="30.75" customHeight="1"/>
    <row r="30" spans="1:13" ht="30.75" customHeight="1"/>
    <row r="31" spans="1:13" ht="30.75" customHeight="1"/>
    <row r="32" spans="1:13" ht="30.75" customHeight="1"/>
    <row r="33" spans="1:13" ht="30.75" customHeight="1"/>
    <row r="34" spans="1:13" ht="30.75" customHeight="1"/>
    <row r="35" spans="1:13" ht="30.75" customHeight="1"/>
    <row r="36" spans="1:13" ht="30.75" customHeight="1">
      <c r="A36" s="343"/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</row>
    <row r="37" spans="1:13" ht="30.75" customHeight="1"/>
    <row r="38" spans="1:13" ht="30.75" customHeight="1"/>
    <row r="39" spans="1:13" ht="30.75" customHeight="1"/>
    <row r="40" spans="1:13" ht="39" customHeight="1"/>
    <row r="41" spans="1:13" ht="39" customHeight="1"/>
    <row r="42" spans="1:13" ht="39" customHeight="1"/>
    <row r="43" spans="1:13" ht="39" customHeight="1"/>
    <row r="44" spans="1:13" ht="39" customHeight="1"/>
    <row r="45" spans="1:13" ht="39" customHeight="1"/>
    <row r="46" spans="1:13" ht="39" customHeight="1"/>
    <row r="47" spans="1:13" ht="39" customHeight="1"/>
    <row r="48" spans="1:13" ht="39" customHeight="1"/>
    <row r="49" ht="39" customHeight="1"/>
    <row r="50" ht="39" customHeight="1"/>
    <row r="51" ht="19.5" customHeight="1"/>
    <row r="52" ht="19.5" customHeight="1"/>
    <row r="53" ht="19.5" customHeight="1"/>
    <row r="54" ht="19.5" customHeight="1"/>
  </sheetData>
  <mergeCells count="4">
    <mergeCell ref="A1:F1"/>
    <mergeCell ref="A7:F7"/>
    <mergeCell ref="A26:F26"/>
    <mergeCell ref="B9:E9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T40"/>
  <sheetViews>
    <sheetView view="pageBreakPreview" zoomScaleNormal="100" zoomScaleSheetLayoutView="100" workbookViewId="0">
      <selection activeCell="O18" sqref="O18"/>
    </sheetView>
  </sheetViews>
  <sheetFormatPr defaultRowHeight="13.5"/>
  <cols>
    <col min="1" max="1" width="3.77734375" style="374" customWidth="1"/>
    <col min="2" max="2" width="3.5546875" style="374" customWidth="1"/>
    <col min="3" max="3" width="26.5546875" style="374" customWidth="1"/>
    <col min="4" max="4" width="2.77734375" style="374" customWidth="1"/>
    <col min="5" max="5" width="17.77734375" style="374" customWidth="1"/>
    <col min="6" max="6" width="2.77734375" style="374" customWidth="1"/>
    <col min="7" max="7" width="21.6640625" style="374" customWidth="1"/>
    <col min="8" max="8" width="3.109375" style="374" customWidth="1"/>
    <col min="9" max="9" width="6.77734375" style="377" customWidth="1"/>
    <col min="10" max="10" width="3.109375" style="374" customWidth="1"/>
    <col min="11" max="11" width="10.21875" style="374" customWidth="1"/>
    <col min="12" max="12" width="13.109375" style="374" customWidth="1"/>
    <col min="13" max="256" width="8.88671875" style="374"/>
    <col min="257" max="257" width="3.77734375" style="374" customWidth="1"/>
    <col min="258" max="258" width="3.5546875" style="374" customWidth="1"/>
    <col min="259" max="259" width="26.5546875" style="374" customWidth="1"/>
    <col min="260" max="260" width="2.77734375" style="374" customWidth="1"/>
    <col min="261" max="261" width="19.77734375" style="374" customWidth="1"/>
    <col min="262" max="262" width="2.77734375" style="374" customWidth="1"/>
    <col min="263" max="263" width="21.6640625" style="374" customWidth="1"/>
    <col min="264" max="264" width="3.109375" style="374" customWidth="1"/>
    <col min="265" max="265" width="6.77734375" style="374" customWidth="1"/>
    <col min="266" max="266" width="3.109375" style="374" customWidth="1"/>
    <col min="267" max="267" width="5.77734375" style="374" customWidth="1"/>
    <col min="268" max="268" width="13.109375" style="374" customWidth="1"/>
    <col min="269" max="512" width="8.88671875" style="374"/>
    <col min="513" max="513" width="3.77734375" style="374" customWidth="1"/>
    <col min="514" max="514" width="3.5546875" style="374" customWidth="1"/>
    <col min="515" max="515" width="26.5546875" style="374" customWidth="1"/>
    <col min="516" max="516" width="2.77734375" style="374" customWidth="1"/>
    <col min="517" max="517" width="19.77734375" style="374" customWidth="1"/>
    <col min="518" max="518" width="2.77734375" style="374" customWidth="1"/>
    <col min="519" max="519" width="21.6640625" style="374" customWidth="1"/>
    <col min="520" max="520" width="3.109375" style="374" customWidth="1"/>
    <col min="521" max="521" width="6.77734375" style="374" customWidth="1"/>
    <col min="522" max="522" width="3.109375" style="374" customWidth="1"/>
    <col min="523" max="523" width="5.77734375" style="374" customWidth="1"/>
    <col min="524" max="524" width="13.109375" style="374" customWidth="1"/>
    <col min="525" max="768" width="8.88671875" style="374"/>
    <col min="769" max="769" width="3.77734375" style="374" customWidth="1"/>
    <col min="770" max="770" width="3.5546875" style="374" customWidth="1"/>
    <col min="771" max="771" width="26.5546875" style="374" customWidth="1"/>
    <col min="772" max="772" width="2.77734375" style="374" customWidth="1"/>
    <col min="773" max="773" width="19.77734375" style="374" customWidth="1"/>
    <col min="774" max="774" width="2.77734375" style="374" customWidth="1"/>
    <col min="775" max="775" width="21.6640625" style="374" customWidth="1"/>
    <col min="776" max="776" width="3.109375" style="374" customWidth="1"/>
    <col min="777" max="777" width="6.77734375" style="374" customWidth="1"/>
    <col min="778" max="778" width="3.109375" style="374" customWidth="1"/>
    <col min="779" max="779" width="5.77734375" style="374" customWidth="1"/>
    <col min="780" max="780" width="13.109375" style="374" customWidth="1"/>
    <col min="781" max="1024" width="8.88671875" style="374"/>
    <col min="1025" max="1025" width="3.77734375" style="374" customWidth="1"/>
    <col min="1026" max="1026" width="3.5546875" style="374" customWidth="1"/>
    <col min="1027" max="1027" width="26.5546875" style="374" customWidth="1"/>
    <col min="1028" max="1028" width="2.77734375" style="374" customWidth="1"/>
    <col min="1029" max="1029" width="19.77734375" style="374" customWidth="1"/>
    <col min="1030" max="1030" width="2.77734375" style="374" customWidth="1"/>
    <col min="1031" max="1031" width="21.6640625" style="374" customWidth="1"/>
    <col min="1032" max="1032" width="3.109375" style="374" customWidth="1"/>
    <col min="1033" max="1033" width="6.77734375" style="374" customWidth="1"/>
    <col min="1034" max="1034" width="3.109375" style="374" customWidth="1"/>
    <col min="1035" max="1035" width="5.77734375" style="374" customWidth="1"/>
    <col min="1036" max="1036" width="13.109375" style="374" customWidth="1"/>
    <col min="1037" max="1280" width="8.88671875" style="374"/>
    <col min="1281" max="1281" width="3.77734375" style="374" customWidth="1"/>
    <col min="1282" max="1282" width="3.5546875" style="374" customWidth="1"/>
    <col min="1283" max="1283" width="26.5546875" style="374" customWidth="1"/>
    <col min="1284" max="1284" width="2.77734375" style="374" customWidth="1"/>
    <col min="1285" max="1285" width="19.77734375" style="374" customWidth="1"/>
    <col min="1286" max="1286" width="2.77734375" style="374" customWidth="1"/>
    <col min="1287" max="1287" width="21.6640625" style="374" customWidth="1"/>
    <col min="1288" max="1288" width="3.109375" style="374" customWidth="1"/>
    <col min="1289" max="1289" width="6.77734375" style="374" customWidth="1"/>
    <col min="1290" max="1290" width="3.109375" style="374" customWidth="1"/>
    <col min="1291" max="1291" width="5.77734375" style="374" customWidth="1"/>
    <col min="1292" max="1292" width="13.109375" style="374" customWidth="1"/>
    <col min="1293" max="1536" width="8.88671875" style="374"/>
    <col min="1537" max="1537" width="3.77734375" style="374" customWidth="1"/>
    <col min="1538" max="1538" width="3.5546875" style="374" customWidth="1"/>
    <col min="1539" max="1539" width="26.5546875" style="374" customWidth="1"/>
    <col min="1540" max="1540" width="2.77734375" style="374" customWidth="1"/>
    <col min="1541" max="1541" width="19.77734375" style="374" customWidth="1"/>
    <col min="1542" max="1542" width="2.77734375" style="374" customWidth="1"/>
    <col min="1543" max="1543" width="21.6640625" style="374" customWidth="1"/>
    <col min="1544" max="1544" width="3.109375" style="374" customWidth="1"/>
    <col min="1545" max="1545" width="6.77734375" style="374" customWidth="1"/>
    <col min="1546" max="1546" width="3.109375" style="374" customWidth="1"/>
    <col min="1547" max="1547" width="5.77734375" style="374" customWidth="1"/>
    <col min="1548" max="1548" width="13.109375" style="374" customWidth="1"/>
    <col min="1549" max="1792" width="8.88671875" style="374"/>
    <col min="1793" max="1793" width="3.77734375" style="374" customWidth="1"/>
    <col min="1794" max="1794" width="3.5546875" style="374" customWidth="1"/>
    <col min="1795" max="1795" width="26.5546875" style="374" customWidth="1"/>
    <col min="1796" max="1796" width="2.77734375" style="374" customWidth="1"/>
    <col min="1797" max="1797" width="19.77734375" style="374" customWidth="1"/>
    <col min="1798" max="1798" width="2.77734375" style="374" customWidth="1"/>
    <col min="1799" max="1799" width="21.6640625" style="374" customWidth="1"/>
    <col min="1800" max="1800" width="3.109375" style="374" customWidth="1"/>
    <col min="1801" max="1801" width="6.77734375" style="374" customWidth="1"/>
    <col min="1802" max="1802" width="3.109375" style="374" customWidth="1"/>
    <col min="1803" max="1803" width="5.77734375" style="374" customWidth="1"/>
    <col min="1804" max="1804" width="13.109375" style="374" customWidth="1"/>
    <col min="1805" max="2048" width="8.88671875" style="374"/>
    <col min="2049" max="2049" width="3.77734375" style="374" customWidth="1"/>
    <col min="2050" max="2050" width="3.5546875" style="374" customWidth="1"/>
    <col min="2051" max="2051" width="26.5546875" style="374" customWidth="1"/>
    <col min="2052" max="2052" width="2.77734375" style="374" customWidth="1"/>
    <col min="2053" max="2053" width="19.77734375" style="374" customWidth="1"/>
    <col min="2054" max="2054" width="2.77734375" style="374" customWidth="1"/>
    <col min="2055" max="2055" width="21.6640625" style="374" customWidth="1"/>
    <col min="2056" max="2056" width="3.109375" style="374" customWidth="1"/>
    <col min="2057" max="2057" width="6.77734375" style="374" customWidth="1"/>
    <col min="2058" max="2058" width="3.109375" style="374" customWidth="1"/>
    <col min="2059" max="2059" width="5.77734375" style="374" customWidth="1"/>
    <col min="2060" max="2060" width="13.109375" style="374" customWidth="1"/>
    <col min="2061" max="2304" width="8.88671875" style="374"/>
    <col min="2305" max="2305" width="3.77734375" style="374" customWidth="1"/>
    <col min="2306" max="2306" width="3.5546875" style="374" customWidth="1"/>
    <col min="2307" max="2307" width="26.5546875" style="374" customWidth="1"/>
    <col min="2308" max="2308" width="2.77734375" style="374" customWidth="1"/>
    <col min="2309" max="2309" width="19.77734375" style="374" customWidth="1"/>
    <col min="2310" max="2310" width="2.77734375" style="374" customWidth="1"/>
    <col min="2311" max="2311" width="21.6640625" style="374" customWidth="1"/>
    <col min="2312" max="2312" width="3.109375" style="374" customWidth="1"/>
    <col min="2313" max="2313" width="6.77734375" style="374" customWidth="1"/>
    <col min="2314" max="2314" width="3.109375" style="374" customWidth="1"/>
    <col min="2315" max="2315" width="5.77734375" style="374" customWidth="1"/>
    <col min="2316" max="2316" width="13.109375" style="374" customWidth="1"/>
    <col min="2317" max="2560" width="8.88671875" style="374"/>
    <col min="2561" max="2561" width="3.77734375" style="374" customWidth="1"/>
    <col min="2562" max="2562" width="3.5546875" style="374" customWidth="1"/>
    <col min="2563" max="2563" width="26.5546875" style="374" customWidth="1"/>
    <col min="2564" max="2564" width="2.77734375" style="374" customWidth="1"/>
    <col min="2565" max="2565" width="19.77734375" style="374" customWidth="1"/>
    <col min="2566" max="2566" width="2.77734375" style="374" customWidth="1"/>
    <col min="2567" max="2567" width="21.6640625" style="374" customWidth="1"/>
    <col min="2568" max="2568" width="3.109375" style="374" customWidth="1"/>
    <col min="2569" max="2569" width="6.77734375" style="374" customWidth="1"/>
    <col min="2570" max="2570" width="3.109375" style="374" customWidth="1"/>
    <col min="2571" max="2571" width="5.77734375" style="374" customWidth="1"/>
    <col min="2572" max="2572" width="13.109375" style="374" customWidth="1"/>
    <col min="2573" max="2816" width="8.88671875" style="374"/>
    <col min="2817" max="2817" width="3.77734375" style="374" customWidth="1"/>
    <col min="2818" max="2818" width="3.5546875" style="374" customWidth="1"/>
    <col min="2819" max="2819" width="26.5546875" style="374" customWidth="1"/>
    <col min="2820" max="2820" width="2.77734375" style="374" customWidth="1"/>
    <col min="2821" max="2821" width="19.77734375" style="374" customWidth="1"/>
    <col min="2822" max="2822" width="2.77734375" style="374" customWidth="1"/>
    <col min="2823" max="2823" width="21.6640625" style="374" customWidth="1"/>
    <col min="2824" max="2824" width="3.109375" style="374" customWidth="1"/>
    <col min="2825" max="2825" width="6.77734375" style="374" customWidth="1"/>
    <col min="2826" max="2826" width="3.109375" style="374" customWidth="1"/>
    <col min="2827" max="2827" width="5.77734375" style="374" customWidth="1"/>
    <col min="2828" max="2828" width="13.109375" style="374" customWidth="1"/>
    <col min="2829" max="3072" width="8.88671875" style="374"/>
    <col min="3073" max="3073" width="3.77734375" style="374" customWidth="1"/>
    <col min="3074" max="3074" width="3.5546875" style="374" customWidth="1"/>
    <col min="3075" max="3075" width="26.5546875" style="374" customWidth="1"/>
    <col min="3076" max="3076" width="2.77734375" style="374" customWidth="1"/>
    <col min="3077" max="3077" width="19.77734375" style="374" customWidth="1"/>
    <col min="3078" max="3078" width="2.77734375" style="374" customWidth="1"/>
    <col min="3079" max="3079" width="21.6640625" style="374" customWidth="1"/>
    <col min="3080" max="3080" width="3.109375" style="374" customWidth="1"/>
    <col min="3081" max="3081" width="6.77734375" style="374" customWidth="1"/>
    <col min="3082" max="3082" width="3.109375" style="374" customWidth="1"/>
    <col min="3083" max="3083" width="5.77734375" style="374" customWidth="1"/>
    <col min="3084" max="3084" width="13.109375" style="374" customWidth="1"/>
    <col min="3085" max="3328" width="8.88671875" style="374"/>
    <col min="3329" max="3329" width="3.77734375" style="374" customWidth="1"/>
    <col min="3330" max="3330" width="3.5546875" style="374" customWidth="1"/>
    <col min="3331" max="3331" width="26.5546875" style="374" customWidth="1"/>
    <col min="3332" max="3332" width="2.77734375" style="374" customWidth="1"/>
    <col min="3333" max="3333" width="19.77734375" style="374" customWidth="1"/>
    <col min="3334" max="3334" width="2.77734375" style="374" customWidth="1"/>
    <col min="3335" max="3335" width="21.6640625" style="374" customWidth="1"/>
    <col min="3336" max="3336" width="3.109375" style="374" customWidth="1"/>
    <col min="3337" max="3337" width="6.77734375" style="374" customWidth="1"/>
    <col min="3338" max="3338" width="3.109375" style="374" customWidth="1"/>
    <col min="3339" max="3339" width="5.77734375" style="374" customWidth="1"/>
    <col min="3340" max="3340" width="13.109375" style="374" customWidth="1"/>
    <col min="3341" max="3584" width="8.88671875" style="374"/>
    <col min="3585" max="3585" width="3.77734375" style="374" customWidth="1"/>
    <col min="3586" max="3586" width="3.5546875" style="374" customWidth="1"/>
    <col min="3587" max="3587" width="26.5546875" style="374" customWidth="1"/>
    <col min="3588" max="3588" width="2.77734375" style="374" customWidth="1"/>
    <col min="3589" max="3589" width="19.77734375" style="374" customWidth="1"/>
    <col min="3590" max="3590" width="2.77734375" style="374" customWidth="1"/>
    <col min="3591" max="3591" width="21.6640625" style="374" customWidth="1"/>
    <col min="3592" max="3592" width="3.109375" style="374" customWidth="1"/>
    <col min="3593" max="3593" width="6.77734375" style="374" customWidth="1"/>
    <col min="3594" max="3594" width="3.109375" style="374" customWidth="1"/>
    <col min="3595" max="3595" width="5.77734375" style="374" customWidth="1"/>
    <col min="3596" max="3596" width="13.109375" style="374" customWidth="1"/>
    <col min="3597" max="3840" width="8.88671875" style="374"/>
    <col min="3841" max="3841" width="3.77734375" style="374" customWidth="1"/>
    <col min="3842" max="3842" width="3.5546875" style="374" customWidth="1"/>
    <col min="3843" max="3843" width="26.5546875" style="374" customWidth="1"/>
    <col min="3844" max="3844" width="2.77734375" style="374" customWidth="1"/>
    <col min="3845" max="3845" width="19.77734375" style="374" customWidth="1"/>
    <col min="3846" max="3846" width="2.77734375" style="374" customWidth="1"/>
    <col min="3847" max="3847" width="21.6640625" style="374" customWidth="1"/>
    <col min="3848" max="3848" width="3.109375" style="374" customWidth="1"/>
    <col min="3849" max="3849" width="6.77734375" style="374" customWidth="1"/>
    <col min="3850" max="3850" width="3.109375" style="374" customWidth="1"/>
    <col min="3851" max="3851" width="5.77734375" style="374" customWidth="1"/>
    <col min="3852" max="3852" width="13.109375" style="374" customWidth="1"/>
    <col min="3853" max="4096" width="8.88671875" style="374"/>
    <col min="4097" max="4097" width="3.77734375" style="374" customWidth="1"/>
    <col min="4098" max="4098" width="3.5546875" style="374" customWidth="1"/>
    <col min="4099" max="4099" width="26.5546875" style="374" customWidth="1"/>
    <col min="4100" max="4100" width="2.77734375" style="374" customWidth="1"/>
    <col min="4101" max="4101" width="19.77734375" style="374" customWidth="1"/>
    <col min="4102" max="4102" width="2.77734375" style="374" customWidth="1"/>
    <col min="4103" max="4103" width="21.6640625" style="374" customWidth="1"/>
    <col min="4104" max="4104" width="3.109375" style="374" customWidth="1"/>
    <col min="4105" max="4105" width="6.77734375" style="374" customWidth="1"/>
    <col min="4106" max="4106" width="3.109375" style="374" customWidth="1"/>
    <col min="4107" max="4107" width="5.77734375" style="374" customWidth="1"/>
    <col min="4108" max="4108" width="13.109375" style="374" customWidth="1"/>
    <col min="4109" max="4352" width="8.88671875" style="374"/>
    <col min="4353" max="4353" width="3.77734375" style="374" customWidth="1"/>
    <col min="4354" max="4354" width="3.5546875" style="374" customWidth="1"/>
    <col min="4355" max="4355" width="26.5546875" style="374" customWidth="1"/>
    <col min="4356" max="4356" width="2.77734375" style="374" customWidth="1"/>
    <col min="4357" max="4357" width="19.77734375" style="374" customWidth="1"/>
    <col min="4358" max="4358" width="2.77734375" style="374" customWidth="1"/>
    <col min="4359" max="4359" width="21.6640625" style="374" customWidth="1"/>
    <col min="4360" max="4360" width="3.109375" style="374" customWidth="1"/>
    <col min="4361" max="4361" width="6.77734375" style="374" customWidth="1"/>
    <col min="4362" max="4362" width="3.109375" style="374" customWidth="1"/>
    <col min="4363" max="4363" width="5.77734375" style="374" customWidth="1"/>
    <col min="4364" max="4364" width="13.109375" style="374" customWidth="1"/>
    <col min="4365" max="4608" width="8.88671875" style="374"/>
    <col min="4609" max="4609" width="3.77734375" style="374" customWidth="1"/>
    <col min="4610" max="4610" width="3.5546875" style="374" customWidth="1"/>
    <col min="4611" max="4611" width="26.5546875" style="374" customWidth="1"/>
    <col min="4612" max="4612" width="2.77734375" style="374" customWidth="1"/>
    <col min="4613" max="4613" width="19.77734375" style="374" customWidth="1"/>
    <col min="4614" max="4614" width="2.77734375" style="374" customWidth="1"/>
    <col min="4615" max="4615" width="21.6640625" style="374" customWidth="1"/>
    <col min="4616" max="4616" width="3.109375" style="374" customWidth="1"/>
    <col min="4617" max="4617" width="6.77734375" style="374" customWidth="1"/>
    <col min="4618" max="4618" width="3.109375" style="374" customWidth="1"/>
    <col min="4619" max="4619" width="5.77734375" style="374" customWidth="1"/>
    <col min="4620" max="4620" width="13.109375" style="374" customWidth="1"/>
    <col min="4621" max="4864" width="8.88671875" style="374"/>
    <col min="4865" max="4865" width="3.77734375" style="374" customWidth="1"/>
    <col min="4866" max="4866" width="3.5546875" style="374" customWidth="1"/>
    <col min="4867" max="4867" width="26.5546875" style="374" customWidth="1"/>
    <col min="4868" max="4868" width="2.77734375" style="374" customWidth="1"/>
    <col min="4869" max="4869" width="19.77734375" style="374" customWidth="1"/>
    <col min="4870" max="4870" width="2.77734375" style="374" customWidth="1"/>
    <col min="4871" max="4871" width="21.6640625" style="374" customWidth="1"/>
    <col min="4872" max="4872" width="3.109375" style="374" customWidth="1"/>
    <col min="4873" max="4873" width="6.77734375" style="374" customWidth="1"/>
    <col min="4874" max="4874" width="3.109375" style="374" customWidth="1"/>
    <col min="4875" max="4875" width="5.77734375" style="374" customWidth="1"/>
    <col min="4876" max="4876" width="13.109375" style="374" customWidth="1"/>
    <col min="4877" max="5120" width="8.88671875" style="374"/>
    <col min="5121" max="5121" width="3.77734375" style="374" customWidth="1"/>
    <col min="5122" max="5122" width="3.5546875" style="374" customWidth="1"/>
    <col min="5123" max="5123" width="26.5546875" style="374" customWidth="1"/>
    <col min="5124" max="5124" width="2.77734375" style="374" customWidth="1"/>
    <col min="5125" max="5125" width="19.77734375" style="374" customWidth="1"/>
    <col min="5126" max="5126" width="2.77734375" style="374" customWidth="1"/>
    <col min="5127" max="5127" width="21.6640625" style="374" customWidth="1"/>
    <col min="5128" max="5128" width="3.109375" style="374" customWidth="1"/>
    <col min="5129" max="5129" width="6.77734375" style="374" customWidth="1"/>
    <col min="5130" max="5130" width="3.109375" style="374" customWidth="1"/>
    <col min="5131" max="5131" width="5.77734375" style="374" customWidth="1"/>
    <col min="5132" max="5132" width="13.109375" style="374" customWidth="1"/>
    <col min="5133" max="5376" width="8.88671875" style="374"/>
    <col min="5377" max="5377" width="3.77734375" style="374" customWidth="1"/>
    <col min="5378" max="5378" width="3.5546875" style="374" customWidth="1"/>
    <col min="5379" max="5379" width="26.5546875" style="374" customWidth="1"/>
    <col min="5380" max="5380" width="2.77734375" style="374" customWidth="1"/>
    <col min="5381" max="5381" width="19.77734375" style="374" customWidth="1"/>
    <col min="5382" max="5382" width="2.77734375" style="374" customWidth="1"/>
    <col min="5383" max="5383" width="21.6640625" style="374" customWidth="1"/>
    <col min="5384" max="5384" width="3.109375" style="374" customWidth="1"/>
    <col min="5385" max="5385" width="6.77734375" style="374" customWidth="1"/>
    <col min="5386" max="5386" width="3.109375" style="374" customWidth="1"/>
    <col min="5387" max="5387" width="5.77734375" style="374" customWidth="1"/>
    <col min="5388" max="5388" width="13.109375" style="374" customWidth="1"/>
    <col min="5389" max="5632" width="8.88671875" style="374"/>
    <col min="5633" max="5633" width="3.77734375" style="374" customWidth="1"/>
    <col min="5634" max="5634" width="3.5546875" style="374" customWidth="1"/>
    <col min="5635" max="5635" width="26.5546875" style="374" customWidth="1"/>
    <col min="5636" max="5636" width="2.77734375" style="374" customWidth="1"/>
    <col min="5637" max="5637" width="19.77734375" style="374" customWidth="1"/>
    <col min="5638" max="5638" width="2.77734375" style="374" customWidth="1"/>
    <col min="5639" max="5639" width="21.6640625" style="374" customWidth="1"/>
    <col min="5640" max="5640" width="3.109375" style="374" customWidth="1"/>
    <col min="5641" max="5641" width="6.77734375" style="374" customWidth="1"/>
    <col min="5642" max="5642" width="3.109375" style="374" customWidth="1"/>
    <col min="5643" max="5643" width="5.77734375" style="374" customWidth="1"/>
    <col min="5644" max="5644" width="13.109375" style="374" customWidth="1"/>
    <col min="5645" max="5888" width="8.88671875" style="374"/>
    <col min="5889" max="5889" width="3.77734375" style="374" customWidth="1"/>
    <col min="5890" max="5890" width="3.5546875" style="374" customWidth="1"/>
    <col min="5891" max="5891" width="26.5546875" style="374" customWidth="1"/>
    <col min="5892" max="5892" width="2.77734375" style="374" customWidth="1"/>
    <col min="5893" max="5893" width="19.77734375" style="374" customWidth="1"/>
    <col min="5894" max="5894" width="2.77734375" style="374" customWidth="1"/>
    <col min="5895" max="5895" width="21.6640625" style="374" customWidth="1"/>
    <col min="5896" max="5896" width="3.109375" style="374" customWidth="1"/>
    <col min="5897" max="5897" width="6.77734375" style="374" customWidth="1"/>
    <col min="5898" max="5898" width="3.109375" style="374" customWidth="1"/>
    <col min="5899" max="5899" width="5.77734375" style="374" customWidth="1"/>
    <col min="5900" max="5900" width="13.109375" style="374" customWidth="1"/>
    <col min="5901" max="6144" width="8.88671875" style="374"/>
    <col min="6145" max="6145" width="3.77734375" style="374" customWidth="1"/>
    <col min="6146" max="6146" width="3.5546875" style="374" customWidth="1"/>
    <col min="6147" max="6147" width="26.5546875" style="374" customWidth="1"/>
    <col min="6148" max="6148" width="2.77734375" style="374" customWidth="1"/>
    <col min="6149" max="6149" width="19.77734375" style="374" customWidth="1"/>
    <col min="6150" max="6150" width="2.77734375" style="374" customWidth="1"/>
    <col min="6151" max="6151" width="21.6640625" style="374" customWidth="1"/>
    <col min="6152" max="6152" width="3.109375" style="374" customWidth="1"/>
    <col min="6153" max="6153" width="6.77734375" style="374" customWidth="1"/>
    <col min="6154" max="6154" width="3.109375" style="374" customWidth="1"/>
    <col min="6155" max="6155" width="5.77734375" style="374" customWidth="1"/>
    <col min="6156" max="6156" width="13.109375" style="374" customWidth="1"/>
    <col min="6157" max="6400" width="8.88671875" style="374"/>
    <col min="6401" max="6401" width="3.77734375" style="374" customWidth="1"/>
    <col min="6402" max="6402" width="3.5546875" style="374" customWidth="1"/>
    <col min="6403" max="6403" width="26.5546875" style="374" customWidth="1"/>
    <col min="6404" max="6404" width="2.77734375" style="374" customWidth="1"/>
    <col min="6405" max="6405" width="19.77734375" style="374" customWidth="1"/>
    <col min="6406" max="6406" width="2.77734375" style="374" customWidth="1"/>
    <col min="6407" max="6407" width="21.6640625" style="374" customWidth="1"/>
    <col min="6408" max="6408" width="3.109375" style="374" customWidth="1"/>
    <col min="6409" max="6409" width="6.77734375" style="374" customWidth="1"/>
    <col min="6410" max="6410" width="3.109375" style="374" customWidth="1"/>
    <col min="6411" max="6411" width="5.77734375" style="374" customWidth="1"/>
    <col min="6412" max="6412" width="13.109375" style="374" customWidth="1"/>
    <col min="6413" max="6656" width="8.88671875" style="374"/>
    <col min="6657" max="6657" width="3.77734375" style="374" customWidth="1"/>
    <col min="6658" max="6658" width="3.5546875" style="374" customWidth="1"/>
    <col min="6659" max="6659" width="26.5546875" style="374" customWidth="1"/>
    <col min="6660" max="6660" width="2.77734375" style="374" customWidth="1"/>
    <col min="6661" max="6661" width="19.77734375" style="374" customWidth="1"/>
    <col min="6662" max="6662" width="2.77734375" style="374" customWidth="1"/>
    <col min="6663" max="6663" width="21.6640625" style="374" customWidth="1"/>
    <col min="6664" max="6664" width="3.109375" style="374" customWidth="1"/>
    <col min="6665" max="6665" width="6.77734375" style="374" customWidth="1"/>
    <col min="6666" max="6666" width="3.109375" style="374" customWidth="1"/>
    <col min="6667" max="6667" width="5.77734375" style="374" customWidth="1"/>
    <col min="6668" max="6668" width="13.109375" style="374" customWidth="1"/>
    <col min="6669" max="6912" width="8.88671875" style="374"/>
    <col min="6913" max="6913" width="3.77734375" style="374" customWidth="1"/>
    <col min="6914" max="6914" width="3.5546875" style="374" customWidth="1"/>
    <col min="6915" max="6915" width="26.5546875" style="374" customWidth="1"/>
    <col min="6916" max="6916" width="2.77734375" style="374" customWidth="1"/>
    <col min="6917" max="6917" width="19.77734375" style="374" customWidth="1"/>
    <col min="6918" max="6918" width="2.77734375" style="374" customWidth="1"/>
    <col min="6919" max="6919" width="21.6640625" style="374" customWidth="1"/>
    <col min="6920" max="6920" width="3.109375" style="374" customWidth="1"/>
    <col min="6921" max="6921" width="6.77734375" style="374" customWidth="1"/>
    <col min="6922" max="6922" width="3.109375" style="374" customWidth="1"/>
    <col min="6923" max="6923" width="5.77734375" style="374" customWidth="1"/>
    <col min="6924" max="6924" width="13.109375" style="374" customWidth="1"/>
    <col min="6925" max="7168" width="8.88671875" style="374"/>
    <col min="7169" max="7169" width="3.77734375" style="374" customWidth="1"/>
    <col min="7170" max="7170" width="3.5546875" style="374" customWidth="1"/>
    <col min="7171" max="7171" width="26.5546875" style="374" customWidth="1"/>
    <col min="7172" max="7172" width="2.77734375" style="374" customWidth="1"/>
    <col min="7173" max="7173" width="19.77734375" style="374" customWidth="1"/>
    <col min="7174" max="7174" width="2.77734375" style="374" customWidth="1"/>
    <col min="7175" max="7175" width="21.6640625" style="374" customWidth="1"/>
    <col min="7176" max="7176" width="3.109375" style="374" customWidth="1"/>
    <col min="7177" max="7177" width="6.77734375" style="374" customWidth="1"/>
    <col min="7178" max="7178" width="3.109375" style="374" customWidth="1"/>
    <col min="7179" max="7179" width="5.77734375" style="374" customWidth="1"/>
    <col min="7180" max="7180" width="13.109375" style="374" customWidth="1"/>
    <col min="7181" max="7424" width="8.88671875" style="374"/>
    <col min="7425" max="7425" width="3.77734375" style="374" customWidth="1"/>
    <col min="7426" max="7426" width="3.5546875" style="374" customWidth="1"/>
    <col min="7427" max="7427" width="26.5546875" style="374" customWidth="1"/>
    <col min="7428" max="7428" width="2.77734375" style="374" customWidth="1"/>
    <col min="7429" max="7429" width="19.77734375" style="374" customWidth="1"/>
    <col min="7430" max="7430" width="2.77734375" style="374" customWidth="1"/>
    <col min="7431" max="7431" width="21.6640625" style="374" customWidth="1"/>
    <col min="7432" max="7432" width="3.109375" style="374" customWidth="1"/>
    <col min="7433" max="7433" width="6.77734375" style="374" customWidth="1"/>
    <col min="7434" max="7434" width="3.109375" style="374" customWidth="1"/>
    <col min="7435" max="7435" width="5.77734375" style="374" customWidth="1"/>
    <col min="7436" max="7436" width="13.109375" style="374" customWidth="1"/>
    <col min="7437" max="7680" width="8.88671875" style="374"/>
    <col min="7681" max="7681" width="3.77734375" style="374" customWidth="1"/>
    <col min="7682" max="7682" width="3.5546875" style="374" customWidth="1"/>
    <col min="7683" max="7683" width="26.5546875" style="374" customWidth="1"/>
    <col min="7684" max="7684" width="2.77734375" style="374" customWidth="1"/>
    <col min="7685" max="7685" width="19.77734375" style="374" customWidth="1"/>
    <col min="7686" max="7686" width="2.77734375" style="374" customWidth="1"/>
    <col min="7687" max="7687" width="21.6640625" style="374" customWidth="1"/>
    <col min="7688" max="7688" width="3.109375" style="374" customWidth="1"/>
    <col min="7689" max="7689" width="6.77734375" style="374" customWidth="1"/>
    <col min="7690" max="7690" width="3.109375" style="374" customWidth="1"/>
    <col min="7691" max="7691" width="5.77734375" style="374" customWidth="1"/>
    <col min="7692" max="7692" width="13.109375" style="374" customWidth="1"/>
    <col min="7693" max="7936" width="8.88671875" style="374"/>
    <col min="7937" max="7937" width="3.77734375" style="374" customWidth="1"/>
    <col min="7938" max="7938" width="3.5546875" style="374" customWidth="1"/>
    <col min="7939" max="7939" width="26.5546875" style="374" customWidth="1"/>
    <col min="7940" max="7940" width="2.77734375" style="374" customWidth="1"/>
    <col min="7941" max="7941" width="19.77734375" style="374" customWidth="1"/>
    <col min="7942" max="7942" width="2.77734375" style="374" customWidth="1"/>
    <col min="7943" max="7943" width="21.6640625" style="374" customWidth="1"/>
    <col min="7944" max="7944" width="3.109375" style="374" customWidth="1"/>
    <col min="7945" max="7945" width="6.77734375" style="374" customWidth="1"/>
    <col min="7946" max="7946" width="3.109375" style="374" customWidth="1"/>
    <col min="7947" max="7947" width="5.77734375" style="374" customWidth="1"/>
    <col min="7948" max="7948" width="13.109375" style="374" customWidth="1"/>
    <col min="7949" max="8192" width="8.88671875" style="374"/>
    <col min="8193" max="8193" width="3.77734375" style="374" customWidth="1"/>
    <col min="8194" max="8194" width="3.5546875" style="374" customWidth="1"/>
    <col min="8195" max="8195" width="26.5546875" style="374" customWidth="1"/>
    <col min="8196" max="8196" width="2.77734375" style="374" customWidth="1"/>
    <col min="8197" max="8197" width="19.77734375" style="374" customWidth="1"/>
    <col min="8198" max="8198" width="2.77734375" style="374" customWidth="1"/>
    <col min="8199" max="8199" width="21.6640625" style="374" customWidth="1"/>
    <col min="8200" max="8200" width="3.109375" style="374" customWidth="1"/>
    <col min="8201" max="8201" width="6.77734375" style="374" customWidth="1"/>
    <col min="8202" max="8202" width="3.109375" style="374" customWidth="1"/>
    <col min="8203" max="8203" width="5.77734375" style="374" customWidth="1"/>
    <col min="8204" max="8204" width="13.109375" style="374" customWidth="1"/>
    <col min="8205" max="8448" width="8.88671875" style="374"/>
    <col min="8449" max="8449" width="3.77734375" style="374" customWidth="1"/>
    <col min="8450" max="8450" width="3.5546875" style="374" customWidth="1"/>
    <col min="8451" max="8451" width="26.5546875" style="374" customWidth="1"/>
    <col min="8452" max="8452" width="2.77734375" style="374" customWidth="1"/>
    <col min="8453" max="8453" width="19.77734375" style="374" customWidth="1"/>
    <col min="8454" max="8454" width="2.77734375" style="374" customWidth="1"/>
    <col min="8455" max="8455" width="21.6640625" style="374" customWidth="1"/>
    <col min="8456" max="8456" width="3.109375" style="374" customWidth="1"/>
    <col min="8457" max="8457" width="6.77734375" style="374" customWidth="1"/>
    <col min="8458" max="8458" width="3.109375" style="374" customWidth="1"/>
    <col min="8459" max="8459" width="5.77734375" style="374" customWidth="1"/>
    <col min="8460" max="8460" width="13.109375" style="374" customWidth="1"/>
    <col min="8461" max="8704" width="8.88671875" style="374"/>
    <col min="8705" max="8705" width="3.77734375" style="374" customWidth="1"/>
    <col min="8706" max="8706" width="3.5546875" style="374" customWidth="1"/>
    <col min="8707" max="8707" width="26.5546875" style="374" customWidth="1"/>
    <col min="8708" max="8708" width="2.77734375" style="374" customWidth="1"/>
    <col min="8709" max="8709" width="19.77734375" style="374" customWidth="1"/>
    <col min="8710" max="8710" width="2.77734375" style="374" customWidth="1"/>
    <col min="8711" max="8711" width="21.6640625" style="374" customWidth="1"/>
    <col min="8712" max="8712" width="3.109375" style="374" customWidth="1"/>
    <col min="8713" max="8713" width="6.77734375" style="374" customWidth="1"/>
    <col min="8714" max="8714" width="3.109375" style="374" customWidth="1"/>
    <col min="8715" max="8715" width="5.77734375" style="374" customWidth="1"/>
    <col min="8716" max="8716" width="13.109375" style="374" customWidth="1"/>
    <col min="8717" max="8960" width="8.88671875" style="374"/>
    <col min="8961" max="8961" width="3.77734375" style="374" customWidth="1"/>
    <col min="8962" max="8962" width="3.5546875" style="374" customWidth="1"/>
    <col min="8963" max="8963" width="26.5546875" style="374" customWidth="1"/>
    <col min="8964" max="8964" width="2.77734375" style="374" customWidth="1"/>
    <col min="8965" max="8965" width="19.77734375" style="374" customWidth="1"/>
    <col min="8966" max="8966" width="2.77734375" style="374" customWidth="1"/>
    <col min="8967" max="8967" width="21.6640625" style="374" customWidth="1"/>
    <col min="8968" max="8968" width="3.109375" style="374" customWidth="1"/>
    <col min="8969" max="8969" width="6.77734375" style="374" customWidth="1"/>
    <col min="8970" max="8970" width="3.109375" style="374" customWidth="1"/>
    <col min="8971" max="8971" width="5.77734375" style="374" customWidth="1"/>
    <col min="8972" max="8972" width="13.109375" style="374" customWidth="1"/>
    <col min="8973" max="9216" width="8.88671875" style="374"/>
    <col min="9217" max="9217" width="3.77734375" style="374" customWidth="1"/>
    <col min="9218" max="9218" width="3.5546875" style="374" customWidth="1"/>
    <col min="9219" max="9219" width="26.5546875" style="374" customWidth="1"/>
    <col min="9220" max="9220" width="2.77734375" style="374" customWidth="1"/>
    <col min="9221" max="9221" width="19.77734375" style="374" customWidth="1"/>
    <col min="9222" max="9222" width="2.77734375" style="374" customWidth="1"/>
    <col min="9223" max="9223" width="21.6640625" style="374" customWidth="1"/>
    <col min="9224" max="9224" width="3.109375" style="374" customWidth="1"/>
    <col min="9225" max="9225" width="6.77734375" style="374" customWidth="1"/>
    <col min="9226" max="9226" width="3.109375" style="374" customWidth="1"/>
    <col min="9227" max="9227" width="5.77734375" style="374" customWidth="1"/>
    <col min="9228" max="9228" width="13.109375" style="374" customWidth="1"/>
    <col min="9229" max="9472" width="8.88671875" style="374"/>
    <col min="9473" max="9473" width="3.77734375" style="374" customWidth="1"/>
    <col min="9474" max="9474" width="3.5546875" style="374" customWidth="1"/>
    <col min="9475" max="9475" width="26.5546875" style="374" customWidth="1"/>
    <col min="9476" max="9476" width="2.77734375" style="374" customWidth="1"/>
    <col min="9477" max="9477" width="19.77734375" style="374" customWidth="1"/>
    <col min="9478" max="9478" width="2.77734375" style="374" customWidth="1"/>
    <col min="9479" max="9479" width="21.6640625" style="374" customWidth="1"/>
    <col min="9480" max="9480" width="3.109375" style="374" customWidth="1"/>
    <col min="9481" max="9481" width="6.77734375" style="374" customWidth="1"/>
    <col min="9482" max="9482" width="3.109375" style="374" customWidth="1"/>
    <col min="9483" max="9483" width="5.77734375" style="374" customWidth="1"/>
    <col min="9484" max="9484" width="13.109375" style="374" customWidth="1"/>
    <col min="9485" max="9728" width="8.88671875" style="374"/>
    <col min="9729" max="9729" width="3.77734375" style="374" customWidth="1"/>
    <col min="9730" max="9730" width="3.5546875" style="374" customWidth="1"/>
    <col min="9731" max="9731" width="26.5546875" style="374" customWidth="1"/>
    <col min="9732" max="9732" width="2.77734375" style="374" customWidth="1"/>
    <col min="9733" max="9733" width="19.77734375" style="374" customWidth="1"/>
    <col min="9734" max="9734" width="2.77734375" style="374" customWidth="1"/>
    <col min="9735" max="9735" width="21.6640625" style="374" customWidth="1"/>
    <col min="9736" max="9736" width="3.109375" style="374" customWidth="1"/>
    <col min="9737" max="9737" width="6.77734375" style="374" customWidth="1"/>
    <col min="9738" max="9738" width="3.109375" style="374" customWidth="1"/>
    <col min="9739" max="9739" width="5.77734375" style="374" customWidth="1"/>
    <col min="9740" max="9740" width="13.109375" style="374" customWidth="1"/>
    <col min="9741" max="9984" width="8.88671875" style="374"/>
    <col min="9985" max="9985" width="3.77734375" style="374" customWidth="1"/>
    <col min="9986" max="9986" width="3.5546875" style="374" customWidth="1"/>
    <col min="9987" max="9987" width="26.5546875" style="374" customWidth="1"/>
    <col min="9988" max="9988" width="2.77734375" style="374" customWidth="1"/>
    <col min="9989" max="9989" width="19.77734375" style="374" customWidth="1"/>
    <col min="9990" max="9990" width="2.77734375" style="374" customWidth="1"/>
    <col min="9991" max="9991" width="21.6640625" style="374" customWidth="1"/>
    <col min="9992" max="9992" width="3.109375" style="374" customWidth="1"/>
    <col min="9993" max="9993" width="6.77734375" style="374" customWidth="1"/>
    <col min="9994" max="9994" width="3.109375" style="374" customWidth="1"/>
    <col min="9995" max="9995" width="5.77734375" style="374" customWidth="1"/>
    <col min="9996" max="9996" width="13.109375" style="374" customWidth="1"/>
    <col min="9997" max="10240" width="8.88671875" style="374"/>
    <col min="10241" max="10241" width="3.77734375" style="374" customWidth="1"/>
    <col min="10242" max="10242" width="3.5546875" style="374" customWidth="1"/>
    <col min="10243" max="10243" width="26.5546875" style="374" customWidth="1"/>
    <col min="10244" max="10244" width="2.77734375" style="374" customWidth="1"/>
    <col min="10245" max="10245" width="19.77734375" style="374" customWidth="1"/>
    <col min="10246" max="10246" width="2.77734375" style="374" customWidth="1"/>
    <col min="10247" max="10247" width="21.6640625" style="374" customWidth="1"/>
    <col min="10248" max="10248" width="3.109375" style="374" customWidth="1"/>
    <col min="10249" max="10249" width="6.77734375" style="374" customWidth="1"/>
    <col min="10250" max="10250" width="3.109375" style="374" customWidth="1"/>
    <col min="10251" max="10251" width="5.77734375" style="374" customWidth="1"/>
    <col min="10252" max="10252" width="13.109375" style="374" customWidth="1"/>
    <col min="10253" max="10496" width="8.88671875" style="374"/>
    <col min="10497" max="10497" width="3.77734375" style="374" customWidth="1"/>
    <col min="10498" max="10498" width="3.5546875" style="374" customWidth="1"/>
    <col min="10499" max="10499" width="26.5546875" style="374" customWidth="1"/>
    <col min="10500" max="10500" width="2.77734375" style="374" customWidth="1"/>
    <col min="10501" max="10501" width="19.77734375" style="374" customWidth="1"/>
    <col min="10502" max="10502" width="2.77734375" style="374" customWidth="1"/>
    <col min="10503" max="10503" width="21.6640625" style="374" customWidth="1"/>
    <col min="10504" max="10504" width="3.109375" style="374" customWidth="1"/>
    <col min="10505" max="10505" width="6.77734375" style="374" customWidth="1"/>
    <col min="10506" max="10506" width="3.109375" style="374" customWidth="1"/>
    <col min="10507" max="10507" width="5.77734375" style="374" customWidth="1"/>
    <col min="10508" max="10508" width="13.109375" style="374" customWidth="1"/>
    <col min="10509" max="10752" width="8.88671875" style="374"/>
    <col min="10753" max="10753" width="3.77734375" style="374" customWidth="1"/>
    <col min="10754" max="10754" width="3.5546875" style="374" customWidth="1"/>
    <col min="10755" max="10755" width="26.5546875" style="374" customWidth="1"/>
    <col min="10756" max="10756" width="2.77734375" style="374" customWidth="1"/>
    <col min="10757" max="10757" width="19.77734375" style="374" customWidth="1"/>
    <col min="10758" max="10758" width="2.77734375" style="374" customWidth="1"/>
    <col min="10759" max="10759" width="21.6640625" style="374" customWidth="1"/>
    <col min="10760" max="10760" width="3.109375" style="374" customWidth="1"/>
    <col min="10761" max="10761" width="6.77734375" style="374" customWidth="1"/>
    <col min="10762" max="10762" width="3.109375" style="374" customWidth="1"/>
    <col min="10763" max="10763" width="5.77734375" style="374" customWidth="1"/>
    <col min="10764" max="10764" width="13.109375" style="374" customWidth="1"/>
    <col min="10765" max="11008" width="8.88671875" style="374"/>
    <col min="11009" max="11009" width="3.77734375" style="374" customWidth="1"/>
    <col min="11010" max="11010" width="3.5546875" style="374" customWidth="1"/>
    <col min="11011" max="11011" width="26.5546875" style="374" customWidth="1"/>
    <col min="11012" max="11012" width="2.77734375" style="374" customWidth="1"/>
    <col min="11013" max="11013" width="19.77734375" style="374" customWidth="1"/>
    <col min="11014" max="11014" width="2.77734375" style="374" customWidth="1"/>
    <col min="11015" max="11015" width="21.6640625" style="374" customWidth="1"/>
    <col min="11016" max="11016" width="3.109375" style="374" customWidth="1"/>
    <col min="11017" max="11017" width="6.77734375" style="374" customWidth="1"/>
    <col min="11018" max="11018" width="3.109375" style="374" customWidth="1"/>
    <col min="11019" max="11019" width="5.77734375" style="374" customWidth="1"/>
    <col min="11020" max="11020" width="13.109375" style="374" customWidth="1"/>
    <col min="11021" max="11264" width="8.88671875" style="374"/>
    <col min="11265" max="11265" width="3.77734375" style="374" customWidth="1"/>
    <col min="11266" max="11266" width="3.5546875" style="374" customWidth="1"/>
    <col min="11267" max="11267" width="26.5546875" style="374" customWidth="1"/>
    <col min="11268" max="11268" width="2.77734375" style="374" customWidth="1"/>
    <col min="11269" max="11269" width="19.77734375" style="374" customWidth="1"/>
    <col min="11270" max="11270" width="2.77734375" style="374" customWidth="1"/>
    <col min="11271" max="11271" width="21.6640625" style="374" customWidth="1"/>
    <col min="11272" max="11272" width="3.109375" style="374" customWidth="1"/>
    <col min="11273" max="11273" width="6.77734375" style="374" customWidth="1"/>
    <col min="11274" max="11274" width="3.109375" style="374" customWidth="1"/>
    <col min="11275" max="11275" width="5.77734375" style="374" customWidth="1"/>
    <col min="11276" max="11276" width="13.109375" style="374" customWidth="1"/>
    <col min="11277" max="11520" width="8.88671875" style="374"/>
    <col min="11521" max="11521" width="3.77734375" style="374" customWidth="1"/>
    <col min="11522" max="11522" width="3.5546875" style="374" customWidth="1"/>
    <col min="11523" max="11523" width="26.5546875" style="374" customWidth="1"/>
    <col min="11524" max="11524" width="2.77734375" style="374" customWidth="1"/>
    <col min="11525" max="11525" width="19.77734375" style="374" customWidth="1"/>
    <col min="11526" max="11526" width="2.77734375" style="374" customWidth="1"/>
    <col min="11527" max="11527" width="21.6640625" style="374" customWidth="1"/>
    <col min="11528" max="11528" width="3.109375" style="374" customWidth="1"/>
    <col min="11529" max="11529" width="6.77734375" style="374" customWidth="1"/>
    <col min="11530" max="11530" width="3.109375" style="374" customWidth="1"/>
    <col min="11531" max="11531" width="5.77734375" style="374" customWidth="1"/>
    <col min="11532" max="11532" width="13.109375" style="374" customWidth="1"/>
    <col min="11533" max="11776" width="8.88671875" style="374"/>
    <col min="11777" max="11777" width="3.77734375" style="374" customWidth="1"/>
    <col min="11778" max="11778" width="3.5546875" style="374" customWidth="1"/>
    <col min="11779" max="11779" width="26.5546875" style="374" customWidth="1"/>
    <col min="11780" max="11780" width="2.77734375" style="374" customWidth="1"/>
    <col min="11781" max="11781" width="19.77734375" style="374" customWidth="1"/>
    <col min="11782" max="11782" width="2.77734375" style="374" customWidth="1"/>
    <col min="11783" max="11783" width="21.6640625" style="374" customWidth="1"/>
    <col min="11784" max="11784" width="3.109375" style="374" customWidth="1"/>
    <col min="11785" max="11785" width="6.77734375" style="374" customWidth="1"/>
    <col min="11786" max="11786" width="3.109375" style="374" customWidth="1"/>
    <col min="11787" max="11787" width="5.77734375" style="374" customWidth="1"/>
    <col min="11788" max="11788" width="13.109375" style="374" customWidth="1"/>
    <col min="11789" max="12032" width="8.88671875" style="374"/>
    <col min="12033" max="12033" width="3.77734375" style="374" customWidth="1"/>
    <col min="12034" max="12034" width="3.5546875" style="374" customWidth="1"/>
    <col min="12035" max="12035" width="26.5546875" style="374" customWidth="1"/>
    <col min="12036" max="12036" width="2.77734375" style="374" customWidth="1"/>
    <col min="12037" max="12037" width="19.77734375" style="374" customWidth="1"/>
    <col min="12038" max="12038" width="2.77734375" style="374" customWidth="1"/>
    <col min="12039" max="12039" width="21.6640625" style="374" customWidth="1"/>
    <col min="12040" max="12040" width="3.109375" style="374" customWidth="1"/>
    <col min="12041" max="12041" width="6.77734375" style="374" customWidth="1"/>
    <col min="12042" max="12042" width="3.109375" style="374" customWidth="1"/>
    <col min="12043" max="12043" width="5.77734375" style="374" customWidth="1"/>
    <col min="12044" max="12044" width="13.109375" style="374" customWidth="1"/>
    <col min="12045" max="12288" width="8.88671875" style="374"/>
    <col min="12289" max="12289" width="3.77734375" style="374" customWidth="1"/>
    <col min="12290" max="12290" width="3.5546875" style="374" customWidth="1"/>
    <col min="12291" max="12291" width="26.5546875" style="374" customWidth="1"/>
    <col min="12292" max="12292" width="2.77734375" style="374" customWidth="1"/>
    <col min="12293" max="12293" width="19.77734375" style="374" customWidth="1"/>
    <col min="12294" max="12294" width="2.77734375" style="374" customWidth="1"/>
    <col min="12295" max="12295" width="21.6640625" style="374" customWidth="1"/>
    <col min="12296" max="12296" width="3.109375" style="374" customWidth="1"/>
    <col min="12297" max="12297" width="6.77734375" style="374" customWidth="1"/>
    <col min="12298" max="12298" width="3.109375" style="374" customWidth="1"/>
    <col min="12299" max="12299" width="5.77734375" style="374" customWidth="1"/>
    <col min="12300" max="12300" width="13.109375" style="374" customWidth="1"/>
    <col min="12301" max="12544" width="8.88671875" style="374"/>
    <col min="12545" max="12545" width="3.77734375" style="374" customWidth="1"/>
    <col min="12546" max="12546" width="3.5546875" style="374" customWidth="1"/>
    <col min="12547" max="12547" width="26.5546875" style="374" customWidth="1"/>
    <col min="12548" max="12548" width="2.77734375" style="374" customWidth="1"/>
    <col min="12549" max="12549" width="19.77734375" style="374" customWidth="1"/>
    <col min="12550" max="12550" width="2.77734375" style="374" customWidth="1"/>
    <col min="12551" max="12551" width="21.6640625" style="374" customWidth="1"/>
    <col min="12552" max="12552" width="3.109375" style="374" customWidth="1"/>
    <col min="12553" max="12553" width="6.77734375" style="374" customWidth="1"/>
    <col min="12554" max="12554" width="3.109375" style="374" customWidth="1"/>
    <col min="12555" max="12555" width="5.77734375" style="374" customWidth="1"/>
    <col min="12556" max="12556" width="13.109375" style="374" customWidth="1"/>
    <col min="12557" max="12800" width="8.88671875" style="374"/>
    <col min="12801" max="12801" width="3.77734375" style="374" customWidth="1"/>
    <col min="12802" max="12802" width="3.5546875" style="374" customWidth="1"/>
    <col min="12803" max="12803" width="26.5546875" style="374" customWidth="1"/>
    <col min="12804" max="12804" width="2.77734375" style="374" customWidth="1"/>
    <col min="12805" max="12805" width="19.77734375" style="374" customWidth="1"/>
    <col min="12806" max="12806" width="2.77734375" style="374" customWidth="1"/>
    <col min="12807" max="12807" width="21.6640625" style="374" customWidth="1"/>
    <col min="12808" max="12808" width="3.109375" style="374" customWidth="1"/>
    <col min="12809" max="12809" width="6.77734375" style="374" customWidth="1"/>
    <col min="12810" max="12810" width="3.109375" style="374" customWidth="1"/>
    <col min="12811" max="12811" width="5.77734375" style="374" customWidth="1"/>
    <col min="12812" max="12812" width="13.109375" style="374" customWidth="1"/>
    <col min="12813" max="13056" width="8.88671875" style="374"/>
    <col min="13057" max="13057" width="3.77734375" style="374" customWidth="1"/>
    <col min="13058" max="13058" width="3.5546875" style="374" customWidth="1"/>
    <col min="13059" max="13059" width="26.5546875" style="374" customWidth="1"/>
    <col min="13060" max="13060" width="2.77734375" style="374" customWidth="1"/>
    <col min="13061" max="13061" width="19.77734375" style="374" customWidth="1"/>
    <col min="13062" max="13062" width="2.77734375" style="374" customWidth="1"/>
    <col min="13063" max="13063" width="21.6640625" style="374" customWidth="1"/>
    <col min="13064" max="13064" width="3.109375" style="374" customWidth="1"/>
    <col min="13065" max="13065" width="6.77734375" style="374" customWidth="1"/>
    <col min="13066" max="13066" width="3.109375" style="374" customWidth="1"/>
    <col min="13067" max="13067" width="5.77734375" style="374" customWidth="1"/>
    <col min="13068" max="13068" width="13.109375" style="374" customWidth="1"/>
    <col min="13069" max="13312" width="8.88671875" style="374"/>
    <col min="13313" max="13313" width="3.77734375" style="374" customWidth="1"/>
    <col min="13314" max="13314" width="3.5546875" style="374" customWidth="1"/>
    <col min="13315" max="13315" width="26.5546875" style="374" customWidth="1"/>
    <col min="13316" max="13316" width="2.77734375" style="374" customWidth="1"/>
    <col min="13317" max="13317" width="19.77734375" style="374" customWidth="1"/>
    <col min="13318" max="13318" width="2.77734375" style="374" customWidth="1"/>
    <col min="13319" max="13319" width="21.6640625" style="374" customWidth="1"/>
    <col min="13320" max="13320" width="3.109375" style="374" customWidth="1"/>
    <col min="13321" max="13321" width="6.77734375" style="374" customWidth="1"/>
    <col min="13322" max="13322" width="3.109375" style="374" customWidth="1"/>
    <col min="13323" max="13323" width="5.77734375" style="374" customWidth="1"/>
    <col min="13324" max="13324" width="13.109375" style="374" customWidth="1"/>
    <col min="13325" max="13568" width="8.88671875" style="374"/>
    <col min="13569" max="13569" width="3.77734375" style="374" customWidth="1"/>
    <col min="13570" max="13570" width="3.5546875" style="374" customWidth="1"/>
    <col min="13571" max="13571" width="26.5546875" style="374" customWidth="1"/>
    <col min="13572" max="13572" width="2.77734375" style="374" customWidth="1"/>
    <col min="13573" max="13573" width="19.77734375" style="374" customWidth="1"/>
    <col min="13574" max="13574" width="2.77734375" style="374" customWidth="1"/>
    <col min="13575" max="13575" width="21.6640625" style="374" customWidth="1"/>
    <col min="13576" max="13576" width="3.109375" style="374" customWidth="1"/>
    <col min="13577" max="13577" width="6.77734375" style="374" customWidth="1"/>
    <col min="13578" max="13578" width="3.109375" style="374" customWidth="1"/>
    <col min="13579" max="13579" width="5.77734375" style="374" customWidth="1"/>
    <col min="13580" max="13580" width="13.109375" style="374" customWidth="1"/>
    <col min="13581" max="13824" width="8.88671875" style="374"/>
    <col min="13825" max="13825" width="3.77734375" style="374" customWidth="1"/>
    <col min="13826" max="13826" width="3.5546875" style="374" customWidth="1"/>
    <col min="13827" max="13827" width="26.5546875" style="374" customWidth="1"/>
    <col min="13828" max="13828" width="2.77734375" style="374" customWidth="1"/>
    <col min="13829" max="13829" width="19.77734375" style="374" customWidth="1"/>
    <col min="13830" max="13830" width="2.77734375" style="374" customWidth="1"/>
    <col min="13831" max="13831" width="21.6640625" style="374" customWidth="1"/>
    <col min="13832" max="13832" width="3.109375" style="374" customWidth="1"/>
    <col min="13833" max="13833" width="6.77734375" style="374" customWidth="1"/>
    <col min="13834" max="13834" width="3.109375" style="374" customWidth="1"/>
    <col min="13835" max="13835" width="5.77734375" style="374" customWidth="1"/>
    <col min="13836" max="13836" width="13.109375" style="374" customWidth="1"/>
    <col min="13837" max="14080" width="8.88671875" style="374"/>
    <col min="14081" max="14081" width="3.77734375" style="374" customWidth="1"/>
    <col min="14082" max="14082" width="3.5546875" style="374" customWidth="1"/>
    <col min="14083" max="14083" width="26.5546875" style="374" customWidth="1"/>
    <col min="14084" max="14084" width="2.77734375" style="374" customWidth="1"/>
    <col min="14085" max="14085" width="19.77734375" style="374" customWidth="1"/>
    <col min="14086" max="14086" width="2.77734375" style="374" customWidth="1"/>
    <col min="14087" max="14087" width="21.6640625" style="374" customWidth="1"/>
    <col min="14088" max="14088" width="3.109375" style="374" customWidth="1"/>
    <col min="14089" max="14089" width="6.77734375" style="374" customWidth="1"/>
    <col min="14090" max="14090" width="3.109375" style="374" customWidth="1"/>
    <col min="14091" max="14091" width="5.77734375" style="374" customWidth="1"/>
    <col min="14092" max="14092" width="13.109375" style="374" customWidth="1"/>
    <col min="14093" max="14336" width="8.88671875" style="374"/>
    <col min="14337" max="14337" width="3.77734375" style="374" customWidth="1"/>
    <col min="14338" max="14338" width="3.5546875" style="374" customWidth="1"/>
    <col min="14339" max="14339" width="26.5546875" style="374" customWidth="1"/>
    <col min="14340" max="14340" width="2.77734375" style="374" customWidth="1"/>
    <col min="14341" max="14341" width="19.77734375" style="374" customWidth="1"/>
    <col min="14342" max="14342" width="2.77734375" style="374" customWidth="1"/>
    <col min="14343" max="14343" width="21.6640625" style="374" customWidth="1"/>
    <col min="14344" max="14344" width="3.109375" style="374" customWidth="1"/>
    <col min="14345" max="14345" width="6.77734375" style="374" customWidth="1"/>
    <col min="14346" max="14346" width="3.109375" style="374" customWidth="1"/>
    <col min="14347" max="14347" width="5.77734375" style="374" customWidth="1"/>
    <col min="14348" max="14348" width="13.109375" style="374" customWidth="1"/>
    <col min="14349" max="14592" width="8.88671875" style="374"/>
    <col min="14593" max="14593" width="3.77734375" style="374" customWidth="1"/>
    <col min="14594" max="14594" width="3.5546875" style="374" customWidth="1"/>
    <col min="14595" max="14595" width="26.5546875" style="374" customWidth="1"/>
    <col min="14596" max="14596" width="2.77734375" style="374" customWidth="1"/>
    <col min="14597" max="14597" width="19.77734375" style="374" customWidth="1"/>
    <col min="14598" max="14598" width="2.77734375" style="374" customWidth="1"/>
    <col min="14599" max="14599" width="21.6640625" style="374" customWidth="1"/>
    <col min="14600" max="14600" width="3.109375" style="374" customWidth="1"/>
    <col min="14601" max="14601" width="6.77734375" style="374" customWidth="1"/>
    <col min="14602" max="14602" width="3.109375" style="374" customWidth="1"/>
    <col min="14603" max="14603" width="5.77734375" style="374" customWidth="1"/>
    <col min="14604" max="14604" width="13.109375" style="374" customWidth="1"/>
    <col min="14605" max="14848" width="8.88671875" style="374"/>
    <col min="14849" max="14849" width="3.77734375" style="374" customWidth="1"/>
    <col min="14850" max="14850" width="3.5546875" style="374" customWidth="1"/>
    <col min="14851" max="14851" width="26.5546875" style="374" customWidth="1"/>
    <col min="14852" max="14852" width="2.77734375" style="374" customWidth="1"/>
    <col min="14853" max="14853" width="19.77734375" style="374" customWidth="1"/>
    <col min="14854" max="14854" width="2.77734375" style="374" customWidth="1"/>
    <col min="14855" max="14855" width="21.6640625" style="374" customWidth="1"/>
    <col min="14856" max="14856" width="3.109375" style="374" customWidth="1"/>
    <col min="14857" max="14857" width="6.77734375" style="374" customWidth="1"/>
    <col min="14858" max="14858" width="3.109375" style="374" customWidth="1"/>
    <col min="14859" max="14859" width="5.77734375" style="374" customWidth="1"/>
    <col min="14860" max="14860" width="13.109375" style="374" customWidth="1"/>
    <col min="14861" max="15104" width="8.88671875" style="374"/>
    <col min="15105" max="15105" width="3.77734375" style="374" customWidth="1"/>
    <col min="15106" max="15106" width="3.5546875" style="374" customWidth="1"/>
    <col min="15107" max="15107" width="26.5546875" style="374" customWidth="1"/>
    <col min="15108" max="15108" width="2.77734375" style="374" customWidth="1"/>
    <col min="15109" max="15109" width="19.77734375" style="374" customWidth="1"/>
    <col min="15110" max="15110" width="2.77734375" style="374" customWidth="1"/>
    <col min="15111" max="15111" width="21.6640625" style="374" customWidth="1"/>
    <col min="15112" max="15112" width="3.109375" style="374" customWidth="1"/>
    <col min="15113" max="15113" width="6.77734375" style="374" customWidth="1"/>
    <col min="15114" max="15114" width="3.109375" style="374" customWidth="1"/>
    <col min="15115" max="15115" width="5.77734375" style="374" customWidth="1"/>
    <col min="15116" max="15116" width="13.109375" style="374" customWidth="1"/>
    <col min="15117" max="15360" width="8.88671875" style="374"/>
    <col min="15361" max="15361" width="3.77734375" style="374" customWidth="1"/>
    <col min="15362" max="15362" width="3.5546875" style="374" customWidth="1"/>
    <col min="15363" max="15363" width="26.5546875" style="374" customWidth="1"/>
    <col min="15364" max="15364" width="2.77734375" style="374" customWidth="1"/>
    <col min="15365" max="15365" width="19.77734375" style="374" customWidth="1"/>
    <col min="15366" max="15366" width="2.77734375" style="374" customWidth="1"/>
    <col min="15367" max="15367" width="21.6640625" style="374" customWidth="1"/>
    <col min="15368" max="15368" width="3.109375" style="374" customWidth="1"/>
    <col min="15369" max="15369" width="6.77734375" style="374" customWidth="1"/>
    <col min="15370" max="15370" width="3.109375" style="374" customWidth="1"/>
    <col min="15371" max="15371" width="5.77734375" style="374" customWidth="1"/>
    <col min="15372" max="15372" width="13.109375" style="374" customWidth="1"/>
    <col min="15373" max="15616" width="8.88671875" style="374"/>
    <col min="15617" max="15617" width="3.77734375" style="374" customWidth="1"/>
    <col min="15618" max="15618" width="3.5546875" style="374" customWidth="1"/>
    <col min="15619" max="15619" width="26.5546875" style="374" customWidth="1"/>
    <col min="15620" max="15620" width="2.77734375" style="374" customWidth="1"/>
    <col min="15621" max="15621" width="19.77734375" style="374" customWidth="1"/>
    <col min="15622" max="15622" width="2.77734375" style="374" customWidth="1"/>
    <col min="15623" max="15623" width="21.6640625" style="374" customWidth="1"/>
    <col min="15624" max="15624" width="3.109375" style="374" customWidth="1"/>
    <col min="15625" max="15625" width="6.77734375" style="374" customWidth="1"/>
    <col min="15626" max="15626" width="3.109375" style="374" customWidth="1"/>
    <col min="15627" max="15627" width="5.77734375" style="374" customWidth="1"/>
    <col min="15628" max="15628" width="13.109375" style="374" customWidth="1"/>
    <col min="15629" max="15872" width="8.88671875" style="374"/>
    <col min="15873" max="15873" width="3.77734375" style="374" customWidth="1"/>
    <col min="15874" max="15874" width="3.5546875" style="374" customWidth="1"/>
    <col min="15875" max="15875" width="26.5546875" style="374" customWidth="1"/>
    <col min="15876" max="15876" width="2.77734375" style="374" customWidth="1"/>
    <col min="15877" max="15877" width="19.77734375" style="374" customWidth="1"/>
    <col min="15878" max="15878" width="2.77734375" style="374" customWidth="1"/>
    <col min="15879" max="15879" width="21.6640625" style="374" customWidth="1"/>
    <col min="15880" max="15880" width="3.109375" style="374" customWidth="1"/>
    <col min="15881" max="15881" width="6.77734375" style="374" customWidth="1"/>
    <col min="15882" max="15882" width="3.109375" style="374" customWidth="1"/>
    <col min="15883" max="15883" width="5.77734375" style="374" customWidth="1"/>
    <col min="15884" max="15884" width="13.109375" style="374" customWidth="1"/>
    <col min="15885" max="16128" width="8.88671875" style="374"/>
    <col min="16129" max="16129" width="3.77734375" style="374" customWidth="1"/>
    <col min="16130" max="16130" width="3.5546875" style="374" customWidth="1"/>
    <col min="16131" max="16131" width="26.5546875" style="374" customWidth="1"/>
    <col min="16132" max="16132" width="2.77734375" style="374" customWidth="1"/>
    <col min="16133" max="16133" width="19.77734375" style="374" customWidth="1"/>
    <col min="16134" max="16134" width="2.77734375" style="374" customWidth="1"/>
    <col min="16135" max="16135" width="21.6640625" style="374" customWidth="1"/>
    <col min="16136" max="16136" width="3.109375" style="374" customWidth="1"/>
    <col min="16137" max="16137" width="6.77734375" style="374" customWidth="1"/>
    <col min="16138" max="16138" width="3.109375" style="374" customWidth="1"/>
    <col min="16139" max="16139" width="5.77734375" style="374" customWidth="1"/>
    <col min="16140" max="16140" width="13.109375" style="374" customWidth="1"/>
    <col min="16141" max="16384" width="8.88671875" style="374"/>
  </cols>
  <sheetData>
    <row r="1" spans="1:12" ht="22.5" customHeight="1" thickBot="1">
      <c r="A1" s="373" t="s">
        <v>1012</v>
      </c>
      <c r="G1" s="375"/>
      <c r="H1" s="376"/>
      <c r="I1" s="376"/>
      <c r="J1" s="376"/>
      <c r="K1" s="375"/>
      <c r="L1" s="377" t="s">
        <v>348</v>
      </c>
    </row>
    <row r="2" spans="1:12" ht="18" customHeight="1" thickBot="1">
      <c r="A2" s="513" t="s">
        <v>349</v>
      </c>
      <c r="B2" s="514"/>
      <c r="C2" s="514"/>
      <c r="D2" s="513" t="s">
        <v>350</v>
      </c>
      <c r="E2" s="514"/>
      <c r="F2" s="515"/>
      <c r="G2" s="513" t="s">
        <v>351</v>
      </c>
      <c r="H2" s="514"/>
      <c r="I2" s="514"/>
      <c r="J2" s="514"/>
      <c r="K2" s="514"/>
      <c r="L2" s="378" t="s">
        <v>352</v>
      </c>
    </row>
    <row r="3" spans="1:12" ht="18" customHeight="1">
      <c r="A3" s="379"/>
      <c r="B3" s="379" t="s">
        <v>235</v>
      </c>
      <c r="C3" s="380" t="s">
        <v>353</v>
      </c>
      <c r="D3" s="381"/>
      <c r="E3" s="382">
        <f>견적서!G10</f>
        <v>0</v>
      </c>
      <c r="F3" s="383"/>
      <c r="G3" s="384"/>
      <c r="H3" s="385"/>
      <c r="I3" s="386"/>
      <c r="J3" s="385"/>
      <c r="K3" s="387"/>
      <c r="L3" s="388"/>
    </row>
    <row r="4" spans="1:12" ht="18" customHeight="1">
      <c r="A4" s="389"/>
      <c r="B4" s="389" t="s">
        <v>354</v>
      </c>
      <c r="C4" s="390" t="s">
        <v>355</v>
      </c>
      <c r="D4" s="391"/>
      <c r="E4" s="392"/>
      <c r="F4" s="393"/>
      <c r="G4" s="394"/>
      <c r="H4" s="395"/>
      <c r="I4" s="396"/>
      <c r="J4" s="395"/>
      <c r="K4" s="397"/>
      <c r="L4" s="398"/>
    </row>
    <row r="5" spans="1:12" ht="18" customHeight="1">
      <c r="A5" s="389"/>
      <c r="B5" s="389" t="s">
        <v>356</v>
      </c>
      <c r="C5" s="399" t="s">
        <v>357</v>
      </c>
      <c r="D5" s="391"/>
      <c r="E5" s="400"/>
      <c r="F5" s="393"/>
      <c r="G5" s="394"/>
      <c r="H5" s="395"/>
      <c r="I5" s="396"/>
      <c r="J5" s="395"/>
      <c r="K5" s="397"/>
      <c r="L5" s="398"/>
    </row>
    <row r="6" spans="1:12" ht="18" customHeight="1" thickBot="1">
      <c r="A6" s="389" t="s">
        <v>358</v>
      </c>
      <c r="B6" s="401"/>
      <c r="C6" s="402" t="s">
        <v>359</v>
      </c>
      <c r="D6" s="403"/>
      <c r="E6" s="404">
        <f>SUM(E3:E5)</f>
        <v>0</v>
      </c>
      <c r="F6" s="405"/>
      <c r="G6" s="406"/>
      <c r="H6" s="407"/>
      <c r="I6" s="408"/>
      <c r="J6" s="407"/>
      <c r="K6" s="409"/>
      <c r="L6" s="410"/>
    </row>
    <row r="7" spans="1:12" ht="18" customHeight="1">
      <c r="A7" s="389"/>
      <c r="B7" s="379" t="s">
        <v>360</v>
      </c>
      <c r="C7" s="380" t="s">
        <v>361</v>
      </c>
      <c r="D7" s="381"/>
      <c r="E7" s="382">
        <f>견적서!I10</f>
        <v>0</v>
      </c>
      <c r="F7" s="383"/>
      <c r="G7" s="384"/>
      <c r="H7" s="385"/>
      <c r="I7" s="386"/>
      <c r="J7" s="385"/>
      <c r="K7" s="411"/>
      <c r="L7" s="388"/>
    </row>
    <row r="8" spans="1:12" ht="18" customHeight="1">
      <c r="A8" s="389"/>
      <c r="B8" s="389" t="s">
        <v>362</v>
      </c>
      <c r="C8" s="390" t="s">
        <v>363</v>
      </c>
      <c r="D8" s="391"/>
      <c r="E8" s="392">
        <f>INT(E7*I8)</f>
        <v>0</v>
      </c>
      <c r="F8" s="393"/>
      <c r="G8" s="394" t="s">
        <v>364</v>
      </c>
      <c r="H8" s="395" t="s">
        <v>365</v>
      </c>
      <c r="I8" s="412">
        <v>0.17499999999999999</v>
      </c>
      <c r="J8" s="413"/>
      <c r="K8" s="397"/>
      <c r="L8" s="398"/>
    </row>
    <row r="9" spans="1:12" ht="18" customHeight="1" thickBot="1">
      <c r="A9" s="389" t="s">
        <v>366</v>
      </c>
      <c r="B9" s="401" t="s">
        <v>356</v>
      </c>
      <c r="C9" s="402" t="s">
        <v>367</v>
      </c>
      <c r="D9" s="403"/>
      <c r="E9" s="404">
        <f>SUM(E7:E8)</f>
        <v>0</v>
      </c>
      <c r="F9" s="405"/>
      <c r="G9" s="406"/>
      <c r="H9" s="407"/>
      <c r="I9" s="414"/>
      <c r="J9" s="407"/>
      <c r="K9" s="409"/>
      <c r="L9" s="410"/>
    </row>
    <row r="10" spans="1:12" ht="18" customHeight="1">
      <c r="A10" s="389"/>
      <c r="B10" s="379"/>
      <c r="C10" s="380" t="s">
        <v>505</v>
      </c>
      <c r="D10" s="381"/>
      <c r="E10" s="382">
        <f>견적서!K10</f>
        <v>0</v>
      </c>
      <c r="F10" s="383"/>
      <c r="G10" s="384"/>
      <c r="H10" s="385"/>
      <c r="I10" s="415"/>
      <c r="J10" s="385"/>
      <c r="K10" s="411"/>
      <c r="L10" s="388"/>
    </row>
    <row r="11" spans="1:12" ht="18" customHeight="1">
      <c r="A11" s="389" t="s">
        <v>368</v>
      </c>
      <c r="B11" s="389" t="s">
        <v>369</v>
      </c>
      <c r="C11" s="390" t="s">
        <v>370</v>
      </c>
      <c r="D11" s="391"/>
      <c r="E11" s="392">
        <f>INT(E9*I11)</f>
        <v>0</v>
      </c>
      <c r="F11" s="393"/>
      <c r="G11" s="394" t="s">
        <v>371</v>
      </c>
      <c r="H11" s="395" t="s">
        <v>372</v>
      </c>
      <c r="I11" s="416">
        <v>3.56E-2</v>
      </c>
      <c r="J11" s="413"/>
      <c r="K11" s="417"/>
      <c r="L11" s="398"/>
    </row>
    <row r="12" spans="1:12" ht="18" customHeight="1">
      <c r="A12" s="389"/>
      <c r="B12" s="389"/>
      <c r="C12" s="390" t="s">
        <v>373</v>
      </c>
      <c r="D12" s="391"/>
      <c r="E12" s="392">
        <f>INT(E9*I12)</f>
        <v>0</v>
      </c>
      <c r="F12" s="393"/>
      <c r="G12" s="394" t="s">
        <v>374</v>
      </c>
      <c r="H12" s="395" t="s">
        <v>375</v>
      </c>
      <c r="I12" s="418">
        <v>1.01E-2</v>
      </c>
      <c r="J12" s="413"/>
      <c r="K12" s="417"/>
      <c r="L12" s="398"/>
    </row>
    <row r="13" spans="1:12" ht="18" customHeight="1">
      <c r="A13" s="389"/>
      <c r="B13" s="389"/>
      <c r="C13" s="390" t="s">
        <v>376</v>
      </c>
      <c r="D13" s="391"/>
      <c r="E13" s="392">
        <f>INT(E7*I13)*0</f>
        <v>0</v>
      </c>
      <c r="F13" s="393"/>
      <c r="G13" s="394" t="s">
        <v>377</v>
      </c>
      <c r="H13" s="395" t="s">
        <v>372</v>
      </c>
      <c r="I13" s="419">
        <v>3.5950000000000003E-2</v>
      </c>
      <c r="J13" s="413"/>
      <c r="K13" s="417"/>
      <c r="L13" s="398"/>
    </row>
    <row r="14" spans="1:12" ht="18" customHeight="1">
      <c r="A14" s="389" t="s">
        <v>378</v>
      </c>
      <c r="B14" s="389"/>
      <c r="C14" s="390" t="s">
        <v>379</v>
      </c>
      <c r="D14" s="391"/>
      <c r="E14" s="392">
        <f>INT(E7*I14)*0</f>
        <v>0</v>
      </c>
      <c r="F14" s="393"/>
      <c r="G14" s="394" t="s">
        <v>380</v>
      </c>
      <c r="H14" s="395" t="s">
        <v>375</v>
      </c>
      <c r="I14" s="416">
        <v>4.7500000000000001E-2</v>
      </c>
      <c r="J14" s="413"/>
      <c r="K14" s="417"/>
      <c r="L14" s="398"/>
    </row>
    <row r="15" spans="1:12" ht="18" customHeight="1">
      <c r="A15" s="389"/>
      <c r="B15" s="389"/>
      <c r="C15" s="399" t="s">
        <v>381</v>
      </c>
      <c r="D15" s="391"/>
      <c r="E15" s="392">
        <f>INT(E13*I15)</f>
        <v>0</v>
      </c>
      <c r="F15" s="393"/>
      <c r="G15" s="394" t="s">
        <v>382</v>
      </c>
      <c r="H15" s="395" t="s">
        <v>375</v>
      </c>
      <c r="I15" s="416">
        <v>0.13139999999999999</v>
      </c>
      <c r="J15" s="413"/>
      <c r="K15" s="417"/>
      <c r="L15" s="398"/>
    </row>
    <row r="16" spans="1:12" ht="18" customHeight="1">
      <c r="A16" s="389"/>
      <c r="B16" s="389"/>
      <c r="C16" s="399" t="s">
        <v>383</v>
      </c>
      <c r="D16" s="391"/>
      <c r="E16" s="392">
        <f>INT(E7*I16)</f>
        <v>0</v>
      </c>
      <c r="F16" s="393"/>
      <c r="G16" s="394" t="s">
        <v>384</v>
      </c>
      <c r="H16" s="395" t="s">
        <v>375</v>
      </c>
      <c r="I16" s="416">
        <v>2.3E-2</v>
      </c>
      <c r="J16" s="413"/>
      <c r="K16" s="472"/>
      <c r="L16" s="420"/>
    </row>
    <row r="17" spans="1:254" ht="18" customHeight="1">
      <c r="A17" s="389"/>
      <c r="B17" s="389"/>
      <c r="C17" s="399" t="s">
        <v>385</v>
      </c>
      <c r="D17" s="391"/>
      <c r="E17" s="392">
        <f>INT((E6+E7)*I17)</f>
        <v>0</v>
      </c>
      <c r="F17" s="393"/>
      <c r="G17" s="394" t="s">
        <v>501</v>
      </c>
      <c r="H17" s="395" t="s">
        <v>375</v>
      </c>
      <c r="I17" s="416">
        <v>3.1099999999999999E-2</v>
      </c>
      <c r="J17" s="400"/>
      <c r="K17" s="473"/>
      <c r="L17" s="420"/>
    </row>
    <row r="18" spans="1:254" ht="18" customHeight="1">
      <c r="A18" s="389" t="s">
        <v>386</v>
      </c>
      <c r="B18" s="389" t="s">
        <v>356</v>
      </c>
      <c r="C18" s="390" t="s">
        <v>387</v>
      </c>
      <c r="D18" s="391"/>
      <c r="E18" s="421">
        <f>INT((E3+E7)*I18)</f>
        <v>0</v>
      </c>
      <c r="F18" s="393"/>
      <c r="G18" s="394" t="s">
        <v>388</v>
      </c>
      <c r="H18" s="395" t="s">
        <v>375</v>
      </c>
      <c r="I18" s="412">
        <v>0.05</v>
      </c>
      <c r="J18" s="413"/>
      <c r="K18" s="417"/>
      <c r="L18" s="398"/>
      <c r="N18" s="422"/>
    </row>
    <row r="19" spans="1:254" ht="18" customHeight="1">
      <c r="A19" s="389"/>
      <c r="B19" s="389"/>
      <c r="C19" s="390" t="s">
        <v>389</v>
      </c>
      <c r="D19" s="391"/>
      <c r="E19" s="392">
        <f>INT((E6+E7)*I19)</f>
        <v>0</v>
      </c>
      <c r="F19" s="393"/>
      <c r="G19" s="394" t="s">
        <v>502</v>
      </c>
      <c r="H19" s="395" t="s">
        <v>375</v>
      </c>
      <c r="I19" s="412">
        <v>3.0000000000000001E-3</v>
      </c>
      <c r="J19" s="413"/>
      <c r="K19" s="417"/>
      <c r="L19" s="398"/>
    </row>
    <row r="20" spans="1:254" ht="18" customHeight="1">
      <c r="A20" s="389"/>
      <c r="B20" s="389"/>
      <c r="C20" s="423" t="s">
        <v>390</v>
      </c>
      <c r="D20" s="391"/>
      <c r="E20" s="392">
        <f>INT(E3+E7+E10)*I20*0</f>
        <v>0</v>
      </c>
      <c r="F20" s="393"/>
      <c r="G20" s="394" t="s">
        <v>503</v>
      </c>
      <c r="H20" s="395" t="s">
        <v>375</v>
      </c>
      <c r="I20" s="419">
        <v>6.9999999999999999E-4</v>
      </c>
      <c r="J20" s="413"/>
      <c r="K20" s="417"/>
      <c r="L20" s="424"/>
    </row>
    <row r="21" spans="1:254" ht="18" customHeight="1">
      <c r="A21" s="389"/>
      <c r="B21" s="389"/>
      <c r="C21" s="423" t="s">
        <v>391</v>
      </c>
      <c r="D21" s="391"/>
      <c r="E21" s="392">
        <f>INT(E3+E7+E10)*I21*0</f>
        <v>0</v>
      </c>
      <c r="F21" s="393"/>
      <c r="G21" s="394" t="s">
        <v>504</v>
      </c>
      <c r="H21" s="395" t="s">
        <v>375</v>
      </c>
      <c r="I21" s="419">
        <v>8.0999999999999996E-4</v>
      </c>
      <c r="J21" s="413"/>
      <c r="K21" s="417"/>
      <c r="L21" s="424"/>
    </row>
    <row r="22" spans="1:254" ht="18" customHeight="1" thickBot="1">
      <c r="A22" s="389"/>
      <c r="B22" s="401"/>
      <c r="C22" s="402" t="s">
        <v>392</v>
      </c>
      <c r="D22" s="403"/>
      <c r="E22" s="404">
        <f>SUM(E10:E21)</f>
        <v>0</v>
      </c>
      <c r="F22" s="405"/>
      <c r="G22" s="406"/>
      <c r="H22" s="407"/>
      <c r="I22" s="414"/>
      <c r="J22" s="407"/>
      <c r="K22" s="425"/>
      <c r="L22" s="410"/>
    </row>
    <row r="23" spans="1:254" ht="18" customHeight="1" thickBot="1">
      <c r="A23" s="401"/>
      <c r="B23" s="513" t="s">
        <v>393</v>
      </c>
      <c r="C23" s="514"/>
      <c r="D23" s="426"/>
      <c r="E23" s="427">
        <f>E6+E9+E22</f>
        <v>0</v>
      </c>
      <c r="F23" s="428"/>
      <c r="G23" s="429"/>
      <c r="H23" s="430"/>
      <c r="I23" s="431"/>
      <c r="J23" s="430"/>
      <c r="K23" s="432"/>
      <c r="L23" s="433"/>
    </row>
    <row r="24" spans="1:254" ht="18" customHeight="1">
      <c r="A24" s="516" t="s">
        <v>394</v>
      </c>
      <c r="B24" s="517"/>
      <c r="C24" s="517"/>
      <c r="D24" s="381"/>
      <c r="E24" s="434">
        <f>INT(E23*I24)</f>
        <v>0</v>
      </c>
      <c r="F24" s="383"/>
      <c r="G24" s="384" t="s">
        <v>393</v>
      </c>
      <c r="H24" s="385" t="s">
        <v>375</v>
      </c>
      <c r="I24" s="435">
        <v>7.0000000000000007E-2</v>
      </c>
      <c r="J24" s="436"/>
      <c r="K24" s="437"/>
      <c r="L24" s="388"/>
    </row>
    <row r="25" spans="1:254" ht="18" customHeight="1">
      <c r="A25" s="511" t="s">
        <v>395</v>
      </c>
      <c r="B25" s="512"/>
      <c r="C25" s="512"/>
      <c r="D25" s="391"/>
      <c r="E25" s="392">
        <f>INT((E9+E22+E24)*I25)</f>
        <v>0</v>
      </c>
      <c r="F25" s="393"/>
      <c r="G25" s="394" t="s">
        <v>396</v>
      </c>
      <c r="H25" s="395" t="s">
        <v>375</v>
      </c>
      <c r="I25" s="438">
        <v>0.1</v>
      </c>
      <c r="J25" s="439"/>
      <c r="K25" s="440"/>
      <c r="L25" s="441"/>
    </row>
    <row r="26" spans="1:254" ht="18" customHeight="1" thickBot="1">
      <c r="A26" s="504" t="s">
        <v>397</v>
      </c>
      <c r="B26" s="505"/>
      <c r="C26" s="506"/>
      <c r="D26" s="442"/>
      <c r="E26" s="443">
        <f>견적서!K109</f>
        <v>0</v>
      </c>
      <c r="F26" s="444"/>
      <c r="G26" s="445" t="s">
        <v>398</v>
      </c>
      <c r="H26" s="446" t="s">
        <v>399</v>
      </c>
      <c r="I26" s="507"/>
      <c r="J26" s="508"/>
      <c r="K26" s="447"/>
      <c r="L26" s="448"/>
    </row>
    <row r="27" spans="1:254" ht="18" customHeight="1">
      <c r="A27" s="509" t="s">
        <v>400</v>
      </c>
      <c r="B27" s="510"/>
      <c r="C27" s="510"/>
      <c r="D27" s="449"/>
      <c r="E27" s="450">
        <f>ROUNDDOWN((E26+E25+E24+E23),-5)</f>
        <v>0</v>
      </c>
      <c r="F27" s="451"/>
      <c r="G27" s="452"/>
      <c r="H27" s="453"/>
      <c r="I27" s="454"/>
      <c r="J27" s="453"/>
      <c r="K27" s="455"/>
      <c r="L27" s="456"/>
    </row>
    <row r="28" spans="1:254" ht="18" customHeight="1" thickBot="1">
      <c r="A28" s="511" t="s">
        <v>401</v>
      </c>
      <c r="B28" s="512"/>
      <c r="C28" s="512"/>
      <c r="D28" s="391"/>
      <c r="E28" s="457">
        <f>E27*10%</f>
        <v>0</v>
      </c>
      <c r="F28" s="393"/>
      <c r="G28" s="394" t="s">
        <v>402</v>
      </c>
      <c r="H28" s="395" t="s">
        <v>372</v>
      </c>
      <c r="I28" s="458">
        <v>0.1</v>
      </c>
      <c r="J28" s="413"/>
      <c r="K28" s="397"/>
      <c r="L28" s="398"/>
    </row>
    <row r="29" spans="1:254" ht="24.75" customHeight="1" thickBot="1">
      <c r="A29" s="513" t="s">
        <v>403</v>
      </c>
      <c r="B29" s="514"/>
      <c r="C29" s="514"/>
      <c r="D29" s="426"/>
      <c r="E29" s="427">
        <f>E28+E27</f>
        <v>0</v>
      </c>
      <c r="F29" s="428"/>
      <c r="G29" s="429"/>
      <c r="H29" s="430"/>
      <c r="I29" s="459"/>
      <c r="J29" s="430"/>
      <c r="K29" s="460"/>
      <c r="L29" s="433"/>
    </row>
    <row r="30" spans="1:254">
      <c r="A30" s="461"/>
      <c r="B30" s="461"/>
      <c r="C30" s="461"/>
      <c r="D30" s="461"/>
      <c r="E30" s="462"/>
      <c r="F30" s="462"/>
      <c r="G30" s="463"/>
      <c r="H30" s="464"/>
      <c r="I30" s="462"/>
      <c r="J30" s="464"/>
      <c r="K30" s="465"/>
      <c r="L30" s="465"/>
    </row>
    <row r="31" spans="1:254">
      <c r="A31" s="466"/>
      <c r="B31" s="466"/>
      <c r="C31" s="466"/>
      <c r="D31" s="466"/>
      <c r="E31" s="466"/>
      <c r="F31" s="466"/>
      <c r="G31" s="466"/>
      <c r="H31" s="466"/>
      <c r="I31" s="466"/>
      <c r="J31" s="466"/>
      <c r="K31" s="466"/>
      <c r="L31" s="466"/>
      <c r="M31" s="466"/>
      <c r="N31" s="466"/>
      <c r="O31" s="466"/>
      <c r="P31" s="466"/>
      <c r="Q31" s="466"/>
      <c r="R31" s="466"/>
      <c r="S31" s="466"/>
      <c r="T31" s="466"/>
      <c r="U31" s="466"/>
      <c r="V31" s="466"/>
      <c r="W31" s="466"/>
      <c r="X31" s="466"/>
      <c r="Y31" s="466"/>
      <c r="Z31" s="466"/>
      <c r="AA31" s="466"/>
      <c r="AB31" s="466"/>
      <c r="AC31" s="466"/>
      <c r="AD31" s="466"/>
      <c r="AE31" s="466"/>
      <c r="AF31" s="466"/>
      <c r="AG31" s="466"/>
      <c r="AH31" s="466"/>
      <c r="AI31" s="466"/>
      <c r="AJ31" s="466"/>
      <c r="AK31" s="466"/>
      <c r="AL31" s="466"/>
      <c r="AM31" s="466"/>
      <c r="AN31" s="466"/>
      <c r="AO31" s="466"/>
      <c r="AP31" s="466"/>
      <c r="AQ31" s="466"/>
      <c r="AR31" s="466"/>
      <c r="AS31" s="466"/>
      <c r="AT31" s="466"/>
      <c r="AU31" s="466"/>
      <c r="AV31" s="466"/>
      <c r="AW31" s="466"/>
      <c r="AX31" s="466"/>
      <c r="AY31" s="466"/>
      <c r="AZ31" s="466"/>
      <c r="BA31" s="466"/>
      <c r="BB31" s="466"/>
      <c r="BC31" s="466"/>
      <c r="BD31" s="466"/>
      <c r="BE31" s="466"/>
      <c r="BF31" s="466"/>
      <c r="BG31" s="466"/>
      <c r="BH31" s="466"/>
      <c r="BI31" s="466"/>
      <c r="BJ31" s="466"/>
      <c r="BK31" s="466"/>
      <c r="BL31" s="466"/>
      <c r="BM31" s="466"/>
      <c r="BN31" s="466"/>
      <c r="BO31" s="466"/>
      <c r="BP31" s="466"/>
      <c r="BQ31" s="466"/>
      <c r="BR31" s="466"/>
      <c r="BS31" s="466"/>
      <c r="BT31" s="466"/>
      <c r="BU31" s="466"/>
      <c r="BV31" s="466"/>
      <c r="BW31" s="466"/>
      <c r="BX31" s="466"/>
      <c r="BY31" s="466"/>
      <c r="BZ31" s="466"/>
      <c r="CA31" s="466"/>
      <c r="CB31" s="466"/>
      <c r="CC31" s="466"/>
      <c r="CD31" s="466"/>
      <c r="CE31" s="466"/>
      <c r="CF31" s="466"/>
      <c r="CG31" s="466"/>
      <c r="CH31" s="466"/>
      <c r="CI31" s="466"/>
      <c r="CJ31" s="466"/>
      <c r="CK31" s="466"/>
      <c r="CL31" s="466"/>
      <c r="CM31" s="466"/>
      <c r="CN31" s="466"/>
      <c r="CO31" s="466"/>
      <c r="CP31" s="466"/>
      <c r="CQ31" s="466"/>
      <c r="CR31" s="466"/>
      <c r="CS31" s="466"/>
      <c r="CT31" s="466"/>
      <c r="CU31" s="466"/>
      <c r="CV31" s="466"/>
      <c r="CW31" s="466"/>
      <c r="CX31" s="466"/>
      <c r="CY31" s="466"/>
      <c r="CZ31" s="466"/>
      <c r="DA31" s="466"/>
      <c r="DB31" s="466"/>
      <c r="DC31" s="466"/>
      <c r="DD31" s="466"/>
      <c r="DE31" s="466"/>
      <c r="DF31" s="466"/>
      <c r="DG31" s="466"/>
      <c r="DH31" s="466"/>
      <c r="DI31" s="466"/>
      <c r="DJ31" s="466"/>
      <c r="DK31" s="466"/>
      <c r="DL31" s="466"/>
      <c r="DM31" s="466"/>
      <c r="DN31" s="466"/>
      <c r="DO31" s="466"/>
      <c r="DP31" s="466"/>
      <c r="DQ31" s="466"/>
      <c r="DR31" s="466"/>
      <c r="DS31" s="466"/>
      <c r="DT31" s="466"/>
      <c r="DU31" s="466"/>
      <c r="DV31" s="466"/>
      <c r="DW31" s="466"/>
      <c r="DX31" s="466"/>
      <c r="DY31" s="466"/>
      <c r="DZ31" s="466"/>
      <c r="EA31" s="466"/>
      <c r="EB31" s="466"/>
      <c r="EC31" s="466"/>
      <c r="ED31" s="466"/>
      <c r="EE31" s="466"/>
      <c r="EF31" s="466"/>
      <c r="EG31" s="466"/>
      <c r="EH31" s="466"/>
      <c r="EI31" s="466"/>
      <c r="EJ31" s="466"/>
      <c r="EK31" s="466"/>
      <c r="EL31" s="466"/>
      <c r="EM31" s="466"/>
      <c r="EN31" s="466"/>
      <c r="EO31" s="466"/>
      <c r="EP31" s="466"/>
      <c r="EQ31" s="466"/>
      <c r="ER31" s="466"/>
      <c r="ES31" s="466"/>
      <c r="ET31" s="466"/>
      <c r="EU31" s="466"/>
      <c r="EV31" s="466"/>
      <c r="EW31" s="466"/>
      <c r="EX31" s="466"/>
      <c r="EY31" s="466"/>
      <c r="EZ31" s="466"/>
      <c r="FA31" s="466"/>
      <c r="FB31" s="466"/>
      <c r="FC31" s="466"/>
      <c r="FD31" s="466"/>
      <c r="FE31" s="466"/>
      <c r="FF31" s="466"/>
      <c r="FG31" s="466"/>
      <c r="FH31" s="466"/>
      <c r="FI31" s="466"/>
      <c r="FJ31" s="466"/>
      <c r="FK31" s="466"/>
      <c r="FL31" s="466"/>
      <c r="FM31" s="466"/>
      <c r="FN31" s="466"/>
      <c r="FO31" s="466"/>
      <c r="FP31" s="466"/>
      <c r="FQ31" s="466"/>
      <c r="FR31" s="466"/>
      <c r="FS31" s="466"/>
      <c r="FT31" s="466"/>
      <c r="FU31" s="466"/>
      <c r="FV31" s="466"/>
      <c r="FW31" s="466"/>
      <c r="FX31" s="466"/>
      <c r="FY31" s="466"/>
      <c r="FZ31" s="466"/>
      <c r="GA31" s="466"/>
      <c r="GB31" s="466"/>
      <c r="GC31" s="466"/>
      <c r="GD31" s="466"/>
      <c r="GE31" s="466"/>
      <c r="GF31" s="466"/>
      <c r="GG31" s="466"/>
      <c r="GH31" s="466"/>
      <c r="GI31" s="466"/>
      <c r="GJ31" s="466"/>
      <c r="GK31" s="466"/>
      <c r="GL31" s="466"/>
      <c r="GM31" s="466"/>
      <c r="GN31" s="466"/>
      <c r="GO31" s="466"/>
      <c r="GP31" s="466"/>
      <c r="GQ31" s="466"/>
      <c r="GR31" s="466"/>
      <c r="GS31" s="466"/>
      <c r="GT31" s="466"/>
      <c r="GU31" s="466"/>
      <c r="GV31" s="466"/>
      <c r="GW31" s="466"/>
      <c r="GX31" s="466"/>
      <c r="GY31" s="466"/>
      <c r="GZ31" s="466"/>
      <c r="HA31" s="466"/>
      <c r="HB31" s="466"/>
      <c r="HC31" s="466"/>
      <c r="HD31" s="466"/>
      <c r="HE31" s="466"/>
      <c r="HF31" s="466"/>
      <c r="HG31" s="466"/>
      <c r="HH31" s="466"/>
      <c r="HI31" s="466"/>
      <c r="HJ31" s="466"/>
      <c r="HK31" s="466"/>
      <c r="HL31" s="466"/>
      <c r="HM31" s="466"/>
      <c r="HN31" s="466"/>
      <c r="HO31" s="466"/>
      <c r="HP31" s="466"/>
      <c r="HQ31" s="466"/>
      <c r="HR31" s="466"/>
      <c r="HS31" s="466"/>
      <c r="HT31" s="466"/>
      <c r="HU31" s="466"/>
      <c r="HV31" s="466"/>
      <c r="HW31" s="466"/>
      <c r="HX31" s="466"/>
      <c r="HY31" s="466"/>
      <c r="HZ31" s="466"/>
      <c r="IA31" s="466"/>
      <c r="IB31" s="466"/>
      <c r="IC31" s="466"/>
      <c r="ID31" s="466"/>
      <c r="IE31" s="466"/>
      <c r="IF31" s="466"/>
      <c r="IG31" s="466"/>
      <c r="IH31" s="466"/>
      <c r="II31" s="466"/>
      <c r="IJ31" s="466"/>
      <c r="IK31" s="466"/>
      <c r="IL31" s="466"/>
      <c r="IM31" s="466"/>
      <c r="IN31" s="466"/>
      <c r="IO31" s="466"/>
      <c r="IP31" s="466"/>
      <c r="IQ31" s="466"/>
      <c r="IR31" s="466"/>
      <c r="IS31" s="466"/>
      <c r="IT31" s="466"/>
    </row>
    <row r="32" spans="1:254">
      <c r="A32" s="466"/>
      <c r="B32" s="466"/>
      <c r="C32" s="466"/>
      <c r="D32" s="466"/>
      <c r="E32" s="466"/>
      <c r="F32" s="466"/>
      <c r="G32" s="466"/>
      <c r="H32" s="466"/>
      <c r="I32" s="466"/>
      <c r="J32" s="466"/>
      <c r="K32" s="466"/>
      <c r="L32" s="466"/>
      <c r="M32" s="466"/>
      <c r="N32" s="466"/>
      <c r="O32" s="466"/>
      <c r="P32" s="466"/>
      <c r="Q32" s="466"/>
      <c r="R32" s="466"/>
      <c r="S32" s="466"/>
      <c r="T32" s="466"/>
      <c r="U32" s="466"/>
      <c r="V32" s="466"/>
      <c r="W32" s="466"/>
      <c r="X32" s="466"/>
      <c r="Y32" s="466"/>
      <c r="Z32" s="466"/>
      <c r="AA32" s="466"/>
      <c r="AB32" s="466"/>
      <c r="AC32" s="466"/>
      <c r="AD32" s="466"/>
      <c r="AE32" s="466"/>
      <c r="AF32" s="466"/>
      <c r="AG32" s="466"/>
      <c r="AH32" s="466"/>
      <c r="AI32" s="466"/>
      <c r="AJ32" s="466"/>
      <c r="AK32" s="466"/>
      <c r="AL32" s="466"/>
      <c r="AM32" s="466"/>
      <c r="AN32" s="466"/>
      <c r="AO32" s="466"/>
      <c r="AP32" s="466"/>
      <c r="AQ32" s="466"/>
      <c r="AR32" s="466"/>
      <c r="AS32" s="466"/>
      <c r="AT32" s="466"/>
      <c r="AU32" s="466"/>
      <c r="AV32" s="466"/>
      <c r="AW32" s="466"/>
      <c r="AX32" s="466"/>
      <c r="AY32" s="466"/>
      <c r="AZ32" s="466"/>
      <c r="BA32" s="466"/>
      <c r="BB32" s="466"/>
      <c r="BC32" s="466"/>
      <c r="BD32" s="466"/>
      <c r="BE32" s="466"/>
      <c r="BF32" s="466"/>
      <c r="BG32" s="466"/>
      <c r="BH32" s="466"/>
      <c r="BI32" s="466"/>
      <c r="BJ32" s="466"/>
      <c r="BK32" s="466"/>
      <c r="BL32" s="466"/>
      <c r="BM32" s="466"/>
      <c r="BN32" s="466"/>
      <c r="BO32" s="466"/>
      <c r="BP32" s="466"/>
      <c r="BQ32" s="466"/>
      <c r="BR32" s="466"/>
      <c r="BS32" s="466"/>
      <c r="BT32" s="466"/>
      <c r="BU32" s="466"/>
      <c r="BV32" s="466"/>
      <c r="BW32" s="466"/>
      <c r="BX32" s="466"/>
      <c r="BY32" s="466"/>
      <c r="BZ32" s="466"/>
      <c r="CA32" s="466"/>
      <c r="CB32" s="466"/>
      <c r="CC32" s="466"/>
      <c r="CD32" s="466"/>
      <c r="CE32" s="466"/>
      <c r="CF32" s="466"/>
      <c r="CG32" s="466"/>
      <c r="CH32" s="466"/>
      <c r="CI32" s="466"/>
      <c r="CJ32" s="466"/>
      <c r="CK32" s="466"/>
      <c r="CL32" s="466"/>
      <c r="CM32" s="466"/>
      <c r="CN32" s="466"/>
      <c r="CO32" s="466"/>
      <c r="CP32" s="466"/>
      <c r="CQ32" s="466"/>
      <c r="CR32" s="466"/>
      <c r="CS32" s="466"/>
      <c r="CT32" s="466"/>
      <c r="CU32" s="466"/>
      <c r="CV32" s="466"/>
      <c r="CW32" s="466"/>
      <c r="CX32" s="466"/>
      <c r="CY32" s="466"/>
      <c r="CZ32" s="466"/>
      <c r="DA32" s="466"/>
      <c r="DB32" s="466"/>
      <c r="DC32" s="466"/>
      <c r="DD32" s="466"/>
      <c r="DE32" s="466"/>
      <c r="DF32" s="466"/>
      <c r="DG32" s="466"/>
      <c r="DH32" s="466"/>
      <c r="DI32" s="466"/>
      <c r="DJ32" s="466"/>
      <c r="DK32" s="466"/>
      <c r="DL32" s="466"/>
      <c r="DM32" s="466"/>
      <c r="DN32" s="466"/>
      <c r="DO32" s="466"/>
      <c r="DP32" s="466"/>
      <c r="DQ32" s="466"/>
      <c r="DR32" s="466"/>
      <c r="DS32" s="466"/>
      <c r="DT32" s="466"/>
      <c r="DU32" s="466"/>
      <c r="DV32" s="466"/>
      <c r="DW32" s="466"/>
      <c r="DX32" s="466"/>
      <c r="DY32" s="466"/>
      <c r="DZ32" s="466"/>
      <c r="EA32" s="466"/>
      <c r="EB32" s="466"/>
      <c r="EC32" s="466"/>
      <c r="ED32" s="466"/>
      <c r="EE32" s="466"/>
      <c r="EF32" s="466"/>
      <c r="EG32" s="466"/>
      <c r="EH32" s="466"/>
      <c r="EI32" s="466"/>
      <c r="EJ32" s="466"/>
      <c r="EK32" s="466"/>
      <c r="EL32" s="466"/>
      <c r="EM32" s="466"/>
      <c r="EN32" s="466"/>
      <c r="EO32" s="466"/>
      <c r="EP32" s="466"/>
      <c r="EQ32" s="466"/>
      <c r="ER32" s="466"/>
      <c r="ES32" s="466"/>
      <c r="ET32" s="466"/>
      <c r="EU32" s="466"/>
      <c r="EV32" s="466"/>
      <c r="EW32" s="466"/>
      <c r="EX32" s="466"/>
      <c r="EY32" s="466"/>
      <c r="EZ32" s="466"/>
      <c r="FA32" s="466"/>
      <c r="FB32" s="466"/>
      <c r="FC32" s="466"/>
      <c r="FD32" s="466"/>
      <c r="FE32" s="466"/>
      <c r="FF32" s="466"/>
      <c r="FG32" s="466"/>
      <c r="FH32" s="466"/>
      <c r="FI32" s="466"/>
      <c r="FJ32" s="466"/>
      <c r="FK32" s="466"/>
      <c r="FL32" s="466"/>
      <c r="FM32" s="466"/>
      <c r="FN32" s="466"/>
      <c r="FO32" s="466"/>
      <c r="FP32" s="466"/>
      <c r="FQ32" s="466"/>
      <c r="FR32" s="466"/>
      <c r="FS32" s="466"/>
      <c r="FT32" s="466"/>
      <c r="FU32" s="466"/>
      <c r="FV32" s="466"/>
      <c r="FW32" s="466"/>
      <c r="FX32" s="466"/>
      <c r="FY32" s="466"/>
      <c r="FZ32" s="466"/>
      <c r="GA32" s="466"/>
      <c r="GB32" s="466"/>
      <c r="GC32" s="466"/>
      <c r="GD32" s="466"/>
      <c r="GE32" s="466"/>
      <c r="GF32" s="466"/>
      <c r="GG32" s="466"/>
      <c r="GH32" s="466"/>
      <c r="GI32" s="466"/>
      <c r="GJ32" s="466"/>
      <c r="GK32" s="466"/>
      <c r="GL32" s="466"/>
      <c r="GM32" s="466"/>
      <c r="GN32" s="466"/>
      <c r="GO32" s="466"/>
      <c r="GP32" s="466"/>
      <c r="GQ32" s="466"/>
      <c r="GR32" s="466"/>
      <c r="GS32" s="466"/>
      <c r="GT32" s="466"/>
      <c r="GU32" s="466"/>
      <c r="GV32" s="466"/>
      <c r="GW32" s="466"/>
      <c r="GX32" s="466"/>
      <c r="GY32" s="466"/>
      <c r="GZ32" s="466"/>
      <c r="HA32" s="466"/>
      <c r="HB32" s="466"/>
      <c r="HC32" s="466"/>
      <c r="HD32" s="466"/>
      <c r="HE32" s="466"/>
      <c r="HF32" s="466"/>
      <c r="HG32" s="466"/>
      <c r="HH32" s="466"/>
      <c r="HI32" s="466"/>
      <c r="HJ32" s="466"/>
      <c r="HK32" s="466"/>
      <c r="HL32" s="466"/>
      <c r="HM32" s="466"/>
      <c r="HN32" s="466"/>
      <c r="HO32" s="466"/>
      <c r="HP32" s="466"/>
      <c r="HQ32" s="466"/>
      <c r="HR32" s="466"/>
      <c r="HS32" s="466"/>
      <c r="HT32" s="466"/>
      <c r="HU32" s="466"/>
      <c r="HV32" s="466"/>
      <c r="HW32" s="466"/>
      <c r="HX32" s="466"/>
      <c r="HY32" s="466"/>
      <c r="HZ32" s="466"/>
      <c r="IA32" s="466"/>
      <c r="IB32" s="466"/>
      <c r="IC32" s="466"/>
      <c r="ID32" s="466"/>
      <c r="IE32" s="466"/>
      <c r="IF32" s="466"/>
      <c r="IG32" s="466"/>
      <c r="IH32" s="466"/>
      <c r="II32" s="466"/>
      <c r="IJ32" s="466"/>
      <c r="IK32" s="466"/>
      <c r="IL32" s="466"/>
      <c r="IM32" s="466"/>
      <c r="IN32" s="466"/>
      <c r="IO32" s="466"/>
      <c r="IP32" s="466"/>
      <c r="IQ32" s="466"/>
      <c r="IR32" s="466"/>
      <c r="IS32" s="466"/>
      <c r="IT32" s="466"/>
    </row>
    <row r="33" spans="1:254">
      <c r="A33" s="466"/>
      <c r="B33" s="466"/>
      <c r="C33" s="466"/>
      <c r="D33" s="466"/>
      <c r="E33" s="466"/>
      <c r="F33" s="466"/>
      <c r="G33" s="466"/>
      <c r="H33" s="466"/>
      <c r="I33" s="466"/>
      <c r="J33" s="466"/>
      <c r="K33" s="467"/>
      <c r="L33" s="468"/>
      <c r="M33" s="466"/>
      <c r="N33" s="466"/>
      <c r="O33" s="466"/>
      <c r="P33" s="466"/>
      <c r="Q33" s="466"/>
      <c r="R33" s="466"/>
      <c r="S33" s="466"/>
      <c r="T33" s="466"/>
      <c r="U33" s="466"/>
      <c r="V33" s="466"/>
      <c r="W33" s="466"/>
      <c r="X33" s="466"/>
      <c r="Y33" s="466"/>
      <c r="Z33" s="466"/>
      <c r="AA33" s="466"/>
      <c r="AB33" s="466"/>
      <c r="AC33" s="466"/>
      <c r="AD33" s="466"/>
      <c r="AE33" s="466"/>
      <c r="AF33" s="466"/>
      <c r="AG33" s="466"/>
      <c r="AH33" s="466"/>
      <c r="AI33" s="466"/>
      <c r="AJ33" s="466"/>
      <c r="AK33" s="466"/>
      <c r="AL33" s="466"/>
      <c r="AM33" s="466"/>
      <c r="AN33" s="466"/>
      <c r="AO33" s="466"/>
      <c r="AP33" s="466"/>
      <c r="AQ33" s="466"/>
      <c r="AR33" s="466"/>
      <c r="AS33" s="466"/>
      <c r="AT33" s="466"/>
      <c r="AU33" s="466"/>
      <c r="AV33" s="466"/>
      <c r="AW33" s="466"/>
      <c r="AX33" s="466"/>
      <c r="AY33" s="466"/>
      <c r="AZ33" s="466"/>
      <c r="BA33" s="466"/>
      <c r="BB33" s="466"/>
      <c r="BC33" s="466"/>
      <c r="BD33" s="466"/>
      <c r="BE33" s="466"/>
      <c r="BF33" s="466"/>
      <c r="BG33" s="466"/>
      <c r="BH33" s="466"/>
      <c r="BI33" s="466"/>
      <c r="BJ33" s="466"/>
      <c r="BK33" s="466"/>
      <c r="BL33" s="466"/>
      <c r="BM33" s="466"/>
      <c r="BN33" s="466"/>
      <c r="BO33" s="466"/>
      <c r="BP33" s="466"/>
      <c r="BQ33" s="466"/>
      <c r="BR33" s="466"/>
      <c r="BS33" s="466"/>
      <c r="BT33" s="466"/>
      <c r="BU33" s="466"/>
      <c r="BV33" s="466"/>
      <c r="BW33" s="466"/>
      <c r="BX33" s="466"/>
      <c r="BY33" s="466"/>
      <c r="BZ33" s="466"/>
      <c r="CA33" s="466"/>
      <c r="CB33" s="466"/>
      <c r="CC33" s="466"/>
      <c r="CD33" s="466"/>
      <c r="CE33" s="466"/>
      <c r="CF33" s="466"/>
      <c r="CG33" s="466"/>
      <c r="CH33" s="466"/>
      <c r="CI33" s="466"/>
      <c r="CJ33" s="466"/>
      <c r="CK33" s="466"/>
      <c r="CL33" s="466"/>
      <c r="CM33" s="466"/>
      <c r="CN33" s="466"/>
      <c r="CO33" s="466"/>
      <c r="CP33" s="466"/>
      <c r="CQ33" s="466"/>
      <c r="CR33" s="466"/>
      <c r="CS33" s="466"/>
      <c r="CT33" s="466"/>
      <c r="CU33" s="466"/>
      <c r="CV33" s="466"/>
      <c r="CW33" s="466"/>
      <c r="CX33" s="466"/>
      <c r="CY33" s="466"/>
      <c r="CZ33" s="466"/>
      <c r="DA33" s="466"/>
      <c r="DB33" s="466"/>
      <c r="DC33" s="466"/>
      <c r="DD33" s="466"/>
      <c r="DE33" s="466"/>
      <c r="DF33" s="466"/>
      <c r="DG33" s="466"/>
      <c r="DH33" s="466"/>
      <c r="DI33" s="466"/>
      <c r="DJ33" s="466"/>
      <c r="DK33" s="466"/>
      <c r="DL33" s="466"/>
      <c r="DM33" s="466"/>
      <c r="DN33" s="466"/>
      <c r="DO33" s="466"/>
      <c r="DP33" s="466"/>
      <c r="DQ33" s="466"/>
      <c r="DR33" s="466"/>
      <c r="DS33" s="466"/>
      <c r="DT33" s="466"/>
      <c r="DU33" s="466"/>
      <c r="DV33" s="466"/>
      <c r="DW33" s="466"/>
      <c r="DX33" s="466"/>
      <c r="DY33" s="466"/>
      <c r="DZ33" s="466"/>
      <c r="EA33" s="466"/>
      <c r="EB33" s="466"/>
      <c r="EC33" s="466"/>
      <c r="ED33" s="466"/>
      <c r="EE33" s="466"/>
      <c r="EF33" s="466"/>
      <c r="EG33" s="466"/>
      <c r="EH33" s="466"/>
      <c r="EI33" s="466"/>
      <c r="EJ33" s="466"/>
      <c r="EK33" s="466"/>
      <c r="EL33" s="466"/>
      <c r="EM33" s="466"/>
      <c r="EN33" s="466"/>
      <c r="EO33" s="466"/>
      <c r="EP33" s="466"/>
      <c r="EQ33" s="466"/>
      <c r="ER33" s="466"/>
      <c r="ES33" s="466"/>
      <c r="ET33" s="466"/>
      <c r="EU33" s="466"/>
      <c r="EV33" s="466"/>
      <c r="EW33" s="466"/>
      <c r="EX33" s="466"/>
      <c r="EY33" s="466"/>
      <c r="EZ33" s="466"/>
      <c r="FA33" s="466"/>
      <c r="FB33" s="466"/>
      <c r="FC33" s="466"/>
      <c r="FD33" s="466"/>
      <c r="FE33" s="466"/>
      <c r="FF33" s="466"/>
      <c r="FG33" s="466"/>
      <c r="FH33" s="466"/>
      <c r="FI33" s="466"/>
      <c r="FJ33" s="466"/>
      <c r="FK33" s="466"/>
      <c r="FL33" s="466"/>
      <c r="FM33" s="466"/>
      <c r="FN33" s="466"/>
      <c r="FO33" s="466"/>
      <c r="FP33" s="466"/>
      <c r="FQ33" s="466"/>
      <c r="FR33" s="466"/>
      <c r="FS33" s="466"/>
      <c r="FT33" s="466"/>
      <c r="FU33" s="466"/>
      <c r="FV33" s="466"/>
      <c r="FW33" s="466"/>
      <c r="FX33" s="466"/>
      <c r="FY33" s="466"/>
      <c r="FZ33" s="466"/>
      <c r="GA33" s="466"/>
      <c r="GB33" s="466"/>
      <c r="GC33" s="466"/>
      <c r="GD33" s="466"/>
      <c r="GE33" s="466"/>
      <c r="GF33" s="466"/>
      <c r="GG33" s="466"/>
      <c r="GH33" s="466"/>
      <c r="GI33" s="466"/>
      <c r="GJ33" s="466"/>
      <c r="GK33" s="466"/>
      <c r="GL33" s="466"/>
      <c r="GM33" s="466"/>
      <c r="GN33" s="466"/>
      <c r="GO33" s="466"/>
      <c r="GP33" s="466"/>
      <c r="GQ33" s="466"/>
      <c r="GR33" s="466"/>
      <c r="GS33" s="466"/>
      <c r="GT33" s="466"/>
      <c r="GU33" s="466"/>
      <c r="GV33" s="466"/>
      <c r="GW33" s="466"/>
      <c r="GX33" s="466"/>
      <c r="GY33" s="466"/>
      <c r="GZ33" s="466"/>
      <c r="HA33" s="466"/>
      <c r="HB33" s="466"/>
      <c r="HC33" s="466"/>
      <c r="HD33" s="466"/>
      <c r="HE33" s="466"/>
      <c r="HF33" s="466"/>
      <c r="HG33" s="466"/>
      <c r="HH33" s="466"/>
      <c r="HI33" s="466"/>
      <c r="HJ33" s="466"/>
      <c r="HK33" s="466"/>
      <c r="HL33" s="466"/>
      <c r="HM33" s="466"/>
      <c r="HN33" s="466"/>
      <c r="HO33" s="466"/>
      <c r="HP33" s="466"/>
      <c r="HQ33" s="466"/>
      <c r="HR33" s="466"/>
      <c r="HS33" s="466"/>
      <c r="HT33" s="466"/>
      <c r="HU33" s="466"/>
      <c r="HV33" s="466"/>
      <c r="HW33" s="466"/>
      <c r="HX33" s="466"/>
      <c r="HY33" s="466"/>
      <c r="HZ33" s="466"/>
      <c r="IA33" s="466"/>
      <c r="IB33" s="466"/>
      <c r="IC33" s="466"/>
      <c r="ID33" s="466"/>
      <c r="IE33" s="466"/>
      <c r="IF33" s="466"/>
      <c r="IG33" s="466"/>
      <c r="IH33" s="466"/>
      <c r="II33" s="466"/>
      <c r="IJ33" s="466"/>
      <c r="IK33" s="466"/>
      <c r="IL33" s="466"/>
      <c r="IM33" s="466"/>
      <c r="IN33" s="466"/>
      <c r="IO33" s="466"/>
      <c r="IP33" s="466"/>
      <c r="IQ33" s="466"/>
      <c r="IR33" s="466"/>
      <c r="IS33" s="466"/>
      <c r="IT33" s="466"/>
    </row>
    <row r="34" spans="1:254">
      <c r="A34" s="466"/>
      <c r="B34" s="466"/>
      <c r="C34" s="466"/>
      <c r="D34" s="466"/>
      <c r="E34" s="466"/>
      <c r="F34" s="466"/>
      <c r="G34" s="466"/>
      <c r="H34" s="466"/>
      <c r="I34" s="466"/>
      <c r="J34" s="466"/>
      <c r="K34" s="466"/>
      <c r="L34" s="466"/>
      <c r="M34" s="466"/>
      <c r="N34" s="466"/>
      <c r="O34" s="466"/>
      <c r="P34" s="466"/>
      <c r="Q34" s="466"/>
      <c r="R34" s="466"/>
      <c r="S34" s="466"/>
      <c r="T34" s="466"/>
      <c r="U34" s="466"/>
      <c r="V34" s="466"/>
      <c r="W34" s="466"/>
      <c r="X34" s="466"/>
      <c r="Y34" s="466"/>
      <c r="Z34" s="466"/>
      <c r="AA34" s="466"/>
      <c r="AB34" s="466"/>
      <c r="AC34" s="466"/>
      <c r="AD34" s="466"/>
      <c r="AE34" s="466"/>
      <c r="AF34" s="466"/>
      <c r="AG34" s="466"/>
      <c r="AH34" s="466"/>
      <c r="AI34" s="466"/>
      <c r="AJ34" s="466"/>
      <c r="AK34" s="466"/>
      <c r="AL34" s="466"/>
      <c r="AM34" s="466"/>
      <c r="AN34" s="466"/>
      <c r="AO34" s="466"/>
      <c r="AP34" s="466"/>
      <c r="AQ34" s="466"/>
      <c r="AR34" s="466"/>
      <c r="AS34" s="466"/>
      <c r="AT34" s="466"/>
      <c r="AU34" s="466"/>
      <c r="AV34" s="466"/>
      <c r="AW34" s="466"/>
      <c r="AX34" s="466"/>
      <c r="AY34" s="466"/>
      <c r="AZ34" s="466"/>
      <c r="BA34" s="466"/>
      <c r="BB34" s="466"/>
      <c r="BC34" s="466"/>
      <c r="BD34" s="466"/>
      <c r="BE34" s="466"/>
      <c r="BF34" s="466"/>
      <c r="BG34" s="466"/>
      <c r="BH34" s="466"/>
      <c r="BI34" s="466"/>
      <c r="BJ34" s="466"/>
      <c r="BK34" s="466"/>
      <c r="BL34" s="466"/>
      <c r="BM34" s="466"/>
      <c r="BN34" s="466"/>
      <c r="BO34" s="466"/>
      <c r="BP34" s="466"/>
      <c r="BQ34" s="466"/>
      <c r="BR34" s="466"/>
      <c r="BS34" s="466"/>
      <c r="BT34" s="466"/>
      <c r="BU34" s="466"/>
      <c r="BV34" s="466"/>
      <c r="BW34" s="466"/>
      <c r="BX34" s="466"/>
      <c r="BY34" s="466"/>
      <c r="BZ34" s="466"/>
      <c r="CA34" s="466"/>
      <c r="CB34" s="466"/>
      <c r="CC34" s="466"/>
      <c r="CD34" s="466"/>
      <c r="CE34" s="466"/>
      <c r="CF34" s="466"/>
      <c r="CG34" s="466"/>
      <c r="CH34" s="466"/>
      <c r="CI34" s="466"/>
      <c r="CJ34" s="466"/>
      <c r="CK34" s="466"/>
      <c r="CL34" s="466"/>
      <c r="CM34" s="466"/>
      <c r="CN34" s="466"/>
      <c r="CO34" s="466"/>
      <c r="CP34" s="466"/>
      <c r="CQ34" s="466"/>
      <c r="CR34" s="466"/>
      <c r="CS34" s="466"/>
      <c r="CT34" s="466"/>
      <c r="CU34" s="466"/>
      <c r="CV34" s="466"/>
      <c r="CW34" s="466"/>
      <c r="CX34" s="466"/>
      <c r="CY34" s="466"/>
      <c r="CZ34" s="466"/>
      <c r="DA34" s="466"/>
      <c r="DB34" s="466"/>
      <c r="DC34" s="466"/>
      <c r="DD34" s="466"/>
      <c r="DE34" s="466"/>
      <c r="DF34" s="466"/>
      <c r="DG34" s="466"/>
      <c r="DH34" s="466"/>
      <c r="DI34" s="466"/>
      <c r="DJ34" s="466"/>
      <c r="DK34" s="466"/>
      <c r="DL34" s="466"/>
      <c r="DM34" s="466"/>
      <c r="DN34" s="466"/>
      <c r="DO34" s="466"/>
      <c r="DP34" s="466"/>
      <c r="DQ34" s="466"/>
      <c r="DR34" s="466"/>
      <c r="DS34" s="466"/>
      <c r="DT34" s="466"/>
      <c r="DU34" s="466"/>
      <c r="DV34" s="466"/>
      <c r="DW34" s="466"/>
      <c r="DX34" s="466"/>
      <c r="DY34" s="466"/>
      <c r="DZ34" s="466"/>
      <c r="EA34" s="466"/>
      <c r="EB34" s="466"/>
      <c r="EC34" s="466"/>
      <c r="ED34" s="466"/>
      <c r="EE34" s="466"/>
      <c r="EF34" s="466"/>
      <c r="EG34" s="466"/>
      <c r="EH34" s="466"/>
      <c r="EI34" s="466"/>
      <c r="EJ34" s="466"/>
      <c r="EK34" s="466"/>
      <c r="EL34" s="466"/>
      <c r="EM34" s="466"/>
      <c r="EN34" s="466"/>
      <c r="EO34" s="466"/>
      <c r="EP34" s="466"/>
      <c r="EQ34" s="466"/>
      <c r="ER34" s="466"/>
      <c r="ES34" s="466"/>
      <c r="ET34" s="466"/>
      <c r="EU34" s="466"/>
      <c r="EV34" s="466"/>
      <c r="EW34" s="466"/>
      <c r="EX34" s="466"/>
      <c r="EY34" s="466"/>
      <c r="EZ34" s="466"/>
      <c r="FA34" s="466"/>
      <c r="FB34" s="466"/>
      <c r="FC34" s="466"/>
      <c r="FD34" s="466"/>
      <c r="FE34" s="466"/>
      <c r="FF34" s="466"/>
      <c r="FG34" s="466"/>
      <c r="FH34" s="466"/>
      <c r="FI34" s="466"/>
      <c r="FJ34" s="466"/>
      <c r="FK34" s="466"/>
      <c r="FL34" s="466"/>
      <c r="FM34" s="466"/>
      <c r="FN34" s="466"/>
      <c r="FO34" s="466"/>
      <c r="FP34" s="466"/>
      <c r="FQ34" s="466"/>
      <c r="FR34" s="466"/>
      <c r="FS34" s="466"/>
      <c r="FT34" s="466"/>
      <c r="FU34" s="466"/>
      <c r="FV34" s="466"/>
      <c r="FW34" s="466"/>
      <c r="FX34" s="466"/>
      <c r="FY34" s="466"/>
      <c r="FZ34" s="466"/>
      <c r="GA34" s="466"/>
      <c r="GB34" s="466"/>
      <c r="GC34" s="466"/>
      <c r="GD34" s="466"/>
      <c r="GE34" s="466"/>
      <c r="GF34" s="466"/>
      <c r="GG34" s="466"/>
      <c r="GH34" s="466"/>
      <c r="GI34" s="466"/>
      <c r="GJ34" s="466"/>
      <c r="GK34" s="466"/>
      <c r="GL34" s="466"/>
      <c r="GM34" s="466"/>
      <c r="GN34" s="466"/>
      <c r="GO34" s="466"/>
      <c r="GP34" s="466"/>
      <c r="GQ34" s="466"/>
      <c r="GR34" s="466"/>
      <c r="GS34" s="466"/>
      <c r="GT34" s="466"/>
      <c r="GU34" s="466"/>
      <c r="GV34" s="466"/>
      <c r="GW34" s="466"/>
      <c r="GX34" s="466"/>
      <c r="GY34" s="466"/>
      <c r="GZ34" s="466"/>
      <c r="HA34" s="466"/>
      <c r="HB34" s="466"/>
      <c r="HC34" s="466"/>
      <c r="HD34" s="466"/>
      <c r="HE34" s="466"/>
      <c r="HF34" s="466"/>
      <c r="HG34" s="466"/>
      <c r="HH34" s="466"/>
      <c r="HI34" s="466"/>
      <c r="HJ34" s="466"/>
      <c r="HK34" s="466"/>
      <c r="HL34" s="466"/>
      <c r="HM34" s="466"/>
      <c r="HN34" s="466"/>
      <c r="HO34" s="466"/>
      <c r="HP34" s="466"/>
      <c r="HQ34" s="466"/>
      <c r="HR34" s="466"/>
      <c r="HS34" s="466"/>
      <c r="HT34" s="466"/>
      <c r="HU34" s="466"/>
      <c r="HV34" s="466"/>
      <c r="HW34" s="466"/>
      <c r="HX34" s="466"/>
      <c r="HY34" s="466"/>
      <c r="HZ34" s="466"/>
      <c r="IA34" s="466"/>
      <c r="IB34" s="466"/>
      <c r="IC34" s="466"/>
      <c r="ID34" s="466"/>
      <c r="IE34" s="466"/>
      <c r="IF34" s="466"/>
      <c r="IG34" s="466"/>
      <c r="IH34" s="466"/>
      <c r="II34" s="466"/>
      <c r="IJ34" s="466"/>
      <c r="IK34" s="466"/>
      <c r="IL34" s="466"/>
      <c r="IM34" s="466"/>
      <c r="IN34" s="466"/>
      <c r="IO34" s="466"/>
      <c r="IP34" s="466"/>
      <c r="IQ34" s="466"/>
      <c r="IR34" s="466"/>
      <c r="IS34" s="466"/>
      <c r="IT34" s="466"/>
    </row>
    <row r="35" spans="1:254">
      <c r="A35" s="466"/>
      <c r="B35" s="466"/>
      <c r="C35" s="466"/>
      <c r="D35" s="466"/>
      <c r="E35" s="466"/>
      <c r="F35" s="466"/>
      <c r="G35" s="466"/>
      <c r="H35" s="466"/>
      <c r="I35" s="466"/>
      <c r="J35" s="466"/>
      <c r="K35" s="466"/>
      <c r="L35" s="466"/>
      <c r="M35" s="466"/>
      <c r="N35" s="466"/>
      <c r="O35" s="466"/>
      <c r="P35" s="466"/>
      <c r="Q35" s="466"/>
      <c r="R35" s="466"/>
      <c r="S35" s="466"/>
      <c r="T35" s="466"/>
      <c r="U35" s="466"/>
      <c r="V35" s="466"/>
      <c r="W35" s="466"/>
      <c r="X35" s="466"/>
      <c r="Y35" s="466"/>
      <c r="Z35" s="466"/>
      <c r="AA35" s="466"/>
      <c r="AB35" s="466"/>
      <c r="AC35" s="466"/>
      <c r="AD35" s="466"/>
      <c r="AE35" s="466"/>
      <c r="AF35" s="466"/>
      <c r="AG35" s="466"/>
      <c r="AH35" s="466"/>
      <c r="AI35" s="466"/>
      <c r="AJ35" s="466"/>
      <c r="AK35" s="466"/>
      <c r="AL35" s="466"/>
      <c r="AM35" s="466"/>
      <c r="AN35" s="466"/>
      <c r="AO35" s="466"/>
      <c r="AP35" s="466"/>
      <c r="AQ35" s="466"/>
      <c r="AR35" s="466"/>
      <c r="AS35" s="466"/>
      <c r="AT35" s="466"/>
      <c r="AU35" s="466"/>
      <c r="AV35" s="466"/>
      <c r="AW35" s="466"/>
      <c r="AX35" s="466"/>
      <c r="AY35" s="466"/>
      <c r="AZ35" s="466"/>
      <c r="BA35" s="466"/>
      <c r="BB35" s="466"/>
      <c r="BC35" s="466"/>
      <c r="BD35" s="466"/>
      <c r="BE35" s="466"/>
      <c r="BF35" s="466"/>
      <c r="BG35" s="466"/>
      <c r="BH35" s="466"/>
      <c r="BI35" s="466"/>
      <c r="BJ35" s="466"/>
      <c r="BK35" s="466"/>
      <c r="BL35" s="466"/>
      <c r="BM35" s="466"/>
      <c r="BN35" s="466"/>
      <c r="BO35" s="466"/>
      <c r="BP35" s="466"/>
      <c r="BQ35" s="466"/>
      <c r="BR35" s="466"/>
      <c r="BS35" s="466"/>
      <c r="BT35" s="466"/>
      <c r="BU35" s="466"/>
      <c r="BV35" s="466"/>
      <c r="BW35" s="466"/>
      <c r="BX35" s="466"/>
      <c r="BY35" s="466"/>
      <c r="BZ35" s="466"/>
      <c r="CA35" s="466"/>
      <c r="CB35" s="466"/>
      <c r="CC35" s="466"/>
      <c r="CD35" s="466"/>
      <c r="CE35" s="466"/>
      <c r="CF35" s="466"/>
      <c r="CG35" s="466"/>
      <c r="CH35" s="466"/>
      <c r="CI35" s="466"/>
      <c r="CJ35" s="466"/>
      <c r="CK35" s="466"/>
      <c r="CL35" s="466"/>
      <c r="CM35" s="466"/>
      <c r="CN35" s="466"/>
      <c r="CO35" s="466"/>
      <c r="CP35" s="466"/>
      <c r="CQ35" s="466"/>
      <c r="CR35" s="466"/>
      <c r="CS35" s="466"/>
      <c r="CT35" s="466"/>
      <c r="CU35" s="466"/>
      <c r="CV35" s="466"/>
      <c r="CW35" s="466"/>
      <c r="CX35" s="466"/>
      <c r="CY35" s="466"/>
      <c r="CZ35" s="466"/>
      <c r="DA35" s="466"/>
      <c r="DB35" s="466"/>
      <c r="DC35" s="466"/>
      <c r="DD35" s="466"/>
      <c r="DE35" s="466"/>
      <c r="DF35" s="466"/>
      <c r="DG35" s="466"/>
      <c r="DH35" s="466"/>
      <c r="DI35" s="466"/>
      <c r="DJ35" s="466"/>
      <c r="DK35" s="466"/>
      <c r="DL35" s="466"/>
      <c r="DM35" s="466"/>
      <c r="DN35" s="466"/>
      <c r="DO35" s="466"/>
      <c r="DP35" s="466"/>
      <c r="DQ35" s="466"/>
      <c r="DR35" s="466"/>
      <c r="DS35" s="466"/>
      <c r="DT35" s="466"/>
      <c r="DU35" s="466"/>
      <c r="DV35" s="466"/>
      <c r="DW35" s="466"/>
      <c r="DX35" s="466"/>
      <c r="DY35" s="466"/>
      <c r="DZ35" s="466"/>
      <c r="EA35" s="466"/>
      <c r="EB35" s="466"/>
      <c r="EC35" s="466"/>
      <c r="ED35" s="466"/>
      <c r="EE35" s="466"/>
      <c r="EF35" s="466"/>
      <c r="EG35" s="466"/>
      <c r="EH35" s="466"/>
      <c r="EI35" s="466"/>
      <c r="EJ35" s="466"/>
      <c r="EK35" s="466"/>
      <c r="EL35" s="466"/>
      <c r="EM35" s="466"/>
      <c r="EN35" s="466"/>
      <c r="EO35" s="466"/>
      <c r="EP35" s="466"/>
      <c r="EQ35" s="466"/>
      <c r="ER35" s="466"/>
      <c r="ES35" s="466"/>
      <c r="ET35" s="466"/>
      <c r="EU35" s="466"/>
      <c r="EV35" s="466"/>
      <c r="EW35" s="466"/>
      <c r="EX35" s="466"/>
      <c r="EY35" s="466"/>
      <c r="EZ35" s="466"/>
      <c r="FA35" s="466"/>
      <c r="FB35" s="466"/>
      <c r="FC35" s="466"/>
      <c r="FD35" s="466"/>
      <c r="FE35" s="466"/>
      <c r="FF35" s="466"/>
      <c r="FG35" s="466"/>
      <c r="FH35" s="466"/>
      <c r="FI35" s="466"/>
      <c r="FJ35" s="466"/>
      <c r="FK35" s="466"/>
      <c r="FL35" s="466"/>
      <c r="FM35" s="466"/>
      <c r="FN35" s="466"/>
      <c r="FO35" s="466"/>
      <c r="FP35" s="466"/>
      <c r="FQ35" s="466"/>
      <c r="FR35" s="466"/>
      <c r="FS35" s="466"/>
      <c r="FT35" s="466"/>
      <c r="FU35" s="466"/>
      <c r="FV35" s="466"/>
      <c r="FW35" s="466"/>
      <c r="FX35" s="466"/>
      <c r="FY35" s="466"/>
      <c r="FZ35" s="466"/>
      <c r="GA35" s="466"/>
      <c r="GB35" s="466"/>
      <c r="GC35" s="466"/>
      <c r="GD35" s="466"/>
      <c r="GE35" s="466"/>
      <c r="GF35" s="466"/>
      <c r="GG35" s="466"/>
      <c r="GH35" s="466"/>
      <c r="GI35" s="466"/>
      <c r="GJ35" s="466"/>
      <c r="GK35" s="466"/>
      <c r="GL35" s="466"/>
      <c r="GM35" s="466"/>
      <c r="GN35" s="466"/>
      <c r="GO35" s="466"/>
      <c r="GP35" s="466"/>
      <c r="GQ35" s="466"/>
      <c r="GR35" s="466"/>
      <c r="GS35" s="466"/>
      <c r="GT35" s="466"/>
      <c r="GU35" s="466"/>
      <c r="GV35" s="466"/>
      <c r="GW35" s="466"/>
      <c r="GX35" s="466"/>
      <c r="GY35" s="466"/>
      <c r="GZ35" s="466"/>
      <c r="HA35" s="466"/>
      <c r="HB35" s="466"/>
      <c r="HC35" s="466"/>
      <c r="HD35" s="466"/>
      <c r="HE35" s="466"/>
      <c r="HF35" s="466"/>
      <c r="HG35" s="466"/>
      <c r="HH35" s="466"/>
      <c r="HI35" s="466"/>
      <c r="HJ35" s="466"/>
      <c r="HK35" s="466"/>
      <c r="HL35" s="466"/>
      <c r="HM35" s="466"/>
      <c r="HN35" s="466"/>
      <c r="HO35" s="466"/>
      <c r="HP35" s="466"/>
      <c r="HQ35" s="466"/>
      <c r="HR35" s="466"/>
      <c r="HS35" s="466"/>
      <c r="HT35" s="466"/>
      <c r="HU35" s="466"/>
      <c r="HV35" s="466"/>
      <c r="HW35" s="466"/>
      <c r="HX35" s="466"/>
      <c r="HY35" s="466"/>
      <c r="HZ35" s="466"/>
      <c r="IA35" s="466"/>
      <c r="IB35" s="466"/>
      <c r="IC35" s="466"/>
      <c r="ID35" s="466"/>
      <c r="IE35" s="466"/>
      <c r="IF35" s="466"/>
      <c r="IG35" s="466"/>
      <c r="IH35" s="466"/>
      <c r="II35" s="466"/>
      <c r="IJ35" s="466"/>
      <c r="IK35" s="466"/>
      <c r="IL35" s="466"/>
      <c r="IM35" s="466"/>
      <c r="IN35" s="466"/>
      <c r="IO35" s="466"/>
      <c r="IP35" s="466"/>
      <c r="IQ35" s="466"/>
      <c r="IR35" s="466"/>
      <c r="IS35" s="466"/>
      <c r="IT35" s="466"/>
    </row>
    <row r="36" spans="1:254">
      <c r="A36" s="466"/>
      <c r="B36" s="466"/>
      <c r="C36" s="466"/>
      <c r="D36" s="466"/>
      <c r="E36" s="466"/>
      <c r="F36" s="466"/>
      <c r="G36" s="466"/>
      <c r="H36" s="466"/>
      <c r="I36" s="466"/>
      <c r="J36" s="466"/>
      <c r="K36" s="466"/>
      <c r="L36" s="466"/>
      <c r="M36" s="466"/>
      <c r="N36" s="466"/>
      <c r="O36" s="466"/>
      <c r="P36" s="466"/>
      <c r="Q36" s="466"/>
      <c r="R36" s="466"/>
      <c r="S36" s="466"/>
      <c r="T36" s="466"/>
      <c r="U36" s="466"/>
      <c r="V36" s="466"/>
      <c r="W36" s="466"/>
      <c r="X36" s="466"/>
      <c r="Y36" s="466"/>
      <c r="Z36" s="466"/>
      <c r="AA36" s="466"/>
      <c r="AB36" s="466"/>
      <c r="AC36" s="466"/>
      <c r="AD36" s="466"/>
      <c r="AE36" s="466"/>
      <c r="AF36" s="466"/>
      <c r="AG36" s="466"/>
      <c r="AH36" s="466"/>
      <c r="AI36" s="466"/>
      <c r="AJ36" s="466"/>
      <c r="AK36" s="466"/>
      <c r="AL36" s="466"/>
      <c r="AM36" s="466"/>
      <c r="AN36" s="466"/>
      <c r="AO36" s="466"/>
      <c r="AP36" s="466"/>
      <c r="AQ36" s="466"/>
      <c r="AR36" s="466"/>
      <c r="AS36" s="466"/>
      <c r="AT36" s="466"/>
      <c r="AU36" s="466"/>
      <c r="AV36" s="466"/>
      <c r="AW36" s="466"/>
      <c r="AX36" s="466"/>
      <c r="AY36" s="466"/>
      <c r="AZ36" s="466"/>
      <c r="BA36" s="466"/>
      <c r="BB36" s="466"/>
      <c r="BC36" s="466"/>
      <c r="BD36" s="466"/>
      <c r="BE36" s="466"/>
      <c r="BF36" s="466"/>
      <c r="BG36" s="466"/>
      <c r="BH36" s="466"/>
      <c r="BI36" s="466"/>
      <c r="BJ36" s="466"/>
      <c r="BK36" s="466"/>
      <c r="BL36" s="466"/>
      <c r="BM36" s="466"/>
      <c r="BN36" s="466"/>
      <c r="BO36" s="466"/>
      <c r="BP36" s="466"/>
      <c r="BQ36" s="466"/>
      <c r="BR36" s="466"/>
      <c r="BS36" s="466"/>
      <c r="BT36" s="466"/>
      <c r="BU36" s="466"/>
      <c r="BV36" s="466"/>
      <c r="BW36" s="466"/>
      <c r="BX36" s="466"/>
      <c r="BY36" s="466"/>
      <c r="BZ36" s="466"/>
      <c r="CA36" s="466"/>
      <c r="CB36" s="466"/>
      <c r="CC36" s="466"/>
      <c r="CD36" s="466"/>
      <c r="CE36" s="466"/>
      <c r="CF36" s="466"/>
      <c r="CG36" s="466"/>
      <c r="CH36" s="466"/>
      <c r="CI36" s="466"/>
      <c r="CJ36" s="466"/>
      <c r="CK36" s="466"/>
      <c r="CL36" s="466"/>
      <c r="CM36" s="466"/>
      <c r="CN36" s="466"/>
      <c r="CO36" s="466"/>
      <c r="CP36" s="466"/>
      <c r="CQ36" s="466"/>
      <c r="CR36" s="466"/>
      <c r="CS36" s="466"/>
      <c r="CT36" s="466"/>
      <c r="CU36" s="466"/>
      <c r="CV36" s="466"/>
      <c r="CW36" s="466"/>
      <c r="CX36" s="466"/>
      <c r="CY36" s="466"/>
      <c r="CZ36" s="466"/>
      <c r="DA36" s="466"/>
      <c r="DB36" s="466"/>
      <c r="DC36" s="466"/>
      <c r="DD36" s="466"/>
      <c r="DE36" s="466"/>
      <c r="DF36" s="466"/>
      <c r="DG36" s="466"/>
      <c r="DH36" s="466"/>
      <c r="DI36" s="466"/>
      <c r="DJ36" s="466"/>
      <c r="DK36" s="466"/>
      <c r="DL36" s="466"/>
      <c r="DM36" s="466"/>
      <c r="DN36" s="466"/>
      <c r="DO36" s="466"/>
      <c r="DP36" s="466"/>
      <c r="DQ36" s="466"/>
      <c r="DR36" s="466"/>
      <c r="DS36" s="466"/>
      <c r="DT36" s="466"/>
      <c r="DU36" s="466"/>
      <c r="DV36" s="466"/>
      <c r="DW36" s="466"/>
      <c r="DX36" s="466"/>
      <c r="DY36" s="466"/>
      <c r="DZ36" s="466"/>
      <c r="EA36" s="466"/>
      <c r="EB36" s="466"/>
      <c r="EC36" s="466"/>
      <c r="ED36" s="466"/>
      <c r="EE36" s="466"/>
      <c r="EF36" s="466"/>
      <c r="EG36" s="466"/>
      <c r="EH36" s="466"/>
      <c r="EI36" s="466"/>
      <c r="EJ36" s="466"/>
      <c r="EK36" s="466"/>
      <c r="EL36" s="466"/>
      <c r="EM36" s="466"/>
      <c r="EN36" s="466"/>
      <c r="EO36" s="466"/>
      <c r="EP36" s="466"/>
      <c r="EQ36" s="466"/>
      <c r="ER36" s="466"/>
      <c r="ES36" s="466"/>
      <c r="ET36" s="466"/>
      <c r="EU36" s="466"/>
      <c r="EV36" s="466"/>
      <c r="EW36" s="466"/>
      <c r="EX36" s="466"/>
      <c r="EY36" s="466"/>
      <c r="EZ36" s="466"/>
      <c r="FA36" s="466"/>
      <c r="FB36" s="466"/>
      <c r="FC36" s="466"/>
      <c r="FD36" s="466"/>
      <c r="FE36" s="466"/>
      <c r="FF36" s="466"/>
      <c r="FG36" s="466"/>
      <c r="FH36" s="466"/>
      <c r="FI36" s="466"/>
      <c r="FJ36" s="466"/>
      <c r="FK36" s="466"/>
      <c r="FL36" s="466"/>
      <c r="FM36" s="466"/>
      <c r="FN36" s="466"/>
      <c r="FO36" s="466"/>
      <c r="FP36" s="466"/>
      <c r="FQ36" s="466"/>
      <c r="FR36" s="466"/>
      <c r="FS36" s="466"/>
      <c r="FT36" s="466"/>
      <c r="FU36" s="466"/>
      <c r="FV36" s="466"/>
      <c r="FW36" s="466"/>
      <c r="FX36" s="466"/>
      <c r="FY36" s="466"/>
      <c r="FZ36" s="466"/>
      <c r="GA36" s="466"/>
      <c r="GB36" s="466"/>
      <c r="GC36" s="466"/>
      <c r="GD36" s="466"/>
      <c r="GE36" s="466"/>
      <c r="GF36" s="466"/>
      <c r="GG36" s="466"/>
      <c r="GH36" s="466"/>
      <c r="GI36" s="466"/>
      <c r="GJ36" s="466"/>
      <c r="GK36" s="466"/>
      <c r="GL36" s="466"/>
      <c r="GM36" s="466"/>
      <c r="GN36" s="466"/>
      <c r="GO36" s="466"/>
      <c r="GP36" s="466"/>
      <c r="GQ36" s="466"/>
      <c r="GR36" s="466"/>
      <c r="GS36" s="466"/>
      <c r="GT36" s="466"/>
      <c r="GU36" s="466"/>
      <c r="GV36" s="466"/>
      <c r="GW36" s="466"/>
      <c r="GX36" s="466"/>
      <c r="GY36" s="466"/>
      <c r="GZ36" s="466"/>
      <c r="HA36" s="466"/>
      <c r="HB36" s="466"/>
      <c r="HC36" s="466"/>
      <c r="HD36" s="466"/>
      <c r="HE36" s="466"/>
      <c r="HF36" s="466"/>
      <c r="HG36" s="466"/>
      <c r="HH36" s="466"/>
      <c r="HI36" s="466"/>
      <c r="HJ36" s="466"/>
      <c r="HK36" s="466"/>
      <c r="HL36" s="466"/>
      <c r="HM36" s="466"/>
      <c r="HN36" s="466"/>
      <c r="HO36" s="466"/>
      <c r="HP36" s="466"/>
      <c r="HQ36" s="466"/>
      <c r="HR36" s="466"/>
      <c r="HS36" s="466"/>
      <c r="HT36" s="466"/>
      <c r="HU36" s="466"/>
      <c r="HV36" s="466"/>
      <c r="HW36" s="466"/>
      <c r="HX36" s="466"/>
      <c r="HY36" s="466"/>
      <c r="HZ36" s="466"/>
      <c r="IA36" s="466"/>
      <c r="IB36" s="466"/>
      <c r="IC36" s="466"/>
      <c r="ID36" s="466"/>
      <c r="IE36" s="466"/>
      <c r="IF36" s="466"/>
      <c r="IG36" s="466"/>
      <c r="IH36" s="466"/>
      <c r="II36" s="466"/>
      <c r="IJ36" s="466"/>
      <c r="IK36" s="466"/>
      <c r="IL36" s="466"/>
      <c r="IM36" s="466"/>
      <c r="IN36" s="466"/>
      <c r="IO36" s="466"/>
      <c r="IP36" s="466"/>
      <c r="IQ36" s="466"/>
      <c r="IR36" s="466"/>
      <c r="IS36" s="466"/>
      <c r="IT36" s="466"/>
    </row>
    <row r="37" spans="1:254">
      <c r="A37" s="466"/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6"/>
      <c r="T37" s="466"/>
      <c r="U37" s="466"/>
      <c r="V37" s="466"/>
      <c r="W37" s="466"/>
      <c r="X37" s="466"/>
      <c r="Y37" s="466"/>
      <c r="Z37" s="466"/>
      <c r="AA37" s="466"/>
      <c r="AB37" s="466"/>
      <c r="AC37" s="466"/>
      <c r="AD37" s="466"/>
      <c r="AE37" s="466"/>
      <c r="AF37" s="466"/>
      <c r="AG37" s="466"/>
      <c r="AH37" s="466"/>
      <c r="AI37" s="466"/>
      <c r="AJ37" s="466"/>
      <c r="AK37" s="466"/>
      <c r="AL37" s="466"/>
      <c r="AM37" s="466"/>
      <c r="AN37" s="466"/>
      <c r="AO37" s="466"/>
      <c r="AP37" s="466"/>
      <c r="AQ37" s="466"/>
      <c r="AR37" s="466"/>
      <c r="AS37" s="466"/>
      <c r="AT37" s="466"/>
      <c r="AU37" s="466"/>
      <c r="AV37" s="466"/>
      <c r="AW37" s="466"/>
      <c r="AX37" s="466"/>
      <c r="AY37" s="466"/>
      <c r="AZ37" s="466"/>
      <c r="BA37" s="466"/>
      <c r="BB37" s="466"/>
      <c r="BC37" s="466"/>
      <c r="BD37" s="466"/>
      <c r="BE37" s="466"/>
      <c r="BF37" s="466"/>
      <c r="BG37" s="466"/>
      <c r="BH37" s="466"/>
      <c r="BI37" s="466"/>
      <c r="BJ37" s="466"/>
      <c r="BK37" s="466"/>
      <c r="BL37" s="466"/>
      <c r="BM37" s="466"/>
      <c r="BN37" s="466"/>
      <c r="BO37" s="466"/>
      <c r="BP37" s="466"/>
      <c r="BQ37" s="466"/>
      <c r="BR37" s="466"/>
      <c r="BS37" s="466"/>
      <c r="BT37" s="466"/>
      <c r="BU37" s="466"/>
      <c r="BV37" s="466"/>
      <c r="BW37" s="466"/>
      <c r="BX37" s="466"/>
      <c r="BY37" s="466"/>
      <c r="BZ37" s="466"/>
      <c r="CA37" s="466"/>
      <c r="CB37" s="466"/>
      <c r="CC37" s="466"/>
      <c r="CD37" s="466"/>
      <c r="CE37" s="466"/>
      <c r="CF37" s="466"/>
      <c r="CG37" s="466"/>
      <c r="CH37" s="466"/>
      <c r="CI37" s="466"/>
      <c r="CJ37" s="466"/>
      <c r="CK37" s="466"/>
      <c r="CL37" s="466"/>
      <c r="CM37" s="466"/>
      <c r="CN37" s="466"/>
      <c r="CO37" s="466"/>
      <c r="CP37" s="466"/>
      <c r="CQ37" s="466"/>
      <c r="CR37" s="466"/>
      <c r="CS37" s="466"/>
      <c r="CT37" s="466"/>
      <c r="CU37" s="466"/>
      <c r="CV37" s="466"/>
      <c r="CW37" s="466"/>
      <c r="CX37" s="466"/>
      <c r="CY37" s="466"/>
      <c r="CZ37" s="466"/>
      <c r="DA37" s="466"/>
      <c r="DB37" s="466"/>
      <c r="DC37" s="466"/>
      <c r="DD37" s="466"/>
      <c r="DE37" s="466"/>
      <c r="DF37" s="466"/>
      <c r="DG37" s="466"/>
      <c r="DH37" s="466"/>
      <c r="DI37" s="466"/>
      <c r="DJ37" s="466"/>
      <c r="DK37" s="466"/>
      <c r="DL37" s="466"/>
      <c r="DM37" s="466"/>
      <c r="DN37" s="466"/>
      <c r="DO37" s="466"/>
      <c r="DP37" s="466"/>
      <c r="DQ37" s="466"/>
      <c r="DR37" s="466"/>
      <c r="DS37" s="466"/>
      <c r="DT37" s="466"/>
      <c r="DU37" s="466"/>
      <c r="DV37" s="466"/>
      <c r="DW37" s="466"/>
      <c r="DX37" s="466"/>
      <c r="DY37" s="466"/>
      <c r="DZ37" s="466"/>
      <c r="EA37" s="466"/>
      <c r="EB37" s="466"/>
      <c r="EC37" s="466"/>
      <c r="ED37" s="466"/>
      <c r="EE37" s="466"/>
      <c r="EF37" s="466"/>
      <c r="EG37" s="466"/>
      <c r="EH37" s="466"/>
      <c r="EI37" s="466"/>
      <c r="EJ37" s="466"/>
      <c r="EK37" s="466"/>
      <c r="EL37" s="466"/>
      <c r="EM37" s="466"/>
      <c r="EN37" s="466"/>
      <c r="EO37" s="466"/>
      <c r="EP37" s="466"/>
      <c r="EQ37" s="466"/>
      <c r="ER37" s="466"/>
      <c r="ES37" s="466"/>
      <c r="ET37" s="466"/>
      <c r="EU37" s="466"/>
      <c r="EV37" s="466"/>
      <c r="EW37" s="466"/>
      <c r="EX37" s="466"/>
      <c r="EY37" s="466"/>
      <c r="EZ37" s="466"/>
      <c r="FA37" s="466"/>
      <c r="FB37" s="466"/>
      <c r="FC37" s="466"/>
      <c r="FD37" s="466"/>
      <c r="FE37" s="466"/>
      <c r="FF37" s="466"/>
      <c r="FG37" s="466"/>
      <c r="FH37" s="466"/>
      <c r="FI37" s="466"/>
      <c r="FJ37" s="466"/>
      <c r="FK37" s="466"/>
      <c r="FL37" s="466"/>
      <c r="FM37" s="466"/>
      <c r="FN37" s="466"/>
      <c r="FO37" s="466"/>
      <c r="FP37" s="466"/>
      <c r="FQ37" s="466"/>
      <c r="FR37" s="466"/>
      <c r="FS37" s="466"/>
      <c r="FT37" s="466"/>
      <c r="FU37" s="466"/>
      <c r="FV37" s="466"/>
      <c r="FW37" s="466"/>
      <c r="FX37" s="466"/>
      <c r="FY37" s="466"/>
      <c r="FZ37" s="466"/>
      <c r="GA37" s="466"/>
      <c r="GB37" s="466"/>
      <c r="GC37" s="466"/>
      <c r="GD37" s="466"/>
      <c r="GE37" s="466"/>
      <c r="GF37" s="466"/>
      <c r="GG37" s="466"/>
      <c r="GH37" s="466"/>
      <c r="GI37" s="466"/>
      <c r="GJ37" s="466"/>
      <c r="GK37" s="466"/>
      <c r="GL37" s="466"/>
      <c r="GM37" s="466"/>
      <c r="GN37" s="466"/>
      <c r="GO37" s="466"/>
      <c r="GP37" s="466"/>
      <c r="GQ37" s="466"/>
      <c r="GR37" s="466"/>
      <c r="GS37" s="466"/>
      <c r="GT37" s="466"/>
      <c r="GU37" s="466"/>
      <c r="GV37" s="466"/>
      <c r="GW37" s="466"/>
      <c r="GX37" s="466"/>
      <c r="GY37" s="466"/>
      <c r="GZ37" s="466"/>
      <c r="HA37" s="466"/>
      <c r="HB37" s="466"/>
      <c r="HC37" s="466"/>
      <c r="HD37" s="466"/>
      <c r="HE37" s="466"/>
      <c r="HF37" s="466"/>
      <c r="HG37" s="466"/>
      <c r="HH37" s="466"/>
      <c r="HI37" s="466"/>
      <c r="HJ37" s="466"/>
      <c r="HK37" s="466"/>
      <c r="HL37" s="466"/>
      <c r="HM37" s="466"/>
      <c r="HN37" s="466"/>
      <c r="HO37" s="466"/>
      <c r="HP37" s="466"/>
      <c r="HQ37" s="466"/>
      <c r="HR37" s="466"/>
      <c r="HS37" s="466"/>
      <c r="HT37" s="466"/>
      <c r="HU37" s="466"/>
      <c r="HV37" s="466"/>
      <c r="HW37" s="466"/>
      <c r="HX37" s="466"/>
      <c r="HY37" s="466"/>
      <c r="HZ37" s="466"/>
      <c r="IA37" s="466"/>
      <c r="IB37" s="466"/>
      <c r="IC37" s="466"/>
      <c r="ID37" s="466"/>
      <c r="IE37" s="466"/>
      <c r="IF37" s="466"/>
      <c r="IG37" s="466"/>
      <c r="IH37" s="466"/>
      <c r="II37" s="466"/>
      <c r="IJ37" s="466"/>
      <c r="IK37" s="466"/>
      <c r="IL37" s="466"/>
      <c r="IM37" s="466"/>
      <c r="IN37" s="466"/>
      <c r="IO37" s="466"/>
      <c r="IP37" s="466"/>
      <c r="IQ37" s="466"/>
      <c r="IR37" s="466"/>
      <c r="IS37" s="466"/>
      <c r="IT37" s="466"/>
    </row>
    <row r="38" spans="1:254">
      <c r="A38" s="466"/>
      <c r="B38" s="466"/>
      <c r="C38" s="466"/>
      <c r="D38" s="466"/>
      <c r="E38" s="466"/>
      <c r="F38" s="466"/>
      <c r="G38" s="466"/>
      <c r="H38" s="466"/>
      <c r="I38" s="466"/>
      <c r="J38" s="466"/>
      <c r="K38" s="466"/>
      <c r="L38" s="466"/>
      <c r="M38" s="466"/>
      <c r="N38" s="466"/>
      <c r="O38" s="466"/>
      <c r="P38" s="466"/>
      <c r="Q38" s="466"/>
      <c r="R38" s="466"/>
      <c r="S38" s="466"/>
      <c r="T38" s="466"/>
      <c r="U38" s="466"/>
      <c r="V38" s="466"/>
      <c r="W38" s="466"/>
      <c r="X38" s="466"/>
      <c r="Y38" s="466"/>
      <c r="Z38" s="466"/>
      <c r="AA38" s="466"/>
      <c r="AB38" s="466"/>
      <c r="AC38" s="466"/>
      <c r="AD38" s="466"/>
      <c r="AE38" s="466"/>
      <c r="AF38" s="466"/>
      <c r="AG38" s="466"/>
      <c r="AH38" s="466"/>
      <c r="AI38" s="466"/>
      <c r="AJ38" s="466"/>
      <c r="AK38" s="466"/>
      <c r="AL38" s="466"/>
      <c r="AM38" s="466"/>
      <c r="AN38" s="466"/>
      <c r="AO38" s="466"/>
      <c r="AP38" s="466"/>
      <c r="AQ38" s="466"/>
      <c r="AR38" s="466"/>
      <c r="AS38" s="466"/>
      <c r="AT38" s="466"/>
      <c r="AU38" s="466"/>
      <c r="AV38" s="466"/>
      <c r="AW38" s="466"/>
      <c r="AX38" s="466"/>
      <c r="AY38" s="466"/>
      <c r="AZ38" s="466"/>
      <c r="BA38" s="466"/>
      <c r="BB38" s="466"/>
      <c r="BC38" s="466"/>
      <c r="BD38" s="466"/>
      <c r="BE38" s="466"/>
      <c r="BF38" s="466"/>
      <c r="BG38" s="466"/>
      <c r="BH38" s="466"/>
      <c r="BI38" s="466"/>
      <c r="BJ38" s="466"/>
      <c r="BK38" s="466"/>
      <c r="BL38" s="466"/>
      <c r="BM38" s="466"/>
      <c r="BN38" s="466"/>
      <c r="BO38" s="466"/>
      <c r="BP38" s="466"/>
      <c r="BQ38" s="466"/>
      <c r="BR38" s="466"/>
      <c r="BS38" s="466"/>
      <c r="BT38" s="466"/>
      <c r="BU38" s="466"/>
      <c r="BV38" s="466"/>
      <c r="BW38" s="466"/>
      <c r="BX38" s="466"/>
      <c r="BY38" s="466"/>
      <c r="BZ38" s="466"/>
      <c r="CA38" s="466"/>
      <c r="CB38" s="466"/>
      <c r="CC38" s="466"/>
      <c r="CD38" s="466"/>
      <c r="CE38" s="466"/>
      <c r="CF38" s="466"/>
      <c r="CG38" s="466"/>
      <c r="CH38" s="466"/>
      <c r="CI38" s="466"/>
      <c r="CJ38" s="466"/>
      <c r="CK38" s="466"/>
      <c r="CL38" s="466"/>
      <c r="CM38" s="466"/>
      <c r="CN38" s="466"/>
      <c r="CO38" s="466"/>
      <c r="CP38" s="466"/>
      <c r="CQ38" s="466"/>
      <c r="CR38" s="466"/>
      <c r="CS38" s="466"/>
      <c r="CT38" s="466"/>
      <c r="CU38" s="466"/>
      <c r="CV38" s="466"/>
      <c r="CW38" s="466"/>
      <c r="CX38" s="466"/>
      <c r="CY38" s="466"/>
      <c r="CZ38" s="466"/>
      <c r="DA38" s="466"/>
      <c r="DB38" s="466"/>
      <c r="DC38" s="466"/>
      <c r="DD38" s="466"/>
      <c r="DE38" s="466"/>
      <c r="DF38" s="466"/>
      <c r="DG38" s="466"/>
      <c r="DH38" s="466"/>
      <c r="DI38" s="466"/>
      <c r="DJ38" s="466"/>
      <c r="DK38" s="466"/>
      <c r="DL38" s="466"/>
      <c r="DM38" s="466"/>
      <c r="DN38" s="466"/>
      <c r="DO38" s="466"/>
      <c r="DP38" s="466"/>
      <c r="DQ38" s="466"/>
      <c r="DR38" s="466"/>
      <c r="DS38" s="466"/>
      <c r="DT38" s="466"/>
      <c r="DU38" s="466"/>
      <c r="DV38" s="466"/>
      <c r="DW38" s="466"/>
      <c r="DX38" s="466"/>
      <c r="DY38" s="466"/>
      <c r="DZ38" s="466"/>
      <c r="EA38" s="466"/>
      <c r="EB38" s="466"/>
      <c r="EC38" s="466"/>
      <c r="ED38" s="466"/>
      <c r="EE38" s="466"/>
      <c r="EF38" s="466"/>
      <c r="EG38" s="466"/>
      <c r="EH38" s="466"/>
      <c r="EI38" s="466"/>
      <c r="EJ38" s="466"/>
      <c r="EK38" s="466"/>
      <c r="EL38" s="466"/>
      <c r="EM38" s="466"/>
      <c r="EN38" s="466"/>
      <c r="EO38" s="466"/>
      <c r="EP38" s="466"/>
      <c r="EQ38" s="466"/>
      <c r="ER38" s="466"/>
      <c r="ES38" s="466"/>
      <c r="ET38" s="466"/>
      <c r="EU38" s="466"/>
      <c r="EV38" s="466"/>
      <c r="EW38" s="466"/>
      <c r="EX38" s="466"/>
      <c r="EY38" s="466"/>
      <c r="EZ38" s="466"/>
      <c r="FA38" s="466"/>
      <c r="FB38" s="466"/>
      <c r="FC38" s="466"/>
      <c r="FD38" s="466"/>
      <c r="FE38" s="466"/>
      <c r="FF38" s="466"/>
      <c r="FG38" s="466"/>
      <c r="FH38" s="466"/>
      <c r="FI38" s="466"/>
      <c r="FJ38" s="466"/>
      <c r="FK38" s="466"/>
      <c r="FL38" s="466"/>
      <c r="FM38" s="466"/>
      <c r="FN38" s="466"/>
      <c r="FO38" s="466"/>
      <c r="FP38" s="466"/>
      <c r="FQ38" s="466"/>
      <c r="FR38" s="466"/>
      <c r="FS38" s="466"/>
      <c r="FT38" s="466"/>
      <c r="FU38" s="466"/>
      <c r="FV38" s="466"/>
      <c r="FW38" s="466"/>
      <c r="FX38" s="466"/>
      <c r="FY38" s="466"/>
      <c r="FZ38" s="466"/>
      <c r="GA38" s="466"/>
      <c r="GB38" s="466"/>
      <c r="GC38" s="466"/>
      <c r="GD38" s="466"/>
      <c r="GE38" s="466"/>
      <c r="GF38" s="466"/>
      <c r="GG38" s="466"/>
      <c r="GH38" s="466"/>
      <c r="GI38" s="466"/>
      <c r="GJ38" s="466"/>
      <c r="GK38" s="466"/>
      <c r="GL38" s="466"/>
      <c r="GM38" s="466"/>
      <c r="GN38" s="466"/>
      <c r="GO38" s="466"/>
      <c r="GP38" s="466"/>
      <c r="GQ38" s="466"/>
      <c r="GR38" s="466"/>
      <c r="GS38" s="466"/>
      <c r="GT38" s="466"/>
      <c r="GU38" s="466"/>
      <c r="GV38" s="466"/>
      <c r="GW38" s="466"/>
      <c r="GX38" s="466"/>
      <c r="GY38" s="466"/>
      <c r="GZ38" s="466"/>
      <c r="HA38" s="466"/>
      <c r="HB38" s="466"/>
      <c r="HC38" s="466"/>
      <c r="HD38" s="466"/>
      <c r="HE38" s="466"/>
      <c r="HF38" s="466"/>
      <c r="HG38" s="466"/>
      <c r="HH38" s="466"/>
      <c r="HI38" s="466"/>
      <c r="HJ38" s="466"/>
      <c r="HK38" s="466"/>
      <c r="HL38" s="466"/>
      <c r="HM38" s="466"/>
      <c r="HN38" s="466"/>
      <c r="HO38" s="466"/>
      <c r="HP38" s="466"/>
      <c r="HQ38" s="466"/>
      <c r="HR38" s="466"/>
      <c r="HS38" s="466"/>
      <c r="HT38" s="466"/>
      <c r="HU38" s="466"/>
      <c r="HV38" s="466"/>
      <c r="HW38" s="466"/>
      <c r="HX38" s="466"/>
      <c r="HY38" s="466"/>
      <c r="HZ38" s="466"/>
      <c r="IA38" s="466"/>
      <c r="IB38" s="466"/>
      <c r="IC38" s="466"/>
      <c r="ID38" s="466"/>
      <c r="IE38" s="466"/>
      <c r="IF38" s="466"/>
      <c r="IG38" s="466"/>
      <c r="IH38" s="466"/>
      <c r="II38" s="466"/>
      <c r="IJ38" s="466"/>
      <c r="IK38" s="466"/>
      <c r="IL38" s="466"/>
      <c r="IM38" s="466"/>
      <c r="IN38" s="466"/>
      <c r="IO38" s="466"/>
      <c r="IP38" s="466"/>
      <c r="IQ38" s="466"/>
      <c r="IR38" s="466"/>
      <c r="IS38" s="466"/>
      <c r="IT38" s="466"/>
    </row>
    <row r="39" spans="1:254">
      <c r="A39" s="466"/>
      <c r="B39" s="466"/>
      <c r="C39" s="466"/>
      <c r="D39" s="466"/>
      <c r="E39" s="466"/>
      <c r="F39" s="466"/>
      <c r="G39" s="466"/>
      <c r="H39" s="466"/>
      <c r="I39" s="466"/>
      <c r="J39" s="466"/>
      <c r="K39" s="466"/>
      <c r="L39" s="466"/>
      <c r="M39" s="466"/>
      <c r="N39" s="466"/>
      <c r="O39" s="466"/>
      <c r="P39" s="466"/>
      <c r="Q39" s="466"/>
      <c r="R39" s="466"/>
      <c r="S39" s="466"/>
      <c r="T39" s="466"/>
      <c r="U39" s="466"/>
      <c r="V39" s="466"/>
      <c r="W39" s="466"/>
      <c r="X39" s="466"/>
      <c r="Y39" s="466"/>
      <c r="Z39" s="466"/>
      <c r="AA39" s="466"/>
      <c r="AB39" s="466"/>
      <c r="AC39" s="466"/>
      <c r="AD39" s="466"/>
      <c r="AE39" s="466"/>
      <c r="AF39" s="466"/>
      <c r="AG39" s="466"/>
      <c r="AH39" s="466"/>
      <c r="AI39" s="466"/>
      <c r="AJ39" s="466"/>
      <c r="AK39" s="466"/>
      <c r="AL39" s="466"/>
      <c r="AM39" s="466"/>
      <c r="AN39" s="466"/>
      <c r="AO39" s="466"/>
      <c r="AP39" s="466"/>
      <c r="AQ39" s="466"/>
      <c r="AR39" s="466"/>
      <c r="AS39" s="466"/>
      <c r="AT39" s="466"/>
      <c r="AU39" s="466"/>
      <c r="AV39" s="466"/>
      <c r="AW39" s="466"/>
      <c r="AX39" s="466"/>
      <c r="AY39" s="466"/>
      <c r="AZ39" s="466"/>
      <c r="BA39" s="466"/>
      <c r="BB39" s="466"/>
      <c r="BC39" s="466"/>
      <c r="BD39" s="466"/>
      <c r="BE39" s="466"/>
      <c r="BF39" s="466"/>
      <c r="BG39" s="466"/>
      <c r="BH39" s="466"/>
      <c r="BI39" s="466"/>
      <c r="BJ39" s="466"/>
      <c r="BK39" s="466"/>
      <c r="BL39" s="466"/>
      <c r="BM39" s="466"/>
      <c r="BN39" s="466"/>
      <c r="BO39" s="466"/>
      <c r="BP39" s="466"/>
      <c r="BQ39" s="466"/>
      <c r="BR39" s="466"/>
      <c r="BS39" s="466"/>
      <c r="BT39" s="466"/>
      <c r="BU39" s="466"/>
      <c r="BV39" s="466"/>
      <c r="BW39" s="466"/>
      <c r="BX39" s="466"/>
      <c r="BY39" s="466"/>
      <c r="BZ39" s="466"/>
      <c r="CA39" s="466"/>
      <c r="CB39" s="466"/>
      <c r="CC39" s="466"/>
      <c r="CD39" s="466"/>
      <c r="CE39" s="466"/>
      <c r="CF39" s="466"/>
      <c r="CG39" s="466"/>
      <c r="CH39" s="466"/>
      <c r="CI39" s="466"/>
      <c r="CJ39" s="466"/>
      <c r="CK39" s="466"/>
      <c r="CL39" s="466"/>
      <c r="CM39" s="466"/>
      <c r="CN39" s="466"/>
      <c r="CO39" s="466"/>
      <c r="CP39" s="466"/>
      <c r="CQ39" s="466"/>
      <c r="CR39" s="466"/>
      <c r="CS39" s="466"/>
      <c r="CT39" s="466"/>
      <c r="CU39" s="466"/>
      <c r="CV39" s="466"/>
      <c r="CW39" s="466"/>
      <c r="CX39" s="466"/>
      <c r="CY39" s="466"/>
      <c r="CZ39" s="466"/>
      <c r="DA39" s="466"/>
      <c r="DB39" s="466"/>
      <c r="DC39" s="466"/>
      <c r="DD39" s="466"/>
      <c r="DE39" s="466"/>
      <c r="DF39" s="466"/>
      <c r="DG39" s="466"/>
      <c r="DH39" s="466"/>
      <c r="DI39" s="466"/>
      <c r="DJ39" s="466"/>
      <c r="DK39" s="466"/>
      <c r="DL39" s="466"/>
      <c r="DM39" s="466"/>
      <c r="DN39" s="466"/>
      <c r="DO39" s="466"/>
      <c r="DP39" s="466"/>
      <c r="DQ39" s="466"/>
      <c r="DR39" s="466"/>
      <c r="DS39" s="466"/>
      <c r="DT39" s="466"/>
      <c r="DU39" s="466"/>
      <c r="DV39" s="466"/>
      <c r="DW39" s="466"/>
      <c r="DX39" s="466"/>
      <c r="DY39" s="466"/>
      <c r="DZ39" s="466"/>
      <c r="EA39" s="466"/>
      <c r="EB39" s="466"/>
      <c r="EC39" s="466"/>
      <c r="ED39" s="466"/>
      <c r="EE39" s="466"/>
      <c r="EF39" s="466"/>
      <c r="EG39" s="466"/>
      <c r="EH39" s="466"/>
      <c r="EI39" s="466"/>
      <c r="EJ39" s="466"/>
      <c r="EK39" s="466"/>
      <c r="EL39" s="466"/>
      <c r="EM39" s="466"/>
      <c r="EN39" s="466"/>
      <c r="EO39" s="466"/>
      <c r="EP39" s="466"/>
      <c r="EQ39" s="466"/>
      <c r="ER39" s="466"/>
      <c r="ES39" s="466"/>
      <c r="ET39" s="466"/>
      <c r="EU39" s="466"/>
      <c r="EV39" s="466"/>
      <c r="EW39" s="466"/>
      <c r="EX39" s="466"/>
      <c r="EY39" s="466"/>
      <c r="EZ39" s="466"/>
      <c r="FA39" s="466"/>
      <c r="FB39" s="466"/>
      <c r="FC39" s="466"/>
      <c r="FD39" s="466"/>
      <c r="FE39" s="466"/>
      <c r="FF39" s="466"/>
      <c r="FG39" s="466"/>
      <c r="FH39" s="466"/>
      <c r="FI39" s="466"/>
      <c r="FJ39" s="466"/>
      <c r="FK39" s="466"/>
      <c r="FL39" s="466"/>
      <c r="FM39" s="466"/>
      <c r="FN39" s="466"/>
      <c r="FO39" s="466"/>
      <c r="FP39" s="466"/>
      <c r="FQ39" s="466"/>
      <c r="FR39" s="466"/>
      <c r="FS39" s="466"/>
      <c r="FT39" s="466"/>
      <c r="FU39" s="466"/>
      <c r="FV39" s="466"/>
      <c r="FW39" s="466"/>
      <c r="FX39" s="466"/>
      <c r="FY39" s="466"/>
      <c r="FZ39" s="466"/>
      <c r="GA39" s="466"/>
      <c r="GB39" s="466"/>
      <c r="GC39" s="466"/>
      <c r="GD39" s="466"/>
      <c r="GE39" s="466"/>
      <c r="GF39" s="466"/>
      <c r="GG39" s="466"/>
      <c r="GH39" s="466"/>
      <c r="GI39" s="466"/>
      <c r="GJ39" s="466"/>
      <c r="GK39" s="466"/>
      <c r="GL39" s="466"/>
      <c r="GM39" s="466"/>
      <c r="GN39" s="466"/>
      <c r="GO39" s="466"/>
      <c r="GP39" s="466"/>
      <c r="GQ39" s="466"/>
      <c r="GR39" s="466"/>
      <c r="GS39" s="466"/>
      <c r="GT39" s="466"/>
      <c r="GU39" s="466"/>
      <c r="GV39" s="466"/>
      <c r="GW39" s="466"/>
      <c r="GX39" s="466"/>
      <c r="GY39" s="466"/>
      <c r="GZ39" s="466"/>
      <c r="HA39" s="466"/>
      <c r="HB39" s="466"/>
      <c r="HC39" s="466"/>
      <c r="HD39" s="466"/>
      <c r="HE39" s="466"/>
      <c r="HF39" s="466"/>
      <c r="HG39" s="466"/>
      <c r="HH39" s="466"/>
      <c r="HI39" s="466"/>
      <c r="HJ39" s="466"/>
      <c r="HK39" s="466"/>
      <c r="HL39" s="466"/>
      <c r="HM39" s="466"/>
      <c r="HN39" s="466"/>
      <c r="HO39" s="466"/>
      <c r="HP39" s="466"/>
      <c r="HQ39" s="466"/>
      <c r="HR39" s="466"/>
      <c r="HS39" s="466"/>
      <c r="HT39" s="466"/>
      <c r="HU39" s="466"/>
      <c r="HV39" s="466"/>
      <c r="HW39" s="466"/>
      <c r="HX39" s="466"/>
      <c r="HY39" s="466"/>
      <c r="HZ39" s="466"/>
      <c r="IA39" s="466"/>
      <c r="IB39" s="466"/>
      <c r="IC39" s="466"/>
      <c r="ID39" s="466"/>
      <c r="IE39" s="466"/>
      <c r="IF39" s="466"/>
      <c r="IG39" s="466"/>
      <c r="IH39" s="466"/>
      <c r="II39" s="466"/>
      <c r="IJ39" s="466"/>
      <c r="IK39" s="466"/>
      <c r="IL39" s="466"/>
      <c r="IM39" s="466"/>
      <c r="IN39" s="466"/>
      <c r="IO39" s="466"/>
      <c r="IP39" s="466"/>
      <c r="IQ39" s="466"/>
      <c r="IR39" s="466"/>
      <c r="IS39" s="466"/>
      <c r="IT39" s="466"/>
    </row>
    <row r="40" spans="1:254">
      <c r="A40" s="466"/>
      <c r="B40" s="466"/>
      <c r="C40" s="466"/>
      <c r="D40" s="466"/>
      <c r="E40" s="466"/>
      <c r="F40" s="466"/>
      <c r="G40" s="466"/>
      <c r="H40" s="466"/>
      <c r="I40" s="466"/>
      <c r="J40" s="466"/>
      <c r="K40" s="466"/>
      <c r="L40" s="466"/>
      <c r="M40" s="466"/>
      <c r="N40" s="466"/>
      <c r="O40" s="466"/>
      <c r="P40" s="466"/>
      <c r="Q40" s="466"/>
      <c r="R40" s="466"/>
      <c r="S40" s="466"/>
      <c r="T40" s="466"/>
      <c r="U40" s="466"/>
      <c r="V40" s="466"/>
      <c r="W40" s="466"/>
      <c r="X40" s="466"/>
      <c r="Y40" s="466"/>
      <c r="Z40" s="466"/>
      <c r="AA40" s="466"/>
      <c r="AB40" s="466"/>
      <c r="AC40" s="466"/>
      <c r="AD40" s="466"/>
      <c r="AE40" s="466"/>
      <c r="AF40" s="466"/>
      <c r="AG40" s="466"/>
      <c r="AH40" s="466"/>
      <c r="AI40" s="466"/>
      <c r="AJ40" s="466"/>
      <c r="AK40" s="466"/>
      <c r="AL40" s="466"/>
      <c r="AM40" s="466"/>
      <c r="AN40" s="466"/>
      <c r="AO40" s="466"/>
      <c r="AP40" s="466"/>
      <c r="AQ40" s="466"/>
      <c r="AR40" s="466"/>
      <c r="AS40" s="466"/>
      <c r="AT40" s="466"/>
      <c r="AU40" s="466"/>
      <c r="AV40" s="466"/>
      <c r="AW40" s="466"/>
      <c r="AX40" s="466"/>
      <c r="AY40" s="466"/>
      <c r="AZ40" s="466"/>
      <c r="BA40" s="466"/>
      <c r="BB40" s="466"/>
      <c r="BC40" s="466"/>
      <c r="BD40" s="466"/>
      <c r="BE40" s="466"/>
      <c r="BF40" s="466"/>
      <c r="BG40" s="466"/>
      <c r="BH40" s="466"/>
      <c r="BI40" s="466"/>
      <c r="BJ40" s="466"/>
      <c r="BK40" s="466"/>
      <c r="BL40" s="466"/>
      <c r="BM40" s="466"/>
      <c r="BN40" s="466"/>
      <c r="BO40" s="466"/>
      <c r="BP40" s="466"/>
      <c r="BQ40" s="466"/>
      <c r="BR40" s="466"/>
      <c r="BS40" s="466"/>
      <c r="BT40" s="466"/>
      <c r="BU40" s="466"/>
      <c r="BV40" s="466"/>
      <c r="BW40" s="466"/>
      <c r="BX40" s="466"/>
      <c r="BY40" s="466"/>
      <c r="BZ40" s="466"/>
      <c r="CA40" s="466"/>
      <c r="CB40" s="466"/>
      <c r="CC40" s="466"/>
      <c r="CD40" s="466"/>
      <c r="CE40" s="466"/>
      <c r="CF40" s="466"/>
      <c r="CG40" s="466"/>
      <c r="CH40" s="466"/>
      <c r="CI40" s="466"/>
      <c r="CJ40" s="466"/>
      <c r="CK40" s="466"/>
      <c r="CL40" s="466"/>
      <c r="CM40" s="466"/>
      <c r="CN40" s="466"/>
      <c r="CO40" s="466"/>
      <c r="CP40" s="466"/>
      <c r="CQ40" s="466"/>
      <c r="CR40" s="466"/>
      <c r="CS40" s="466"/>
      <c r="CT40" s="466"/>
      <c r="CU40" s="466"/>
      <c r="CV40" s="466"/>
      <c r="CW40" s="466"/>
      <c r="CX40" s="466"/>
      <c r="CY40" s="466"/>
      <c r="CZ40" s="466"/>
      <c r="DA40" s="466"/>
      <c r="DB40" s="466"/>
      <c r="DC40" s="466"/>
      <c r="DD40" s="466"/>
      <c r="DE40" s="466"/>
      <c r="DF40" s="466"/>
      <c r="DG40" s="466"/>
      <c r="DH40" s="466"/>
      <c r="DI40" s="466"/>
      <c r="DJ40" s="466"/>
      <c r="DK40" s="466"/>
      <c r="DL40" s="466"/>
      <c r="DM40" s="466"/>
      <c r="DN40" s="466"/>
      <c r="DO40" s="466"/>
      <c r="DP40" s="466"/>
      <c r="DQ40" s="466"/>
      <c r="DR40" s="466"/>
      <c r="DS40" s="466"/>
      <c r="DT40" s="466"/>
      <c r="DU40" s="466"/>
      <c r="DV40" s="466"/>
      <c r="DW40" s="466"/>
      <c r="DX40" s="466"/>
      <c r="DY40" s="466"/>
      <c r="DZ40" s="466"/>
      <c r="EA40" s="466"/>
      <c r="EB40" s="466"/>
      <c r="EC40" s="466"/>
      <c r="ED40" s="466"/>
      <c r="EE40" s="466"/>
      <c r="EF40" s="466"/>
      <c r="EG40" s="466"/>
      <c r="EH40" s="466"/>
      <c r="EI40" s="466"/>
      <c r="EJ40" s="466"/>
      <c r="EK40" s="466"/>
      <c r="EL40" s="466"/>
      <c r="EM40" s="466"/>
      <c r="EN40" s="466"/>
      <c r="EO40" s="466"/>
      <c r="EP40" s="466"/>
      <c r="EQ40" s="466"/>
      <c r="ER40" s="466"/>
      <c r="ES40" s="466"/>
      <c r="ET40" s="466"/>
      <c r="EU40" s="466"/>
      <c r="EV40" s="466"/>
      <c r="EW40" s="466"/>
      <c r="EX40" s="466"/>
      <c r="EY40" s="466"/>
      <c r="EZ40" s="466"/>
      <c r="FA40" s="466"/>
      <c r="FB40" s="466"/>
      <c r="FC40" s="466"/>
      <c r="FD40" s="466"/>
      <c r="FE40" s="466"/>
      <c r="FF40" s="466"/>
      <c r="FG40" s="466"/>
      <c r="FH40" s="466"/>
      <c r="FI40" s="466"/>
      <c r="FJ40" s="466"/>
      <c r="FK40" s="466"/>
      <c r="FL40" s="466"/>
      <c r="FM40" s="466"/>
      <c r="FN40" s="466"/>
      <c r="FO40" s="466"/>
      <c r="FP40" s="466"/>
      <c r="FQ40" s="466"/>
      <c r="FR40" s="466"/>
      <c r="FS40" s="466"/>
      <c r="FT40" s="466"/>
      <c r="FU40" s="466"/>
      <c r="FV40" s="466"/>
      <c r="FW40" s="466"/>
      <c r="FX40" s="466"/>
      <c r="FY40" s="466"/>
      <c r="FZ40" s="466"/>
      <c r="GA40" s="466"/>
      <c r="GB40" s="466"/>
      <c r="GC40" s="466"/>
      <c r="GD40" s="466"/>
      <c r="GE40" s="466"/>
      <c r="GF40" s="466"/>
      <c r="GG40" s="466"/>
      <c r="GH40" s="466"/>
      <c r="GI40" s="466"/>
      <c r="GJ40" s="466"/>
      <c r="GK40" s="466"/>
      <c r="GL40" s="466"/>
      <c r="GM40" s="466"/>
      <c r="GN40" s="466"/>
      <c r="GO40" s="466"/>
      <c r="GP40" s="466"/>
      <c r="GQ40" s="466"/>
      <c r="GR40" s="466"/>
      <c r="GS40" s="466"/>
      <c r="GT40" s="466"/>
      <c r="GU40" s="466"/>
      <c r="GV40" s="466"/>
      <c r="GW40" s="466"/>
      <c r="GX40" s="466"/>
      <c r="GY40" s="466"/>
      <c r="GZ40" s="466"/>
      <c r="HA40" s="466"/>
      <c r="HB40" s="466"/>
      <c r="HC40" s="466"/>
      <c r="HD40" s="466"/>
      <c r="HE40" s="466"/>
      <c r="HF40" s="466"/>
      <c r="HG40" s="466"/>
      <c r="HH40" s="466"/>
      <c r="HI40" s="466"/>
      <c r="HJ40" s="466"/>
      <c r="HK40" s="466"/>
      <c r="HL40" s="466"/>
      <c r="HM40" s="466"/>
      <c r="HN40" s="466"/>
      <c r="HO40" s="466"/>
      <c r="HP40" s="466"/>
      <c r="HQ40" s="466"/>
      <c r="HR40" s="466"/>
      <c r="HS40" s="466"/>
      <c r="HT40" s="466"/>
      <c r="HU40" s="466"/>
      <c r="HV40" s="466"/>
      <c r="HW40" s="466"/>
      <c r="HX40" s="466"/>
      <c r="HY40" s="466"/>
      <c r="HZ40" s="466"/>
      <c r="IA40" s="466"/>
      <c r="IB40" s="466"/>
      <c r="IC40" s="466"/>
      <c r="ID40" s="466"/>
      <c r="IE40" s="466"/>
      <c r="IF40" s="466"/>
      <c r="IG40" s="466"/>
      <c r="IH40" s="466"/>
      <c r="II40" s="466"/>
      <c r="IJ40" s="466"/>
      <c r="IK40" s="466"/>
      <c r="IL40" s="466"/>
      <c r="IM40" s="466"/>
      <c r="IN40" s="466"/>
      <c r="IO40" s="466"/>
      <c r="IP40" s="466"/>
      <c r="IQ40" s="466"/>
      <c r="IR40" s="466"/>
      <c r="IS40" s="466"/>
      <c r="IT40" s="466"/>
    </row>
  </sheetData>
  <mergeCells count="11">
    <mergeCell ref="A25:C25"/>
    <mergeCell ref="A2:C2"/>
    <mergeCell ref="D2:F2"/>
    <mergeCell ref="G2:K2"/>
    <mergeCell ref="B23:C23"/>
    <mergeCell ref="A24:C24"/>
    <mergeCell ref="A26:C26"/>
    <mergeCell ref="I26:J26"/>
    <mergeCell ref="A27:C27"/>
    <mergeCell ref="A28:C28"/>
    <mergeCell ref="A29:C29"/>
  </mergeCells>
  <phoneticPr fontId="2" type="noConversion"/>
  <pageMargins left="0.98425196850393704" right="0.19685039370078741" top="0.59055118110236227" bottom="0.31496062992125984" header="0.31496062992125984" footer="0.31496062992125984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A1:Q212"/>
  <sheetViews>
    <sheetView view="pageBreakPreview" topLeftCell="A181" zoomScale="90" zoomScaleNormal="100" zoomScaleSheetLayoutView="90" workbookViewId="0">
      <selection activeCell="N1" sqref="N1:N1048576"/>
    </sheetView>
  </sheetViews>
  <sheetFormatPr defaultColWidth="8.88671875" defaultRowHeight="18.2" customHeight="1"/>
  <cols>
    <col min="1" max="1" width="5" style="346" customWidth="1"/>
    <col min="2" max="2" width="23.6640625" style="344" customWidth="1"/>
    <col min="3" max="3" width="17.33203125" style="345" customWidth="1"/>
    <col min="4" max="4" width="4.5546875" style="346" customWidth="1"/>
    <col min="5" max="5" width="8.77734375" style="347" bestFit="1" customWidth="1"/>
    <col min="6" max="6" width="9.5546875" style="348" customWidth="1"/>
    <col min="7" max="7" width="12" style="348" customWidth="1"/>
    <col min="8" max="8" width="8.88671875" style="348" customWidth="1"/>
    <col min="9" max="9" width="12" style="348" customWidth="1"/>
    <col min="10" max="10" width="7.5546875" style="348" customWidth="1"/>
    <col min="11" max="11" width="10.44140625" style="348" bestFit="1" customWidth="1"/>
    <col min="12" max="12" width="9.77734375" style="348" customWidth="1"/>
    <col min="13" max="13" width="11.6640625" style="348" customWidth="1"/>
    <col min="14" max="14" width="8.88671875" style="349"/>
    <col min="15" max="15" width="11.44140625" style="349" customWidth="1"/>
    <col min="16" max="17" width="8.88671875" style="349"/>
    <col min="18" max="18" width="2.33203125" style="349" customWidth="1"/>
    <col min="19" max="16384" width="8.88671875" style="349"/>
  </cols>
  <sheetData>
    <row r="1" spans="1:13" ht="18.2" customHeight="1">
      <c r="A1" s="344" t="s">
        <v>645</v>
      </c>
    </row>
    <row r="2" spans="1:13" ht="18.2" customHeight="1">
      <c r="A2" s="522" t="s">
        <v>324</v>
      </c>
      <c r="B2" s="522" t="s">
        <v>325</v>
      </c>
      <c r="C2" s="523" t="s">
        <v>326</v>
      </c>
      <c r="D2" s="522" t="s">
        <v>327</v>
      </c>
      <c r="E2" s="524" t="s">
        <v>328</v>
      </c>
      <c r="F2" s="518" t="s">
        <v>329</v>
      </c>
      <c r="G2" s="518"/>
      <c r="H2" s="518" t="s">
        <v>330</v>
      </c>
      <c r="I2" s="518"/>
      <c r="J2" s="519" t="s">
        <v>337</v>
      </c>
      <c r="K2" s="521"/>
      <c r="L2" s="519" t="s">
        <v>331</v>
      </c>
      <c r="M2" s="520"/>
    </row>
    <row r="3" spans="1:13" ht="18.2" customHeight="1">
      <c r="A3" s="522"/>
      <c r="B3" s="522"/>
      <c r="C3" s="523"/>
      <c r="D3" s="522"/>
      <c r="E3" s="525"/>
      <c r="F3" s="350" t="s">
        <v>332</v>
      </c>
      <c r="G3" s="350" t="s">
        <v>333</v>
      </c>
      <c r="H3" s="350" t="s">
        <v>334</v>
      </c>
      <c r="I3" s="350" t="s">
        <v>335</v>
      </c>
      <c r="J3" s="469" t="s">
        <v>334</v>
      </c>
      <c r="K3" s="469" t="s">
        <v>335</v>
      </c>
      <c r="L3" s="350" t="s">
        <v>322</v>
      </c>
      <c r="M3" s="350" t="s">
        <v>323</v>
      </c>
    </row>
    <row r="4" spans="1:13" ht="18.2" customHeight="1">
      <c r="A4" s="351" t="s">
        <v>651</v>
      </c>
      <c r="B4" s="357" t="s">
        <v>655</v>
      </c>
      <c r="C4" s="353"/>
      <c r="D4" s="354"/>
      <c r="E4" s="355"/>
      <c r="F4" s="356"/>
      <c r="G4" s="356"/>
      <c r="H4" s="356"/>
      <c r="I4" s="356"/>
      <c r="J4" s="470"/>
      <c r="K4" s="470"/>
      <c r="L4" s="356"/>
      <c r="M4" s="356"/>
    </row>
    <row r="5" spans="1:13" ht="18.2" customHeight="1">
      <c r="A5" s="351">
        <v>1</v>
      </c>
      <c r="B5" s="357" t="s">
        <v>652</v>
      </c>
      <c r="C5" s="353"/>
      <c r="D5" s="354" t="s">
        <v>665</v>
      </c>
      <c r="E5" s="355">
        <v>1</v>
      </c>
      <c r="F5" s="356"/>
      <c r="G5" s="356">
        <f>G44</f>
        <v>0</v>
      </c>
      <c r="H5" s="356"/>
      <c r="I5" s="356">
        <f t="shared" ref="I5:M5" si="0">I44</f>
        <v>0</v>
      </c>
      <c r="J5" s="356"/>
      <c r="K5" s="356">
        <f t="shared" si="0"/>
        <v>0</v>
      </c>
      <c r="L5" s="356">
        <f t="shared" si="0"/>
        <v>0</v>
      </c>
      <c r="M5" s="356">
        <f t="shared" si="0"/>
        <v>0</v>
      </c>
    </row>
    <row r="6" spans="1:13" ht="18.2" customHeight="1">
      <c r="A6" s="477">
        <v>2</v>
      </c>
      <c r="B6" s="478" t="s">
        <v>650</v>
      </c>
      <c r="C6" s="353"/>
      <c r="D6" s="354" t="s">
        <v>665</v>
      </c>
      <c r="E6" s="355">
        <v>1</v>
      </c>
      <c r="F6" s="356"/>
      <c r="G6" s="356">
        <f>G113</f>
        <v>0</v>
      </c>
      <c r="H6" s="356"/>
      <c r="I6" s="356">
        <f>I113</f>
        <v>0</v>
      </c>
      <c r="J6" s="470"/>
      <c r="K6" s="356">
        <f>K113</f>
        <v>0</v>
      </c>
      <c r="L6" s="356"/>
      <c r="M6" s="356">
        <f>M113</f>
        <v>0</v>
      </c>
    </row>
    <row r="7" spans="1:13" ht="18.2" customHeight="1">
      <c r="A7" s="351"/>
      <c r="B7" s="357"/>
      <c r="C7" s="353"/>
      <c r="D7" s="354"/>
      <c r="E7" s="355"/>
      <c r="F7" s="356"/>
      <c r="G7" s="356"/>
      <c r="H7" s="356"/>
      <c r="I7" s="356"/>
      <c r="J7" s="470"/>
      <c r="K7" s="470"/>
      <c r="L7" s="356"/>
      <c r="M7" s="356"/>
    </row>
    <row r="8" spans="1:13" ht="18.2" customHeight="1">
      <c r="A8" s="351"/>
      <c r="B8" s="357"/>
      <c r="C8" s="353"/>
      <c r="D8" s="354"/>
      <c r="E8" s="355"/>
      <c r="F8" s="356"/>
      <c r="G8" s="356"/>
      <c r="H8" s="356"/>
      <c r="I8" s="356"/>
      <c r="J8" s="470"/>
      <c r="K8" s="470"/>
      <c r="L8" s="356"/>
      <c r="M8" s="356"/>
    </row>
    <row r="9" spans="1:13" ht="18.2" customHeight="1">
      <c r="A9" s="351"/>
      <c r="B9" s="357"/>
      <c r="C9" s="353"/>
      <c r="D9" s="354"/>
      <c r="E9" s="355"/>
      <c r="F9" s="356"/>
      <c r="G9" s="356"/>
      <c r="H9" s="356"/>
      <c r="I9" s="356"/>
      <c r="J9" s="470"/>
      <c r="K9" s="470"/>
      <c r="L9" s="356"/>
      <c r="M9" s="356"/>
    </row>
    <row r="10" spans="1:13" ht="18.2" customHeight="1">
      <c r="A10" s="364"/>
      <c r="B10" s="365" t="s">
        <v>338</v>
      </c>
      <c r="C10" s="366"/>
      <c r="D10" s="367"/>
      <c r="E10" s="368"/>
      <c r="F10" s="369"/>
      <c r="G10" s="371">
        <f>SUM(G4:G9)</f>
        <v>0</v>
      </c>
      <c r="H10" s="370"/>
      <c r="I10" s="371">
        <f>SUM(I4:I9)</f>
        <v>0</v>
      </c>
      <c r="J10" s="370"/>
      <c r="K10" s="371">
        <f>SUM(K4:K9)</f>
        <v>0</v>
      </c>
      <c r="L10" s="370"/>
      <c r="M10" s="371">
        <f>SUM(M4:M9)</f>
        <v>0</v>
      </c>
    </row>
    <row r="11" spans="1:13" ht="18.2" customHeight="1">
      <c r="A11" s="351"/>
      <c r="B11" s="357"/>
      <c r="C11" s="353"/>
      <c r="D11" s="354"/>
      <c r="E11" s="355"/>
      <c r="F11" s="356"/>
      <c r="G11" s="356"/>
      <c r="H11" s="356"/>
      <c r="I11" s="356"/>
      <c r="J11" s="470"/>
      <c r="K11" s="470"/>
      <c r="L11" s="356"/>
      <c r="M11" s="356"/>
    </row>
    <row r="12" spans="1:13" ht="18.2" customHeight="1">
      <c r="A12" s="351"/>
      <c r="B12" s="357"/>
      <c r="C12" s="353"/>
      <c r="D12" s="354"/>
      <c r="E12" s="355"/>
      <c r="F12" s="356"/>
      <c r="G12" s="356"/>
      <c r="H12" s="356"/>
      <c r="I12" s="356"/>
      <c r="J12" s="470"/>
      <c r="K12" s="470"/>
      <c r="L12" s="356"/>
      <c r="M12" s="356"/>
    </row>
    <row r="13" spans="1:13" ht="18.2" customHeight="1">
      <c r="A13" s="351"/>
      <c r="B13" s="357"/>
      <c r="C13" s="353"/>
      <c r="D13" s="354"/>
      <c r="E13" s="355"/>
      <c r="F13" s="356"/>
      <c r="G13" s="356"/>
      <c r="H13" s="356"/>
      <c r="I13" s="356"/>
      <c r="J13" s="470"/>
      <c r="K13" s="470"/>
      <c r="L13" s="356"/>
      <c r="M13" s="356"/>
    </row>
    <row r="14" spans="1:13" ht="18.2" customHeight="1">
      <c r="A14" s="351"/>
      <c r="B14" s="357"/>
      <c r="C14" s="353"/>
      <c r="D14" s="354"/>
      <c r="E14" s="355"/>
      <c r="F14" s="356"/>
      <c r="G14" s="356"/>
      <c r="H14" s="356"/>
      <c r="I14" s="356"/>
      <c r="J14" s="470"/>
      <c r="K14" s="470"/>
      <c r="L14" s="356"/>
      <c r="M14" s="356"/>
    </row>
    <row r="15" spans="1:13" ht="18.2" customHeight="1">
      <c r="A15" s="351"/>
      <c r="B15" s="357"/>
      <c r="C15" s="353"/>
      <c r="D15" s="354"/>
      <c r="E15" s="355"/>
      <c r="F15" s="356"/>
      <c r="G15" s="356"/>
      <c r="H15" s="356"/>
      <c r="I15" s="356"/>
      <c r="J15" s="470"/>
      <c r="K15" s="470"/>
      <c r="L15" s="356"/>
      <c r="M15" s="356"/>
    </row>
    <row r="16" spans="1:13" ht="18.2" customHeight="1">
      <c r="A16" s="351"/>
      <c r="B16" s="357"/>
      <c r="C16" s="353"/>
      <c r="D16" s="354"/>
      <c r="E16" s="355"/>
      <c r="F16" s="356"/>
      <c r="G16" s="356"/>
      <c r="H16" s="356"/>
      <c r="I16" s="356"/>
      <c r="J16" s="470"/>
      <c r="K16" s="470"/>
      <c r="L16" s="356"/>
      <c r="M16" s="356"/>
    </row>
    <row r="17" spans="1:13" ht="18.2" customHeight="1">
      <c r="A17" s="351"/>
      <c r="B17" s="357"/>
      <c r="C17" s="353"/>
      <c r="D17" s="354"/>
      <c r="E17" s="355"/>
      <c r="F17" s="356"/>
      <c r="G17" s="356"/>
      <c r="H17" s="356"/>
      <c r="I17" s="356"/>
      <c r="J17" s="470"/>
      <c r="K17" s="470"/>
      <c r="L17" s="356"/>
      <c r="M17" s="356"/>
    </row>
    <row r="18" spans="1:13" ht="18.2" customHeight="1">
      <c r="A18" s="351"/>
      <c r="B18" s="357"/>
      <c r="C18" s="353"/>
      <c r="D18" s="354"/>
      <c r="E18" s="355"/>
      <c r="F18" s="356"/>
      <c r="G18" s="356"/>
      <c r="H18" s="356"/>
      <c r="I18" s="356"/>
      <c r="J18" s="470"/>
      <c r="K18" s="470"/>
      <c r="L18" s="356"/>
      <c r="M18" s="356"/>
    </row>
    <row r="19" spans="1:13" ht="18.2" customHeight="1">
      <c r="A19" s="351"/>
      <c r="B19" s="357"/>
      <c r="C19" s="353"/>
      <c r="D19" s="354"/>
      <c r="E19" s="355"/>
      <c r="F19" s="356"/>
      <c r="G19" s="356"/>
      <c r="H19" s="356"/>
      <c r="I19" s="356"/>
      <c r="J19" s="470"/>
      <c r="K19" s="470"/>
      <c r="L19" s="356"/>
      <c r="M19" s="356"/>
    </row>
    <row r="20" spans="1:13" ht="18.2" customHeight="1">
      <c r="A20" s="351"/>
      <c r="B20" s="357"/>
      <c r="C20" s="353"/>
      <c r="D20" s="354"/>
      <c r="E20" s="355"/>
      <c r="F20" s="356"/>
      <c r="G20" s="356"/>
      <c r="H20" s="356"/>
      <c r="I20" s="356"/>
      <c r="J20" s="470"/>
      <c r="K20" s="470"/>
      <c r="L20" s="356"/>
      <c r="M20" s="356"/>
    </row>
    <row r="21" spans="1:13" ht="18.2" customHeight="1">
      <c r="A21" s="351"/>
      <c r="B21" s="357"/>
      <c r="C21" s="353"/>
      <c r="D21" s="354"/>
      <c r="E21" s="355"/>
      <c r="F21" s="356"/>
      <c r="G21" s="356"/>
      <c r="H21" s="356"/>
      <c r="I21" s="356"/>
      <c r="J21" s="470"/>
      <c r="K21" s="470"/>
      <c r="L21" s="356"/>
      <c r="M21" s="356"/>
    </row>
    <row r="22" spans="1:13" ht="18.2" customHeight="1">
      <c r="A22" s="475"/>
      <c r="B22" s="476"/>
      <c r="C22" s="353"/>
      <c r="D22" s="354"/>
      <c r="E22" s="355"/>
      <c r="F22" s="356"/>
      <c r="G22" s="356"/>
      <c r="H22" s="356"/>
      <c r="I22" s="356"/>
      <c r="J22" s="470"/>
      <c r="K22" s="470"/>
      <c r="L22" s="356"/>
      <c r="M22" s="356"/>
    </row>
    <row r="23" spans="1:13" ht="18.2" customHeight="1">
      <c r="A23" s="475"/>
      <c r="B23" s="476"/>
      <c r="C23" s="353"/>
      <c r="D23" s="354"/>
      <c r="E23" s="355"/>
      <c r="F23" s="356"/>
      <c r="G23" s="356"/>
      <c r="H23" s="356"/>
      <c r="I23" s="356"/>
      <c r="J23" s="470"/>
      <c r="K23" s="470"/>
      <c r="L23" s="356"/>
      <c r="M23" s="356"/>
    </row>
    <row r="24" spans="1:13" ht="18.2" customHeight="1">
      <c r="A24" s="475"/>
      <c r="B24" s="476"/>
      <c r="C24" s="353"/>
      <c r="D24" s="354"/>
      <c r="E24" s="355"/>
      <c r="F24" s="356"/>
      <c r="G24" s="356"/>
      <c r="H24" s="356"/>
      <c r="I24" s="356"/>
      <c r="J24" s="470"/>
      <c r="K24" s="470"/>
      <c r="L24" s="356"/>
      <c r="M24" s="356"/>
    </row>
    <row r="25" spans="1:13" ht="18.2" customHeight="1">
      <c r="A25" s="475"/>
      <c r="B25" s="476"/>
      <c r="C25" s="353"/>
      <c r="D25" s="354"/>
      <c r="E25" s="355"/>
      <c r="F25" s="356"/>
      <c r="G25" s="356"/>
      <c r="H25" s="356"/>
      <c r="I25" s="356"/>
      <c r="J25" s="470"/>
      <c r="K25" s="470"/>
      <c r="L25" s="356"/>
      <c r="M25" s="356"/>
    </row>
    <row r="26" spans="1:13" ht="18.2" customHeight="1">
      <c r="A26" s="351"/>
      <c r="B26" s="357"/>
      <c r="C26" s="353"/>
      <c r="D26" s="354"/>
      <c r="E26" s="355"/>
      <c r="F26" s="356"/>
      <c r="G26" s="356"/>
      <c r="H26" s="356"/>
      <c r="I26" s="356"/>
      <c r="J26" s="470"/>
      <c r="K26" s="470"/>
      <c r="L26" s="356"/>
      <c r="M26" s="356"/>
    </row>
    <row r="27" spans="1:13" ht="18.2" customHeight="1">
      <c r="A27" s="351"/>
      <c r="B27" s="357"/>
      <c r="C27" s="353"/>
      <c r="D27" s="354"/>
      <c r="E27" s="355"/>
      <c r="F27" s="356"/>
      <c r="G27" s="356"/>
      <c r="H27" s="356"/>
      <c r="I27" s="356"/>
      <c r="J27" s="470"/>
      <c r="K27" s="470"/>
      <c r="L27" s="356"/>
      <c r="M27" s="356"/>
    </row>
    <row r="28" spans="1:13" ht="18.2" customHeight="1">
      <c r="A28" s="351"/>
      <c r="B28" s="357"/>
      <c r="C28" s="353"/>
      <c r="D28" s="354"/>
      <c r="E28" s="355"/>
      <c r="F28" s="356"/>
      <c r="G28" s="356"/>
      <c r="H28" s="356"/>
      <c r="I28" s="356"/>
      <c r="J28" s="470"/>
      <c r="K28" s="470"/>
      <c r="L28" s="356"/>
      <c r="M28" s="356"/>
    </row>
    <row r="29" spans="1:13" ht="18.2" customHeight="1">
      <c r="A29" s="351"/>
      <c r="B29" s="357"/>
      <c r="C29" s="353"/>
      <c r="D29" s="354"/>
      <c r="E29" s="355"/>
      <c r="F29" s="356"/>
      <c r="G29" s="356"/>
      <c r="H29" s="356"/>
      <c r="I29" s="356"/>
      <c r="J29" s="470"/>
      <c r="K29" s="470"/>
      <c r="L29" s="356"/>
      <c r="M29" s="356"/>
    </row>
    <row r="30" spans="1:13" ht="18.2" customHeight="1">
      <c r="A30" s="351"/>
      <c r="B30" s="357"/>
      <c r="C30" s="353"/>
      <c r="D30" s="354"/>
      <c r="E30" s="355"/>
      <c r="F30" s="356"/>
      <c r="G30" s="356"/>
      <c r="H30" s="356"/>
      <c r="I30" s="356"/>
      <c r="J30" s="470"/>
      <c r="K30" s="470"/>
      <c r="L30" s="356"/>
      <c r="M30" s="356"/>
    </row>
    <row r="31" spans="1:13" ht="18.2" customHeight="1">
      <c r="A31" s="351"/>
      <c r="B31" s="357"/>
      <c r="C31" s="353"/>
      <c r="D31" s="354"/>
      <c r="E31" s="355"/>
      <c r="F31" s="356"/>
      <c r="G31" s="356"/>
      <c r="H31" s="356"/>
      <c r="I31" s="356"/>
      <c r="J31" s="470"/>
      <c r="K31" s="470"/>
      <c r="L31" s="356"/>
      <c r="M31" s="356"/>
    </row>
    <row r="32" spans="1:13" ht="18.2" customHeight="1">
      <c r="A32" s="351"/>
      <c r="B32" s="357"/>
      <c r="C32" s="353"/>
      <c r="D32" s="354"/>
      <c r="E32" s="355"/>
      <c r="F32" s="356"/>
      <c r="G32" s="356"/>
      <c r="H32" s="356"/>
      <c r="I32" s="356"/>
      <c r="J32" s="470"/>
      <c r="K32" s="470"/>
      <c r="L32" s="356"/>
      <c r="M32" s="356"/>
    </row>
    <row r="33" spans="1:13" ht="18.2" customHeight="1">
      <c r="A33" s="351"/>
      <c r="B33" s="357"/>
      <c r="C33" s="353"/>
      <c r="D33" s="354"/>
      <c r="E33" s="355"/>
      <c r="F33" s="356"/>
      <c r="G33" s="356"/>
      <c r="H33" s="356"/>
      <c r="I33" s="356"/>
      <c r="J33" s="470"/>
      <c r="K33" s="470"/>
      <c r="L33" s="356"/>
      <c r="M33" s="356"/>
    </row>
    <row r="34" spans="1:13" ht="18.2" customHeight="1">
      <c r="A34" s="351"/>
      <c r="B34" s="357"/>
      <c r="C34" s="353"/>
      <c r="D34" s="354"/>
      <c r="E34" s="355"/>
      <c r="F34" s="356"/>
      <c r="G34" s="356"/>
      <c r="H34" s="356"/>
      <c r="I34" s="356"/>
      <c r="J34" s="470"/>
      <c r="K34" s="470"/>
      <c r="L34" s="356"/>
      <c r="M34" s="356"/>
    </row>
    <row r="35" spans="1:13" ht="18.2" customHeight="1">
      <c r="A35" s="351"/>
      <c r="B35" s="357"/>
      <c r="C35" s="353"/>
      <c r="D35" s="354"/>
      <c r="E35" s="355"/>
      <c r="F35" s="356"/>
      <c r="G35" s="356"/>
      <c r="H35" s="356"/>
      <c r="I35" s="356"/>
      <c r="J35" s="470"/>
      <c r="K35" s="470"/>
      <c r="L35" s="356"/>
      <c r="M35" s="356"/>
    </row>
    <row r="36" spans="1:13" ht="18.2" customHeight="1">
      <c r="A36" s="351"/>
      <c r="B36" s="357"/>
      <c r="C36" s="353"/>
      <c r="D36" s="354"/>
      <c r="E36" s="355"/>
      <c r="F36" s="356"/>
      <c r="G36" s="356"/>
      <c r="H36" s="356"/>
      <c r="I36" s="356"/>
      <c r="J36" s="470"/>
      <c r="K36" s="470"/>
      <c r="L36" s="356"/>
      <c r="M36" s="356"/>
    </row>
    <row r="37" spans="1:13" ht="18.2" customHeight="1">
      <c r="A37" s="351">
        <v>1</v>
      </c>
      <c r="B37" s="357" t="s">
        <v>652</v>
      </c>
      <c r="C37" s="353"/>
      <c r="D37" s="354"/>
      <c r="E37" s="355"/>
      <c r="F37" s="356"/>
      <c r="G37" s="356"/>
      <c r="H37" s="356"/>
      <c r="I37" s="356"/>
      <c r="J37" s="470"/>
      <c r="K37" s="470"/>
      <c r="L37" s="356"/>
      <c r="M37" s="356"/>
    </row>
    <row r="38" spans="1:13" ht="18.2" customHeight="1">
      <c r="A38" s="351"/>
      <c r="B38" s="357" t="s">
        <v>656</v>
      </c>
      <c r="C38" s="353"/>
      <c r="D38" s="354" t="s">
        <v>133</v>
      </c>
      <c r="E38" s="355">
        <v>1</v>
      </c>
      <c r="F38" s="356"/>
      <c r="G38" s="356">
        <f>G76</f>
        <v>0</v>
      </c>
      <c r="H38" s="356"/>
      <c r="I38" s="356">
        <f t="shared" ref="I38:M38" si="1">I76</f>
        <v>0</v>
      </c>
      <c r="J38" s="356"/>
      <c r="K38" s="356">
        <f t="shared" si="1"/>
        <v>0</v>
      </c>
      <c r="L38" s="356">
        <f t="shared" si="1"/>
        <v>0</v>
      </c>
      <c r="M38" s="356">
        <f t="shared" si="1"/>
        <v>0</v>
      </c>
    </row>
    <row r="39" spans="1:13" ht="18.2" customHeight="1">
      <c r="A39" s="351"/>
      <c r="B39" s="357" t="s">
        <v>657</v>
      </c>
      <c r="C39" s="353"/>
      <c r="D39" s="354" t="s">
        <v>133</v>
      </c>
      <c r="E39" s="355">
        <v>1</v>
      </c>
      <c r="F39" s="356"/>
      <c r="G39" s="356">
        <f>G81</f>
        <v>0</v>
      </c>
      <c r="H39" s="356"/>
      <c r="I39" s="356">
        <f t="shared" ref="I39:M40" si="2">I81</f>
        <v>0</v>
      </c>
      <c r="J39" s="356"/>
      <c r="K39" s="356">
        <f t="shared" si="2"/>
        <v>0</v>
      </c>
      <c r="L39" s="356">
        <f t="shared" si="2"/>
        <v>0</v>
      </c>
      <c r="M39" s="356">
        <f t="shared" si="2"/>
        <v>0</v>
      </c>
    </row>
    <row r="40" spans="1:13" ht="18.2" customHeight="1">
      <c r="A40" s="351"/>
      <c r="B40" s="357" t="s">
        <v>658</v>
      </c>
      <c r="C40" s="353"/>
      <c r="D40" s="354" t="s">
        <v>133</v>
      </c>
      <c r="E40" s="355">
        <v>1</v>
      </c>
      <c r="F40" s="356"/>
      <c r="G40" s="356">
        <f>G90</f>
        <v>0</v>
      </c>
      <c r="H40" s="356"/>
      <c r="I40" s="356">
        <f>I90</f>
        <v>0</v>
      </c>
      <c r="J40" s="470"/>
      <c r="K40" s="356">
        <f>K90</f>
        <v>0</v>
      </c>
      <c r="L40" s="356">
        <f t="shared" si="2"/>
        <v>0</v>
      </c>
      <c r="M40" s="356">
        <f>M90</f>
        <v>0</v>
      </c>
    </row>
    <row r="41" spans="1:13" ht="18.2" customHeight="1">
      <c r="A41" s="351"/>
      <c r="B41" s="357"/>
      <c r="C41" s="353"/>
      <c r="D41" s="354"/>
      <c r="E41" s="355"/>
      <c r="F41" s="356"/>
      <c r="G41" s="356"/>
      <c r="H41" s="356"/>
      <c r="I41" s="356"/>
      <c r="J41" s="470"/>
      <c r="K41" s="470"/>
      <c r="L41" s="356"/>
      <c r="M41" s="356"/>
    </row>
    <row r="42" spans="1:13" ht="18.2" customHeight="1">
      <c r="A42" s="351"/>
      <c r="B42" s="357"/>
      <c r="C42" s="353"/>
      <c r="D42" s="354"/>
      <c r="E42" s="355"/>
      <c r="F42" s="356"/>
      <c r="G42" s="356"/>
      <c r="H42" s="356"/>
      <c r="I42" s="356"/>
      <c r="J42" s="470"/>
      <c r="K42" s="470"/>
      <c r="L42" s="356"/>
      <c r="M42" s="356"/>
    </row>
    <row r="43" spans="1:13" ht="18.2" customHeight="1">
      <c r="A43" s="351"/>
      <c r="B43" s="357"/>
      <c r="C43" s="353"/>
      <c r="D43" s="354"/>
      <c r="E43" s="355"/>
      <c r="F43" s="356"/>
      <c r="G43" s="356"/>
      <c r="H43" s="356"/>
      <c r="I43" s="356"/>
      <c r="J43" s="470"/>
      <c r="K43" s="470"/>
      <c r="L43" s="356"/>
      <c r="M43" s="356"/>
    </row>
    <row r="44" spans="1:13" ht="18.2" customHeight="1">
      <c r="A44" s="364"/>
      <c r="B44" s="365" t="s">
        <v>338</v>
      </c>
      <c r="C44" s="366"/>
      <c r="D44" s="367"/>
      <c r="E44" s="368"/>
      <c r="F44" s="369"/>
      <c r="G44" s="371">
        <f>SUM(G38:G43)</f>
        <v>0</v>
      </c>
      <c r="H44" s="370"/>
      <c r="I44" s="371">
        <f>SUM(I38:I43)</f>
        <v>0</v>
      </c>
      <c r="J44" s="370"/>
      <c r="K44" s="371">
        <f>SUM(K38:K43)</f>
        <v>0</v>
      </c>
      <c r="L44" s="370"/>
      <c r="M44" s="371">
        <f>SUM(M38:M43)</f>
        <v>0</v>
      </c>
    </row>
    <row r="45" spans="1:13" ht="18.2" customHeight="1">
      <c r="A45" s="351"/>
      <c r="B45" s="357"/>
      <c r="C45" s="353"/>
      <c r="D45" s="354"/>
      <c r="E45" s="355"/>
      <c r="F45" s="356"/>
      <c r="G45" s="356"/>
      <c r="H45" s="356"/>
      <c r="I45" s="356"/>
      <c r="J45" s="470"/>
      <c r="K45" s="470"/>
      <c r="L45" s="356"/>
      <c r="M45" s="356"/>
    </row>
    <row r="46" spans="1:13" ht="18.2" customHeight="1">
      <c r="A46" s="351"/>
      <c r="B46" s="357"/>
      <c r="C46" s="353"/>
      <c r="D46" s="354"/>
      <c r="E46" s="355"/>
      <c r="F46" s="356"/>
      <c r="G46" s="356"/>
      <c r="H46" s="356"/>
      <c r="I46" s="356"/>
      <c r="J46" s="470"/>
      <c r="K46" s="470"/>
      <c r="L46" s="356"/>
      <c r="M46" s="356"/>
    </row>
    <row r="47" spans="1:13" ht="18.2" customHeight="1">
      <c r="A47" s="351"/>
      <c r="B47" s="357"/>
      <c r="C47" s="353"/>
      <c r="D47" s="354"/>
      <c r="E47" s="355"/>
      <c r="F47" s="356"/>
      <c r="G47" s="356"/>
      <c r="H47" s="356"/>
      <c r="I47" s="356"/>
      <c r="J47" s="470"/>
      <c r="K47" s="470"/>
      <c r="L47" s="356"/>
      <c r="M47" s="356"/>
    </row>
    <row r="48" spans="1:13" ht="18.2" customHeight="1">
      <c r="A48" s="351"/>
      <c r="B48" s="357"/>
      <c r="C48" s="353"/>
      <c r="D48" s="354"/>
      <c r="E48" s="355"/>
      <c r="F48" s="356"/>
      <c r="G48" s="356"/>
      <c r="H48" s="356"/>
      <c r="I48" s="356"/>
      <c r="J48" s="470"/>
      <c r="K48" s="470"/>
      <c r="L48" s="356"/>
      <c r="M48" s="356"/>
    </row>
    <row r="49" spans="1:13" ht="18.2" customHeight="1">
      <c r="A49" s="351"/>
      <c r="B49" s="357"/>
      <c r="C49" s="353"/>
      <c r="D49" s="354"/>
      <c r="E49" s="355"/>
      <c r="F49" s="356"/>
      <c r="G49" s="356"/>
      <c r="H49" s="356"/>
      <c r="I49" s="356"/>
      <c r="J49" s="470"/>
      <c r="K49" s="470"/>
      <c r="L49" s="356"/>
      <c r="M49" s="356"/>
    </row>
    <row r="50" spans="1:13" ht="18.2" customHeight="1">
      <c r="A50" s="351"/>
      <c r="B50" s="357"/>
      <c r="C50" s="353"/>
      <c r="D50" s="354"/>
      <c r="E50" s="355"/>
      <c r="F50" s="356"/>
      <c r="G50" s="356"/>
      <c r="H50" s="356"/>
      <c r="I50" s="356"/>
      <c r="J50" s="470"/>
      <c r="K50" s="470"/>
      <c r="L50" s="356"/>
      <c r="M50" s="356"/>
    </row>
    <row r="51" spans="1:13" ht="18.2" customHeight="1">
      <c r="A51" s="351"/>
      <c r="B51" s="357"/>
      <c r="C51" s="353"/>
      <c r="D51" s="354"/>
      <c r="E51" s="355"/>
      <c r="F51" s="356"/>
      <c r="G51" s="356"/>
      <c r="H51" s="356"/>
      <c r="I51" s="356"/>
      <c r="J51" s="470"/>
      <c r="K51" s="470"/>
      <c r="L51" s="356"/>
      <c r="M51" s="356"/>
    </row>
    <row r="52" spans="1:13" ht="18.2" customHeight="1">
      <c r="A52" s="351"/>
      <c r="B52" s="357"/>
      <c r="C52" s="353"/>
      <c r="D52" s="354"/>
      <c r="E52" s="355"/>
      <c r="F52" s="356"/>
      <c r="G52" s="356"/>
      <c r="H52" s="356"/>
      <c r="I52" s="356"/>
      <c r="J52" s="470"/>
      <c r="K52" s="470"/>
      <c r="L52" s="356"/>
      <c r="M52" s="356"/>
    </row>
    <row r="53" spans="1:13" ht="18.2" customHeight="1">
      <c r="A53" s="351"/>
      <c r="B53" s="357"/>
      <c r="C53" s="353"/>
      <c r="D53" s="354"/>
      <c r="E53" s="355"/>
      <c r="F53" s="356"/>
      <c r="G53" s="356"/>
      <c r="H53" s="356"/>
      <c r="I53" s="356"/>
      <c r="J53" s="470"/>
      <c r="K53" s="470"/>
      <c r="L53" s="356"/>
      <c r="M53" s="356"/>
    </row>
    <row r="54" spans="1:13" ht="18.2" customHeight="1">
      <c r="A54" s="351"/>
      <c r="B54" s="357"/>
      <c r="C54" s="353"/>
      <c r="D54" s="354"/>
      <c r="E54" s="355"/>
      <c r="F54" s="356"/>
      <c r="G54" s="356"/>
      <c r="H54" s="356"/>
      <c r="I54" s="356"/>
      <c r="J54" s="470"/>
      <c r="K54" s="470"/>
      <c r="L54" s="356"/>
      <c r="M54" s="356"/>
    </row>
    <row r="55" spans="1:13" ht="18.2" customHeight="1">
      <c r="A55" s="475"/>
      <c r="B55" s="476"/>
      <c r="C55" s="353"/>
      <c r="D55" s="354"/>
      <c r="E55" s="355"/>
      <c r="F55" s="356"/>
      <c r="G55" s="356"/>
      <c r="H55" s="356"/>
      <c r="I55" s="356"/>
      <c r="J55" s="470"/>
      <c r="K55" s="470"/>
      <c r="L55" s="356"/>
      <c r="M55" s="356"/>
    </row>
    <row r="56" spans="1:13" ht="18.2" customHeight="1">
      <c r="A56" s="351"/>
      <c r="B56" s="357"/>
      <c r="C56" s="353"/>
      <c r="D56" s="354"/>
      <c r="E56" s="355"/>
      <c r="F56" s="356"/>
      <c r="G56" s="356"/>
      <c r="H56" s="356"/>
      <c r="I56" s="356"/>
      <c r="J56" s="470"/>
      <c r="K56" s="470"/>
      <c r="L56" s="356"/>
      <c r="M56" s="356"/>
    </row>
    <row r="57" spans="1:13" ht="18.2" customHeight="1">
      <c r="A57" s="351"/>
      <c r="B57" s="357"/>
      <c r="C57" s="353"/>
      <c r="D57" s="354"/>
      <c r="E57" s="355"/>
      <c r="F57" s="356"/>
      <c r="G57" s="356"/>
      <c r="H57" s="356"/>
      <c r="I57" s="356"/>
      <c r="J57" s="470"/>
      <c r="K57" s="470"/>
      <c r="L57" s="356"/>
      <c r="M57" s="356"/>
    </row>
    <row r="58" spans="1:13" ht="18.2" customHeight="1">
      <c r="A58" s="351"/>
      <c r="B58" s="357"/>
      <c r="C58" s="353"/>
      <c r="D58" s="354"/>
      <c r="E58" s="355"/>
      <c r="F58" s="356"/>
      <c r="G58" s="356"/>
      <c r="H58" s="356"/>
      <c r="I58" s="356"/>
      <c r="J58" s="470"/>
      <c r="K58" s="470"/>
      <c r="L58" s="356"/>
      <c r="M58" s="356"/>
    </row>
    <row r="59" spans="1:13" ht="18.2" customHeight="1">
      <c r="A59" s="351"/>
      <c r="B59" s="357"/>
      <c r="C59" s="353"/>
      <c r="D59" s="354"/>
      <c r="E59" s="355"/>
      <c r="F59" s="356"/>
      <c r="G59" s="356"/>
      <c r="H59" s="356"/>
      <c r="I59" s="356"/>
      <c r="J59" s="470"/>
      <c r="K59" s="470"/>
      <c r="L59" s="356"/>
      <c r="M59" s="356"/>
    </row>
    <row r="60" spans="1:13" ht="18.2" customHeight="1">
      <c r="A60" s="351"/>
      <c r="B60" s="357"/>
      <c r="C60" s="353"/>
      <c r="D60" s="354"/>
      <c r="E60" s="355"/>
      <c r="F60" s="356"/>
      <c r="G60" s="356"/>
      <c r="H60" s="356"/>
      <c r="I60" s="356"/>
      <c r="J60" s="470"/>
      <c r="K60" s="470"/>
      <c r="L60" s="356"/>
      <c r="M60" s="356"/>
    </row>
    <row r="61" spans="1:13" ht="18.2" customHeight="1">
      <c r="A61" s="351"/>
      <c r="B61" s="357"/>
      <c r="C61" s="353"/>
      <c r="D61" s="354"/>
      <c r="E61" s="355"/>
      <c r="F61" s="356"/>
      <c r="G61" s="356"/>
      <c r="H61" s="356"/>
      <c r="I61" s="356"/>
      <c r="J61" s="470"/>
      <c r="K61" s="470"/>
      <c r="L61" s="356"/>
      <c r="M61" s="356"/>
    </row>
    <row r="62" spans="1:13" ht="18.2" customHeight="1">
      <c r="A62" s="351"/>
      <c r="B62" s="357"/>
      <c r="C62" s="353"/>
      <c r="D62" s="354"/>
      <c r="E62" s="355"/>
      <c r="F62" s="356"/>
      <c r="G62" s="356"/>
      <c r="H62" s="356"/>
      <c r="I62" s="356"/>
      <c r="J62" s="470"/>
      <c r="K62" s="470"/>
      <c r="L62" s="356"/>
      <c r="M62" s="356"/>
    </row>
    <row r="63" spans="1:13" ht="18.2" customHeight="1">
      <c r="A63" s="351"/>
      <c r="B63" s="357"/>
      <c r="C63" s="353"/>
      <c r="D63" s="354"/>
      <c r="E63" s="355"/>
      <c r="F63" s="356"/>
      <c r="G63" s="356"/>
      <c r="H63" s="356"/>
      <c r="I63" s="356"/>
      <c r="J63" s="470"/>
      <c r="K63" s="470"/>
      <c r="L63" s="356"/>
      <c r="M63" s="356"/>
    </row>
    <row r="64" spans="1:13" ht="18.2" customHeight="1">
      <c r="A64" s="351"/>
      <c r="B64" s="357"/>
      <c r="C64" s="353"/>
      <c r="D64" s="354"/>
      <c r="E64" s="355"/>
      <c r="F64" s="356"/>
      <c r="G64" s="356"/>
      <c r="H64" s="356"/>
      <c r="I64" s="356"/>
      <c r="J64" s="470"/>
      <c r="K64" s="470"/>
      <c r="L64" s="356"/>
      <c r="M64" s="356"/>
    </row>
    <row r="65" spans="1:13" ht="18.2" customHeight="1">
      <c r="A65" s="351"/>
      <c r="B65" s="357"/>
      <c r="C65" s="353"/>
      <c r="D65" s="354"/>
      <c r="E65" s="355"/>
      <c r="F65" s="356"/>
      <c r="G65" s="356"/>
      <c r="H65" s="356"/>
      <c r="I65" s="356"/>
      <c r="J65" s="470"/>
      <c r="K65" s="470"/>
      <c r="L65" s="356"/>
      <c r="M65" s="356"/>
    </row>
    <row r="66" spans="1:13" ht="18.2" customHeight="1">
      <c r="A66" s="351"/>
      <c r="B66" s="357"/>
      <c r="C66" s="353"/>
      <c r="D66" s="354"/>
      <c r="E66" s="355"/>
      <c r="F66" s="356"/>
      <c r="G66" s="356"/>
      <c r="H66" s="356"/>
      <c r="I66" s="356"/>
      <c r="J66" s="470"/>
      <c r="K66" s="470"/>
      <c r="L66" s="356"/>
      <c r="M66" s="356"/>
    </row>
    <row r="67" spans="1:13" ht="18.2" customHeight="1">
      <c r="A67" s="351"/>
      <c r="B67" s="357"/>
      <c r="C67" s="353"/>
      <c r="D67" s="354"/>
      <c r="E67" s="355"/>
      <c r="F67" s="356"/>
      <c r="G67" s="356"/>
      <c r="H67" s="356"/>
      <c r="I67" s="356"/>
      <c r="J67" s="470"/>
      <c r="K67" s="470"/>
      <c r="L67" s="356"/>
      <c r="M67" s="356"/>
    </row>
    <row r="68" spans="1:13" ht="18.2" customHeight="1">
      <c r="A68" s="351"/>
      <c r="B68" s="357"/>
      <c r="C68" s="353"/>
      <c r="D68" s="354"/>
      <c r="E68" s="355"/>
      <c r="F68" s="356"/>
      <c r="G68" s="356"/>
      <c r="H68" s="356"/>
      <c r="I68" s="356"/>
      <c r="J68" s="470"/>
      <c r="K68" s="470"/>
      <c r="L68" s="356"/>
      <c r="M68" s="356"/>
    </row>
    <row r="69" spans="1:13" ht="18.2" customHeight="1">
      <c r="A69" s="351"/>
      <c r="B69" s="357" t="s">
        <v>659</v>
      </c>
      <c r="C69" s="353"/>
      <c r="D69" s="354"/>
      <c r="E69" s="355"/>
      <c r="F69" s="356"/>
      <c r="G69" s="356"/>
      <c r="H69" s="356"/>
      <c r="I69" s="356"/>
      <c r="J69" s="470"/>
      <c r="K69" s="470"/>
      <c r="L69" s="356"/>
      <c r="M69" s="356"/>
    </row>
    <row r="70" spans="1:13" ht="18.2" customHeight="1">
      <c r="A70" s="351"/>
      <c r="B70" s="352" t="s">
        <v>39</v>
      </c>
      <c r="C70" s="353" t="s">
        <v>653</v>
      </c>
      <c r="D70" s="354" t="s">
        <v>7</v>
      </c>
      <c r="E70" s="355">
        <v>1</v>
      </c>
      <c r="F70" s="356">
        <f>일위목록!G5</f>
        <v>0</v>
      </c>
      <c r="G70" s="356">
        <f t="shared" ref="G70:G74" si="3">TRUNC(F70*E70)</f>
        <v>0</v>
      </c>
      <c r="H70" s="356">
        <f>일위목록!I5</f>
        <v>0</v>
      </c>
      <c r="I70" s="356">
        <f t="shared" ref="I70:I74" si="4">TRUNC(H70*E70)</f>
        <v>0</v>
      </c>
      <c r="J70" s="470"/>
      <c r="K70" s="470"/>
      <c r="L70" s="356">
        <f t="shared" ref="L70:L74" si="5">F70+H70+J70</f>
        <v>0</v>
      </c>
      <c r="M70" s="356">
        <f t="shared" ref="M70:M74" si="6">G70+I70+K70</f>
        <v>0</v>
      </c>
    </row>
    <row r="71" spans="1:13" ht="18.2" customHeight="1">
      <c r="A71" s="351"/>
      <c r="B71" s="352" t="s">
        <v>634</v>
      </c>
      <c r="C71" s="353" t="s">
        <v>635</v>
      </c>
      <c r="D71" s="354" t="s">
        <v>7</v>
      </c>
      <c r="E71" s="355">
        <v>1</v>
      </c>
      <c r="F71" s="356">
        <f>일위목록!G6</f>
        <v>0</v>
      </c>
      <c r="G71" s="356">
        <f t="shared" si="3"/>
        <v>0</v>
      </c>
      <c r="H71" s="356">
        <f>일위목록!I6</f>
        <v>0</v>
      </c>
      <c r="I71" s="356">
        <f t="shared" si="4"/>
        <v>0</v>
      </c>
      <c r="J71" s="470"/>
      <c r="K71" s="470"/>
      <c r="L71" s="356">
        <f t="shared" si="5"/>
        <v>0</v>
      </c>
      <c r="M71" s="356">
        <f t="shared" si="6"/>
        <v>0</v>
      </c>
    </row>
    <row r="72" spans="1:13" ht="18.2" customHeight="1">
      <c r="A72" s="351"/>
      <c r="B72" s="352" t="s">
        <v>514</v>
      </c>
      <c r="C72" s="353" t="s">
        <v>654</v>
      </c>
      <c r="D72" s="354" t="s">
        <v>11</v>
      </c>
      <c r="E72" s="355">
        <v>1</v>
      </c>
      <c r="F72" s="356">
        <f>일위목록!G8</f>
        <v>0</v>
      </c>
      <c r="G72" s="356">
        <f t="shared" si="3"/>
        <v>0</v>
      </c>
      <c r="H72" s="356">
        <f>일위목록!I8</f>
        <v>0</v>
      </c>
      <c r="I72" s="356">
        <f t="shared" si="4"/>
        <v>0</v>
      </c>
      <c r="J72" s="470"/>
      <c r="K72" s="470"/>
      <c r="L72" s="356">
        <f t="shared" si="5"/>
        <v>0</v>
      </c>
      <c r="M72" s="356">
        <f t="shared" si="6"/>
        <v>0</v>
      </c>
    </row>
    <row r="73" spans="1:13" ht="18.2" customHeight="1">
      <c r="A73" s="351"/>
      <c r="B73" s="352" t="s">
        <v>515</v>
      </c>
      <c r="C73" s="353"/>
      <c r="D73" s="354" t="s">
        <v>7</v>
      </c>
      <c r="E73" s="355">
        <v>1</v>
      </c>
      <c r="F73" s="356">
        <f>일위목록!G9</f>
        <v>0</v>
      </c>
      <c r="G73" s="356">
        <f t="shared" si="3"/>
        <v>0</v>
      </c>
      <c r="H73" s="356">
        <f>일위목록!I9</f>
        <v>0</v>
      </c>
      <c r="I73" s="356">
        <f t="shared" si="4"/>
        <v>0</v>
      </c>
      <c r="J73" s="470"/>
      <c r="K73" s="470"/>
      <c r="L73" s="356">
        <f t="shared" si="5"/>
        <v>0</v>
      </c>
      <c r="M73" s="356">
        <f t="shared" si="6"/>
        <v>0</v>
      </c>
    </row>
    <row r="74" spans="1:13" ht="18.2" customHeight="1">
      <c r="A74" s="351"/>
      <c r="B74" s="352" t="s">
        <v>636</v>
      </c>
      <c r="C74" s="353"/>
      <c r="D74" s="354" t="s">
        <v>7</v>
      </c>
      <c r="E74" s="355">
        <v>1</v>
      </c>
      <c r="F74" s="356">
        <f>일위목록!G10</f>
        <v>0</v>
      </c>
      <c r="G74" s="356">
        <f t="shared" si="3"/>
        <v>0</v>
      </c>
      <c r="H74" s="356">
        <f>일위목록!I10</f>
        <v>0</v>
      </c>
      <c r="I74" s="356">
        <f t="shared" si="4"/>
        <v>0</v>
      </c>
      <c r="J74" s="470"/>
      <c r="K74" s="470"/>
      <c r="L74" s="356">
        <f t="shared" si="5"/>
        <v>0</v>
      </c>
      <c r="M74" s="356">
        <f t="shared" si="6"/>
        <v>0</v>
      </c>
    </row>
    <row r="75" spans="1:13" ht="18.2" customHeight="1">
      <c r="A75" s="351"/>
      <c r="B75" s="357"/>
      <c r="C75" s="353"/>
      <c r="D75" s="354"/>
      <c r="E75" s="355"/>
      <c r="F75" s="356"/>
      <c r="G75" s="356"/>
      <c r="H75" s="356"/>
      <c r="I75" s="356"/>
      <c r="J75" s="470"/>
      <c r="K75" s="470"/>
      <c r="L75" s="356"/>
      <c r="M75" s="356"/>
    </row>
    <row r="76" spans="1:13" ht="18.600000000000001" customHeight="1">
      <c r="A76" s="358"/>
      <c r="B76" s="359" t="s">
        <v>336</v>
      </c>
      <c r="C76" s="360"/>
      <c r="D76" s="361"/>
      <c r="E76" s="362"/>
      <c r="F76" s="363"/>
      <c r="G76" s="471">
        <f>SUM(G70:G75)</f>
        <v>0</v>
      </c>
      <c r="H76" s="363"/>
      <c r="I76" s="471">
        <f>SUM(I70:I75)</f>
        <v>0</v>
      </c>
      <c r="J76" s="471"/>
      <c r="K76" s="471">
        <f>SUM(K70:K75)</f>
        <v>0</v>
      </c>
      <c r="L76" s="363"/>
      <c r="M76" s="471">
        <f>SUM(M70:M75)</f>
        <v>0</v>
      </c>
    </row>
    <row r="77" spans="1:13" ht="18.2" customHeight="1">
      <c r="A77" s="351"/>
      <c r="B77" s="357"/>
      <c r="C77" s="353"/>
      <c r="D77" s="354"/>
      <c r="E77" s="355"/>
      <c r="F77" s="356"/>
      <c r="G77" s="356"/>
      <c r="H77" s="356"/>
      <c r="I77" s="356"/>
      <c r="J77" s="470"/>
      <c r="K77" s="470"/>
      <c r="L77" s="356"/>
      <c r="M77" s="356"/>
    </row>
    <row r="78" spans="1:13" ht="18.2" customHeight="1">
      <c r="A78" s="351"/>
      <c r="B78" s="357" t="s">
        <v>657</v>
      </c>
      <c r="C78" s="353"/>
      <c r="D78" s="354"/>
      <c r="E78" s="355"/>
      <c r="F78" s="356"/>
      <c r="G78" s="356"/>
      <c r="H78" s="356"/>
      <c r="I78" s="356"/>
      <c r="J78" s="470"/>
      <c r="K78" s="470"/>
      <c r="L78" s="356"/>
      <c r="M78" s="356"/>
    </row>
    <row r="79" spans="1:13" ht="18.2" customHeight="1">
      <c r="A79" s="351"/>
      <c r="B79" s="352" t="str">
        <f>일위목록!B20</f>
        <v>흡음텍스 해체</v>
      </c>
      <c r="C79" s="372">
        <f>일위목록!C20</f>
        <v>0</v>
      </c>
      <c r="D79" s="354" t="str">
        <f>일위목록!D20</f>
        <v>M2</v>
      </c>
      <c r="E79" s="355">
        <v>1</v>
      </c>
      <c r="F79" s="356">
        <f>일위목록!G20</f>
        <v>0</v>
      </c>
      <c r="G79" s="356">
        <f t="shared" ref="G79" si="7">TRUNC(F79*E79)</f>
        <v>0</v>
      </c>
      <c r="H79" s="356">
        <f>일위목록!I20</f>
        <v>0</v>
      </c>
      <c r="I79" s="356">
        <f t="shared" ref="I79" si="8">TRUNC(H79*E79)</f>
        <v>0</v>
      </c>
      <c r="J79" s="470"/>
      <c r="K79" s="470"/>
      <c r="L79" s="356">
        <f t="shared" ref="L79" si="9">F79+H79+J79</f>
        <v>0</v>
      </c>
      <c r="M79" s="356">
        <f t="shared" ref="M79" si="10">G79+I79+K79</f>
        <v>0</v>
      </c>
    </row>
    <row r="80" spans="1:13" ht="18.2" customHeight="1">
      <c r="A80" s="351"/>
      <c r="B80" s="352"/>
      <c r="C80" s="353"/>
      <c r="D80" s="354"/>
      <c r="E80" s="355"/>
      <c r="F80" s="356"/>
      <c r="G80" s="356"/>
      <c r="H80" s="356"/>
      <c r="I80" s="356"/>
      <c r="J80" s="470"/>
      <c r="K80" s="470"/>
      <c r="L80" s="356"/>
      <c r="M80" s="356"/>
    </row>
    <row r="81" spans="1:13" ht="18.2" customHeight="1">
      <c r="A81" s="358"/>
      <c r="B81" s="359" t="s">
        <v>336</v>
      </c>
      <c r="C81" s="360"/>
      <c r="D81" s="361"/>
      <c r="E81" s="362"/>
      <c r="F81" s="363"/>
      <c r="G81" s="471">
        <f>SUM(G79:G80)</f>
        <v>0</v>
      </c>
      <c r="H81" s="363"/>
      <c r="I81" s="471">
        <f>SUM(I79:I80)</f>
        <v>0</v>
      </c>
      <c r="J81" s="471"/>
      <c r="K81" s="471">
        <f>SUM(K79:K80)</f>
        <v>0</v>
      </c>
      <c r="L81" s="363"/>
      <c r="M81" s="471">
        <f>SUM(M79:M80)</f>
        <v>0</v>
      </c>
    </row>
    <row r="82" spans="1:13" ht="18.2" customHeight="1">
      <c r="A82" s="351"/>
      <c r="B82" s="352"/>
      <c r="C82" s="353"/>
      <c r="D82" s="354"/>
      <c r="E82" s="355"/>
      <c r="F82" s="356"/>
      <c r="G82" s="356"/>
      <c r="H82" s="356"/>
      <c r="I82" s="356"/>
      <c r="J82" s="470"/>
      <c r="K82" s="470"/>
      <c r="L82" s="356"/>
      <c r="M82" s="356"/>
    </row>
    <row r="83" spans="1:13" ht="18.2" customHeight="1">
      <c r="A83" s="351"/>
      <c r="B83" s="357" t="s">
        <v>658</v>
      </c>
      <c r="C83" s="353"/>
      <c r="D83" s="354"/>
      <c r="E83" s="355"/>
      <c r="F83" s="356"/>
      <c r="G83" s="356"/>
      <c r="H83" s="356"/>
      <c r="I83" s="356"/>
      <c r="J83" s="470"/>
      <c r="K83" s="470"/>
      <c r="L83" s="356"/>
      <c r="M83" s="356"/>
    </row>
    <row r="84" spans="1:13" ht="18.2" customHeight="1">
      <c r="A84" s="351"/>
      <c r="B84" s="352" t="str">
        <f>일위목록!B7</f>
        <v>비닐보양</v>
      </c>
      <c r="C84" s="353"/>
      <c r="D84" s="354" t="str">
        <f>일위목록!D7</f>
        <v>M2</v>
      </c>
      <c r="E84" s="355">
        <v>1</v>
      </c>
      <c r="F84" s="356">
        <f>일위목록!G7</f>
        <v>0</v>
      </c>
      <c r="G84" s="356">
        <f t="shared" ref="G84:G88" si="11">TRUNC(F84*E84)</f>
        <v>0</v>
      </c>
      <c r="H84" s="356">
        <f>일위목록!I7</f>
        <v>0</v>
      </c>
      <c r="I84" s="356">
        <f t="shared" ref="I84" si="12">TRUNC(H84*E84)</f>
        <v>0</v>
      </c>
      <c r="J84" s="470"/>
      <c r="K84" s="470"/>
      <c r="L84" s="356">
        <f t="shared" ref="L84" si="13">F84+H84+J84</f>
        <v>0</v>
      </c>
      <c r="M84" s="356">
        <f t="shared" ref="M84" si="14">G84+I84+K84</f>
        <v>0</v>
      </c>
    </row>
    <row r="85" spans="1:13" ht="18.2" customHeight="1">
      <c r="A85" s="351"/>
      <c r="B85" s="352" t="str">
        <f>일위목록!B46</f>
        <v>LINE PUTTY</v>
      </c>
      <c r="C85" s="372" t="str">
        <f>일위목록!C46</f>
        <v>석고보드,벽체</v>
      </c>
      <c r="D85" s="354" t="str">
        <f>일위목록!D46</f>
        <v>M2</v>
      </c>
      <c r="E85" s="355">
        <v>1</v>
      </c>
      <c r="F85" s="356">
        <f>일위목록!G46</f>
        <v>0</v>
      </c>
      <c r="G85" s="356">
        <f t="shared" si="11"/>
        <v>0</v>
      </c>
      <c r="H85" s="356">
        <f>일위목록!I46</f>
        <v>0</v>
      </c>
      <c r="I85" s="356">
        <f t="shared" ref="I85" si="15">TRUNC(H85*E85)</f>
        <v>0</v>
      </c>
      <c r="J85" s="470"/>
      <c r="K85" s="470"/>
      <c r="L85" s="356">
        <f t="shared" ref="L85" si="16">F85+H85+J85</f>
        <v>0</v>
      </c>
      <c r="M85" s="356">
        <f t="shared" ref="M85" si="17">G85+I85+K85</f>
        <v>0</v>
      </c>
    </row>
    <row r="86" spans="1:13" ht="18.2" customHeight="1">
      <c r="A86" s="351"/>
      <c r="B86" s="352" t="str">
        <f>일위목록!B50</f>
        <v>수성페인트</v>
      </c>
      <c r="C86" s="372" t="str">
        <f>일위목록!C50</f>
        <v>벽체, 2회</v>
      </c>
      <c r="D86" s="354" t="str">
        <f>일위목록!D50</f>
        <v>M2</v>
      </c>
      <c r="E86" s="355">
        <v>1</v>
      </c>
      <c r="F86" s="356">
        <f>일위목록!G50</f>
        <v>0</v>
      </c>
      <c r="G86" s="356">
        <f t="shared" si="11"/>
        <v>0</v>
      </c>
      <c r="H86" s="356">
        <f>일위목록!I50</f>
        <v>0</v>
      </c>
      <c r="I86" s="356">
        <f t="shared" ref="I86" si="18">TRUNC(H86*E86)</f>
        <v>0</v>
      </c>
      <c r="J86" s="470"/>
      <c r="K86" s="470"/>
      <c r="L86" s="356">
        <f t="shared" ref="L86" si="19">F86+H86+J86</f>
        <v>0</v>
      </c>
      <c r="M86" s="356">
        <f t="shared" ref="M86" si="20">G86+I86+K86</f>
        <v>0</v>
      </c>
    </row>
    <row r="87" spans="1:13" ht="18.2" customHeight="1">
      <c r="A87" s="351"/>
      <c r="B87" s="352" t="str">
        <f>일위목록!B30</f>
        <v>마이톤 취부</v>
      </c>
      <c r="C87" s="372" t="str">
        <f>일위목록!C28</f>
        <v>12.5T 300*600</v>
      </c>
      <c r="D87" s="354" t="str">
        <f>일위목록!D30</f>
        <v>M2</v>
      </c>
      <c r="E87" s="355">
        <v>1</v>
      </c>
      <c r="F87" s="356">
        <f>일위목록!G28</f>
        <v>0</v>
      </c>
      <c r="G87" s="356">
        <f t="shared" si="11"/>
        <v>0</v>
      </c>
      <c r="H87" s="356">
        <f>일위목록!I28</f>
        <v>0</v>
      </c>
      <c r="I87" s="356">
        <f t="shared" ref="I87:I88" si="21">TRUNC(H87*E87)</f>
        <v>0</v>
      </c>
      <c r="J87" s="470"/>
      <c r="K87" s="470"/>
      <c r="L87" s="356">
        <f t="shared" ref="L87:L88" si="22">F87+H87+J87</f>
        <v>0</v>
      </c>
      <c r="M87" s="356">
        <f t="shared" ref="M87:M88" si="23">G87+I87+K87</f>
        <v>0</v>
      </c>
    </row>
    <row r="88" spans="1:13" ht="18.2" customHeight="1">
      <c r="A88" s="351"/>
      <c r="B88" s="352" t="str">
        <f>일위목록!B35</f>
        <v>인테리어필름붙이기</v>
      </c>
      <c r="C88" s="372" t="str">
        <f>일위목록!C35</f>
        <v>LX Z:IN 0.42*폭1220mm RS/CW 우드</v>
      </c>
      <c r="D88" s="354" t="str">
        <f>일위목록!D35</f>
        <v>M2</v>
      </c>
      <c r="E88" s="355">
        <v>1</v>
      </c>
      <c r="F88" s="356">
        <f>일위목록!G35</f>
        <v>0</v>
      </c>
      <c r="G88" s="356">
        <f t="shared" si="11"/>
        <v>0</v>
      </c>
      <c r="H88" s="356"/>
      <c r="I88" s="356">
        <f t="shared" si="21"/>
        <v>0</v>
      </c>
      <c r="J88" s="470"/>
      <c r="K88" s="470"/>
      <c r="L88" s="356">
        <f t="shared" si="22"/>
        <v>0</v>
      </c>
      <c r="M88" s="356">
        <f t="shared" si="23"/>
        <v>0</v>
      </c>
    </row>
    <row r="89" spans="1:13" ht="18.2" customHeight="1">
      <c r="A89" s="351"/>
      <c r="B89" s="352"/>
      <c r="C89" s="353"/>
      <c r="D89" s="354"/>
      <c r="E89" s="355"/>
      <c r="F89" s="356"/>
      <c r="G89" s="356"/>
      <c r="H89" s="356"/>
      <c r="I89" s="356"/>
      <c r="J89" s="470"/>
      <c r="K89" s="470"/>
      <c r="L89" s="356"/>
      <c r="M89" s="356"/>
    </row>
    <row r="90" spans="1:13" ht="18.2" customHeight="1">
      <c r="A90" s="358"/>
      <c r="B90" s="359" t="s">
        <v>336</v>
      </c>
      <c r="C90" s="360"/>
      <c r="D90" s="361"/>
      <c r="E90" s="362"/>
      <c r="F90" s="363"/>
      <c r="G90" s="471">
        <f>SUM(G84:G89)</f>
        <v>0</v>
      </c>
      <c r="H90" s="363"/>
      <c r="I90" s="471">
        <f>SUM(I84:I89)</f>
        <v>0</v>
      </c>
      <c r="J90" s="471"/>
      <c r="K90" s="471">
        <f>SUM(K84:K89)</f>
        <v>0</v>
      </c>
      <c r="L90" s="363"/>
      <c r="M90" s="471">
        <f>SUM(M84:M89)</f>
        <v>0</v>
      </c>
    </row>
    <row r="91" spans="1:13" ht="18.2" customHeight="1">
      <c r="A91" s="351"/>
      <c r="B91" s="352"/>
      <c r="C91" s="353"/>
      <c r="D91" s="354"/>
      <c r="E91" s="355"/>
      <c r="F91" s="356"/>
      <c r="G91" s="356"/>
      <c r="H91" s="356"/>
      <c r="I91" s="356"/>
      <c r="J91" s="470"/>
      <c r="K91" s="470"/>
      <c r="L91" s="356"/>
      <c r="M91" s="356"/>
    </row>
    <row r="92" spans="1:13" ht="18.2" customHeight="1">
      <c r="A92" s="351"/>
      <c r="B92" s="352"/>
      <c r="C92" s="353"/>
      <c r="D92" s="354"/>
      <c r="E92" s="355"/>
      <c r="F92" s="356"/>
      <c r="G92" s="356"/>
      <c r="H92" s="356"/>
      <c r="I92" s="356"/>
      <c r="J92" s="470"/>
      <c r="K92" s="470"/>
      <c r="L92" s="356"/>
      <c r="M92" s="356"/>
    </row>
    <row r="93" spans="1:13" ht="18.2" customHeight="1">
      <c r="A93" s="351"/>
      <c r="B93" s="352"/>
      <c r="C93" s="353"/>
      <c r="D93" s="354"/>
      <c r="E93" s="355"/>
      <c r="F93" s="356"/>
      <c r="G93" s="356"/>
      <c r="H93" s="356"/>
      <c r="I93" s="356"/>
      <c r="J93" s="470"/>
      <c r="K93" s="470"/>
      <c r="L93" s="356"/>
      <c r="M93" s="356"/>
    </row>
    <row r="94" spans="1:13" ht="18.2" customHeight="1">
      <c r="A94" s="351"/>
      <c r="B94" s="352"/>
      <c r="C94" s="353"/>
      <c r="D94" s="354"/>
      <c r="E94" s="355"/>
      <c r="F94" s="356"/>
      <c r="G94" s="356"/>
      <c r="H94" s="356"/>
      <c r="I94" s="356"/>
      <c r="J94" s="470"/>
      <c r="K94" s="470"/>
      <c r="L94" s="356"/>
      <c r="M94" s="356"/>
    </row>
    <row r="95" spans="1:13" ht="18.2" customHeight="1">
      <c r="A95" s="351"/>
      <c r="B95" s="352"/>
      <c r="C95" s="353"/>
      <c r="D95" s="354"/>
      <c r="E95" s="355"/>
      <c r="F95" s="356"/>
      <c r="G95" s="356"/>
      <c r="H95" s="356"/>
      <c r="I95" s="356"/>
      <c r="J95" s="470"/>
      <c r="K95" s="470"/>
      <c r="L95" s="356"/>
      <c r="M95" s="356"/>
    </row>
    <row r="96" spans="1:13" ht="18.2" customHeight="1">
      <c r="A96" s="351"/>
      <c r="B96" s="352"/>
      <c r="C96" s="353"/>
      <c r="D96" s="354"/>
      <c r="E96" s="355"/>
      <c r="F96" s="356"/>
      <c r="G96" s="356"/>
      <c r="H96" s="356"/>
      <c r="I96" s="356"/>
      <c r="J96" s="470"/>
      <c r="K96" s="470"/>
      <c r="L96" s="356"/>
      <c r="M96" s="356"/>
    </row>
    <row r="97" spans="1:13" ht="18.2" customHeight="1">
      <c r="A97" s="351"/>
      <c r="B97" s="352"/>
      <c r="C97" s="353"/>
      <c r="D97" s="354"/>
      <c r="E97" s="355"/>
      <c r="F97" s="356"/>
      <c r="G97" s="356"/>
      <c r="H97" s="356"/>
      <c r="I97" s="356"/>
      <c r="J97" s="470"/>
      <c r="K97" s="470"/>
      <c r="L97" s="356"/>
      <c r="M97" s="356"/>
    </row>
    <row r="98" spans="1:13" ht="18.2" customHeight="1">
      <c r="A98" s="351"/>
      <c r="B98" s="352"/>
      <c r="C98" s="353"/>
      <c r="D98" s="354"/>
      <c r="E98" s="355"/>
      <c r="F98" s="356"/>
      <c r="G98" s="356"/>
      <c r="H98" s="356"/>
      <c r="I98" s="356"/>
      <c r="J98" s="470"/>
      <c r="K98" s="470"/>
      <c r="L98" s="356"/>
      <c r="M98" s="356"/>
    </row>
    <row r="99" spans="1:13" ht="18.2" customHeight="1">
      <c r="A99" s="351"/>
      <c r="B99" s="352"/>
      <c r="C99" s="353"/>
      <c r="D99" s="354"/>
      <c r="E99" s="355"/>
      <c r="F99" s="356"/>
      <c r="G99" s="356"/>
      <c r="H99" s="356"/>
      <c r="I99" s="356"/>
      <c r="J99" s="470"/>
      <c r="K99" s="470"/>
      <c r="L99" s="356"/>
      <c r="M99" s="356"/>
    </row>
    <row r="100" spans="1:13" ht="18.2" customHeight="1">
      <c r="A100" s="351"/>
      <c r="B100" s="352"/>
      <c r="C100" s="353"/>
      <c r="D100" s="354"/>
      <c r="E100" s="355"/>
      <c r="F100" s="356"/>
      <c r="G100" s="356"/>
      <c r="H100" s="356"/>
      <c r="I100" s="356"/>
      <c r="J100" s="470"/>
      <c r="K100" s="470"/>
      <c r="L100" s="356"/>
      <c r="M100" s="356"/>
    </row>
    <row r="101" spans="1:13" ht="18.2" customHeight="1">
      <c r="A101" s="477">
        <v>2</v>
      </c>
      <c r="B101" s="478" t="s">
        <v>650</v>
      </c>
      <c r="C101" s="353"/>
      <c r="D101" s="354"/>
      <c r="E101" s="355"/>
      <c r="F101" s="356"/>
      <c r="G101" s="356"/>
      <c r="H101" s="356"/>
      <c r="I101" s="356"/>
      <c r="J101" s="470"/>
      <c r="K101" s="470"/>
      <c r="L101" s="356"/>
      <c r="M101" s="356"/>
    </row>
    <row r="102" spans="1:13" ht="18.2" customHeight="1">
      <c r="A102" s="351"/>
      <c r="B102" s="357" t="s">
        <v>660</v>
      </c>
      <c r="C102" s="353"/>
      <c r="D102" s="354" t="s">
        <v>497</v>
      </c>
      <c r="E102" s="355">
        <v>1</v>
      </c>
      <c r="F102" s="356"/>
      <c r="G102" s="356">
        <f>G141</f>
        <v>0</v>
      </c>
      <c r="H102" s="356"/>
      <c r="I102" s="356">
        <f>I141</f>
        <v>0</v>
      </c>
      <c r="J102" s="470"/>
      <c r="K102" s="356">
        <f>K141</f>
        <v>0</v>
      </c>
      <c r="L102" s="356"/>
      <c r="M102" s="356">
        <f>M141</f>
        <v>0</v>
      </c>
    </row>
    <row r="103" spans="1:13" ht="18.2" customHeight="1">
      <c r="A103" s="351"/>
      <c r="B103" s="357" t="s">
        <v>661</v>
      </c>
      <c r="C103" s="353"/>
      <c r="D103" s="354" t="s">
        <v>0</v>
      </c>
      <c r="E103" s="355">
        <v>1</v>
      </c>
      <c r="F103" s="356"/>
      <c r="G103" s="356">
        <f>G151</f>
        <v>0</v>
      </c>
      <c r="H103" s="356"/>
      <c r="I103" s="356">
        <f>I151</f>
        <v>0</v>
      </c>
      <c r="J103" s="470"/>
      <c r="K103" s="356">
        <f>K151</f>
        <v>0</v>
      </c>
      <c r="L103" s="356"/>
      <c r="M103" s="356">
        <f>M151</f>
        <v>0</v>
      </c>
    </row>
    <row r="104" spans="1:13" ht="18.2" customHeight="1">
      <c r="A104" s="351"/>
      <c r="B104" s="357" t="s">
        <v>662</v>
      </c>
      <c r="C104" s="353"/>
      <c r="D104" s="354" t="s">
        <v>497</v>
      </c>
      <c r="E104" s="355">
        <v>1</v>
      </c>
      <c r="F104" s="356"/>
      <c r="G104" s="356">
        <f>G158</f>
        <v>0</v>
      </c>
      <c r="H104" s="356"/>
      <c r="I104" s="356">
        <f>I158</f>
        <v>0</v>
      </c>
      <c r="J104" s="470"/>
      <c r="K104" s="356">
        <f>K158</f>
        <v>0</v>
      </c>
      <c r="L104" s="356"/>
      <c r="M104" s="356">
        <f>M158</f>
        <v>0</v>
      </c>
    </row>
    <row r="105" spans="1:13" ht="18.2" customHeight="1">
      <c r="A105" s="351"/>
      <c r="B105" s="357" t="s">
        <v>663</v>
      </c>
      <c r="C105" s="353"/>
      <c r="D105" s="354" t="s">
        <v>497</v>
      </c>
      <c r="E105" s="355">
        <v>1</v>
      </c>
      <c r="F105" s="356"/>
      <c r="G105" s="356">
        <f>G171</f>
        <v>0</v>
      </c>
      <c r="H105" s="356"/>
      <c r="I105" s="356">
        <f>I171</f>
        <v>0</v>
      </c>
      <c r="J105" s="470"/>
      <c r="K105" s="356">
        <f>K171</f>
        <v>0</v>
      </c>
      <c r="L105" s="356"/>
      <c r="M105" s="356">
        <f>M171</f>
        <v>0</v>
      </c>
    </row>
    <row r="106" spans="1:13" ht="18.2" customHeight="1">
      <c r="A106" s="351"/>
      <c r="B106" s="357" t="s">
        <v>664</v>
      </c>
      <c r="C106" s="353"/>
      <c r="D106" s="354" t="s">
        <v>0</v>
      </c>
      <c r="E106" s="355">
        <v>1</v>
      </c>
      <c r="F106" s="356"/>
      <c r="G106" s="356">
        <f>G177</f>
        <v>0</v>
      </c>
      <c r="H106" s="356"/>
      <c r="I106" s="356">
        <f>I177</f>
        <v>0</v>
      </c>
      <c r="J106" s="470"/>
      <c r="K106" s="356">
        <f>K177</f>
        <v>0</v>
      </c>
      <c r="L106" s="356"/>
      <c r="M106" s="356">
        <f>M177</f>
        <v>0</v>
      </c>
    </row>
    <row r="107" spans="1:13" ht="18.2" customHeight="1">
      <c r="A107" s="351"/>
      <c r="B107" s="357" t="s">
        <v>948</v>
      </c>
      <c r="C107" s="353"/>
      <c r="D107" s="354" t="s">
        <v>0</v>
      </c>
      <c r="E107" s="355">
        <v>1</v>
      </c>
      <c r="F107" s="356"/>
      <c r="G107" s="356">
        <f>G184</f>
        <v>0</v>
      </c>
      <c r="H107" s="356"/>
      <c r="I107" s="356">
        <f>I184</f>
        <v>0</v>
      </c>
      <c r="J107" s="470"/>
      <c r="K107" s="470">
        <f>K184</f>
        <v>0</v>
      </c>
      <c r="L107" s="356"/>
      <c r="M107" s="356">
        <f>M184</f>
        <v>0</v>
      </c>
    </row>
    <row r="108" spans="1:13" ht="18.2" customHeight="1">
      <c r="A108" s="351"/>
      <c r="B108" s="357" t="s">
        <v>949</v>
      </c>
      <c r="C108" s="353"/>
      <c r="D108" s="354" t="s">
        <v>0</v>
      </c>
      <c r="E108" s="355">
        <v>1</v>
      </c>
      <c r="F108" s="356"/>
      <c r="G108" s="356">
        <f>G192</f>
        <v>0</v>
      </c>
      <c r="H108" s="356"/>
      <c r="I108" s="356">
        <f>I192</f>
        <v>0</v>
      </c>
      <c r="J108" s="470"/>
      <c r="K108" s="470">
        <f>K192</f>
        <v>0</v>
      </c>
      <c r="L108" s="356"/>
      <c r="M108" s="356">
        <f>M192</f>
        <v>0</v>
      </c>
    </row>
    <row r="109" spans="1:13" ht="18.2" customHeight="1">
      <c r="A109" s="351"/>
      <c r="B109" s="357" t="s">
        <v>950</v>
      </c>
      <c r="C109" s="353"/>
      <c r="D109" s="354" t="s">
        <v>0</v>
      </c>
      <c r="E109" s="355">
        <v>1</v>
      </c>
      <c r="F109" s="356"/>
      <c r="G109" s="356"/>
      <c r="H109" s="356"/>
      <c r="I109" s="356"/>
      <c r="J109" s="470"/>
      <c r="K109" s="356">
        <f>K198</f>
        <v>0</v>
      </c>
      <c r="L109" s="356"/>
      <c r="M109" s="356">
        <f>M198</f>
        <v>0</v>
      </c>
    </row>
    <row r="110" spans="1:13" ht="18.2" customHeight="1">
      <c r="A110" s="351"/>
      <c r="B110" s="357"/>
      <c r="C110" s="353"/>
      <c r="D110" s="354"/>
      <c r="E110" s="355"/>
      <c r="F110" s="356"/>
      <c r="G110" s="356"/>
      <c r="H110" s="356"/>
      <c r="I110" s="356"/>
      <c r="J110" s="470"/>
      <c r="K110" s="470"/>
      <c r="L110" s="356"/>
      <c r="M110" s="356"/>
    </row>
    <row r="111" spans="1:13" ht="18.2" customHeight="1">
      <c r="A111" s="351"/>
      <c r="B111" s="357"/>
      <c r="C111" s="353"/>
      <c r="D111" s="354"/>
      <c r="E111" s="355"/>
      <c r="F111" s="356"/>
      <c r="G111" s="356"/>
      <c r="H111" s="356"/>
      <c r="I111" s="356"/>
      <c r="J111" s="470"/>
      <c r="K111" s="470"/>
      <c r="L111" s="356"/>
      <c r="M111" s="356"/>
    </row>
    <row r="112" spans="1:13" ht="18.2" customHeight="1">
      <c r="A112" s="351"/>
      <c r="B112" s="357"/>
      <c r="C112" s="353"/>
      <c r="D112" s="354"/>
      <c r="E112" s="355"/>
      <c r="F112" s="356"/>
      <c r="G112" s="356"/>
      <c r="H112" s="356"/>
      <c r="I112" s="356"/>
      <c r="J112" s="470"/>
      <c r="K112" s="470"/>
      <c r="L112" s="356"/>
      <c r="M112" s="356"/>
    </row>
    <row r="113" spans="1:13" ht="18.2" customHeight="1">
      <c r="A113" s="364"/>
      <c r="B113" s="365" t="s">
        <v>338</v>
      </c>
      <c r="C113" s="366"/>
      <c r="D113" s="367"/>
      <c r="E113" s="368"/>
      <c r="F113" s="369"/>
      <c r="G113" s="371">
        <f>SUM(G101:G108)</f>
        <v>0</v>
      </c>
      <c r="H113" s="370"/>
      <c r="I113" s="371">
        <f>SUM(I101:I108)</f>
        <v>0</v>
      </c>
      <c r="J113" s="370"/>
      <c r="K113" s="371">
        <f>SUM(K101:K108)</f>
        <v>0</v>
      </c>
      <c r="L113" s="370"/>
      <c r="M113" s="371">
        <f>SUM(M101:M108)</f>
        <v>0</v>
      </c>
    </row>
    <row r="114" spans="1:13" ht="18.2" customHeight="1">
      <c r="A114" s="351"/>
      <c r="B114" s="357"/>
      <c r="C114" s="353"/>
      <c r="D114" s="354"/>
      <c r="E114" s="355"/>
      <c r="F114" s="356"/>
      <c r="G114" s="356"/>
      <c r="H114" s="356"/>
      <c r="I114" s="356"/>
      <c r="J114" s="470"/>
      <c r="K114" s="470"/>
      <c r="L114" s="356"/>
      <c r="M114" s="356"/>
    </row>
    <row r="115" spans="1:13" ht="18.2" customHeight="1">
      <c r="A115" s="351"/>
      <c r="B115" s="357"/>
      <c r="C115" s="353"/>
      <c r="D115" s="354"/>
      <c r="E115" s="355"/>
      <c r="F115" s="356"/>
      <c r="G115" s="356"/>
      <c r="H115" s="356"/>
      <c r="I115" s="356"/>
      <c r="J115" s="470"/>
      <c r="K115" s="470"/>
      <c r="L115" s="356"/>
      <c r="M115" s="356"/>
    </row>
    <row r="116" spans="1:13" ht="18.2" customHeight="1">
      <c r="A116" s="351"/>
      <c r="B116" s="357"/>
      <c r="C116" s="353"/>
      <c r="D116" s="354"/>
      <c r="E116" s="355"/>
      <c r="F116" s="356"/>
      <c r="G116" s="356"/>
      <c r="H116" s="356"/>
      <c r="I116" s="356"/>
      <c r="J116" s="470"/>
      <c r="K116" s="470"/>
      <c r="L116" s="356"/>
      <c r="M116" s="356"/>
    </row>
    <row r="117" spans="1:13" ht="18.2" customHeight="1">
      <c r="A117" s="351"/>
      <c r="B117" s="357"/>
      <c r="C117" s="353"/>
      <c r="D117" s="354"/>
      <c r="E117" s="355"/>
      <c r="F117" s="356"/>
      <c r="G117" s="356"/>
      <c r="H117" s="356"/>
      <c r="I117" s="356"/>
      <c r="J117" s="470"/>
      <c r="K117" s="470"/>
      <c r="L117" s="356"/>
      <c r="M117" s="356"/>
    </row>
    <row r="118" spans="1:13" ht="18.2" customHeight="1">
      <c r="A118" s="351"/>
      <c r="B118" s="357"/>
      <c r="C118" s="353"/>
      <c r="D118" s="354"/>
      <c r="E118" s="355"/>
      <c r="F118" s="356"/>
      <c r="G118" s="356"/>
      <c r="H118" s="356"/>
      <c r="I118" s="356"/>
      <c r="J118" s="470"/>
      <c r="K118" s="470"/>
      <c r="L118" s="356"/>
      <c r="M118" s="356"/>
    </row>
    <row r="119" spans="1:13" ht="18.2" customHeight="1">
      <c r="A119" s="351"/>
      <c r="B119" s="357"/>
      <c r="C119" s="353"/>
      <c r="D119" s="354"/>
      <c r="E119" s="355"/>
      <c r="F119" s="356"/>
      <c r="G119" s="356"/>
      <c r="H119" s="356"/>
      <c r="I119" s="356"/>
      <c r="J119" s="470"/>
      <c r="K119" s="470"/>
      <c r="L119" s="356"/>
      <c r="M119" s="356"/>
    </row>
    <row r="120" spans="1:13" ht="18.2" customHeight="1">
      <c r="A120" s="351"/>
      <c r="B120" s="357"/>
      <c r="C120" s="353"/>
      <c r="D120" s="354"/>
      <c r="E120" s="355"/>
      <c r="F120" s="356"/>
      <c r="G120" s="356"/>
      <c r="H120" s="356"/>
      <c r="I120" s="356"/>
      <c r="J120" s="470"/>
      <c r="K120" s="470"/>
      <c r="L120" s="356"/>
      <c r="M120" s="356"/>
    </row>
    <row r="121" spans="1:13" ht="18.2" customHeight="1">
      <c r="A121" s="351"/>
      <c r="B121" s="357"/>
      <c r="C121" s="353"/>
      <c r="D121" s="354"/>
      <c r="E121" s="355"/>
      <c r="F121" s="356"/>
      <c r="G121" s="356"/>
      <c r="H121" s="356"/>
      <c r="I121" s="356"/>
      <c r="J121" s="470"/>
      <c r="K121" s="470"/>
      <c r="L121" s="356"/>
      <c r="M121" s="356"/>
    </row>
    <row r="122" spans="1:13" ht="18.2" customHeight="1">
      <c r="A122" s="351"/>
      <c r="B122" s="357"/>
      <c r="C122" s="353"/>
      <c r="D122" s="354"/>
      <c r="E122" s="355"/>
      <c r="F122" s="356"/>
      <c r="G122" s="356"/>
      <c r="H122" s="356"/>
      <c r="I122" s="356"/>
      <c r="J122" s="470"/>
      <c r="K122" s="470"/>
      <c r="L122" s="356"/>
      <c r="M122" s="356"/>
    </row>
    <row r="123" spans="1:13" ht="18.2" customHeight="1">
      <c r="A123" s="351"/>
      <c r="B123" s="357"/>
      <c r="C123" s="353"/>
      <c r="D123" s="354"/>
      <c r="E123" s="355"/>
      <c r="F123" s="356"/>
      <c r="G123" s="356"/>
      <c r="H123" s="356"/>
      <c r="I123" s="356"/>
      <c r="J123" s="470"/>
      <c r="K123" s="470"/>
      <c r="L123" s="356"/>
      <c r="M123" s="356"/>
    </row>
    <row r="124" spans="1:13" ht="18.2" customHeight="1">
      <c r="A124" s="351"/>
      <c r="B124" s="357"/>
      <c r="C124" s="353"/>
      <c r="D124" s="354"/>
      <c r="E124" s="355"/>
      <c r="F124" s="356"/>
      <c r="G124" s="356"/>
      <c r="H124" s="356"/>
      <c r="I124" s="356"/>
      <c r="J124" s="470"/>
      <c r="K124" s="470"/>
      <c r="L124" s="356"/>
      <c r="M124" s="356"/>
    </row>
    <row r="125" spans="1:13" ht="18.2" customHeight="1">
      <c r="A125" s="351"/>
      <c r="B125" s="357"/>
      <c r="C125" s="353"/>
      <c r="D125" s="354"/>
      <c r="E125" s="355"/>
      <c r="F125" s="356"/>
      <c r="G125" s="356"/>
      <c r="H125" s="356"/>
      <c r="I125" s="356"/>
      <c r="J125" s="470"/>
      <c r="K125" s="470"/>
      <c r="L125" s="356"/>
      <c r="M125" s="356"/>
    </row>
    <row r="126" spans="1:13" ht="18.2" customHeight="1">
      <c r="A126" s="351"/>
      <c r="B126" s="357"/>
      <c r="C126" s="353"/>
      <c r="D126" s="354"/>
      <c r="E126" s="355"/>
      <c r="F126" s="356"/>
      <c r="G126" s="356"/>
      <c r="H126" s="356"/>
      <c r="I126" s="356"/>
      <c r="J126" s="470"/>
      <c r="K126" s="470"/>
      <c r="L126" s="356"/>
      <c r="M126" s="356"/>
    </row>
    <row r="127" spans="1:13" ht="18.2" customHeight="1">
      <c r="A127" s="351"/>
      <c r="B127" s="357"/>
      <c r="C127" s="353"/>
      <c r="D127" s="354"/>
      <c r="E127" s="355"/>
      <c r="F127" s="356"/>
      <c r="G127" s="356"/>
      <c r="H127" s="356"/>
      <c r="I127" s="356"/>
      <c r="J127" s="470"/>
      <c r="K127" s="470"/>
      <c r="L127" s="356"/>
      <c r="M127" s="356"/>
    </row>
    <row r="128" spans="1:13" ht="18.2" customHeight="1">
      <c r="A128" s="351"/>
      <c r="B128" s="357"/>
      <c r="C128" s="353"/>
      <c r="D128" s="354"/>
      <c r="E128" s="355"/>
      <c r="F128" s="356"/>
      <c r="G128" s="356"/>
      <c r="H128" s="356"/>
      <c r="I128" s="356"/>
      <c r="J128" s="470"/>
      <c r="K128" s="470"/>
      <c r="L128" s="356"/>
      <c r="M128" s="356"/>
    </row>
    <row r="129" spans="1:16" ht="18.2" customHeight="1">
      <c r="A129" s="351"/>
      <c r="B129" s="357"/>
      <c r="C129" s="353"/>
      <c r="D129" s="354"/>
      <c r="E129" s="355"/>
      <c r="F129" s="356"/>
      <c r="G129" s="356"/>
      <c r="H129" s="356"/>
      <c r="I129" s="356"/>
      <c r="J129" s="470"/>
      <c r="K129" s="470"/>
      <c r="L129" s="356"/>
      <c r="M129" s="356"/>
    </row>
    <row r="130" spans="1:16" ht="18.2" customHeight="1">
      <c r="A130" s="351"/>
      <c r="B130" s="357"/>
      <c r="C130" s="353"/>
      <c r="D130" s="354"/>
      <c r="E130" s="355"/>
      <c r="F130" s="356"/>
      <c r="G130" s="356"/>
      <c r="H130" s="356"/>
      <c r="I130" s="356"/>
      <c r="J130" s="470"/>
      <c r="K130" s="470"/>
      <c r="L130" s="356"/>
      <c r="M130" s="356"/>
    </row>
    <row r="131" spans="1:16" ht="18.2" customHeight="1">
      <c r="A131" s="351"/>
      <c r="B131" s="357"/>
      <c r="C131" s="353"/>
      <c r="D131" s="354"/>
      <c r="E131" s="355"/>
      <c r="F131" s="356"/>
      <c r="G131" s="356"/>
      <c r="H131" s="356"/>
      <c r="I131" s="356"/>
      <c r="J131" s="470"/>
      <c r="K131" s="470"/>
      <c r="L131" s="356"/>
      <c r="M131" s="356"/>
    </row>
    <row r="132" spans="1:16" ht="18.2" customHeight="1">
      <c r="A132" s="351"/>
      <c r="B132" s="357"/>
      <c r="C132" s="353"/>
      <c r="D132" s="354"/>
      <c r="E132" s="355"/>
      <c r="F132" s="356"/>
      <c r="G132" s="356"/>
      <c r="H132" s="356"/>
      <c r="I132" s="356"/>
      <c r="J132" s="470"/>
      <c r="K132" s="470"/>
      <c r="L132" s="356"/>
      <c r="M132" s="356"/>
    </row>
    <row r="133" spans="1:16" ht="18.600000000000001" customHeight="1">
      <c r="A133" s="351"/>
      <c r="B133" s="357" t="s">
        <v>660</v>
      </c>
      <c r="C133" s="353"/>
      <c r="D133" s="354"/>
      <c r="E133" s="355"/>
      <c r="F133" s="356"/>
      <c r="G133" s="356"/>
      <c r="H133" s="356"/>
      <c r="I133" s="356"/>
      <c r="J133" s="470"/>
      <c r="K133" s="470"/>
      <c r="L133" s="356"/>
      <c r="M133" s="356"/>
    </row>
    <row r="134" spans="1:16" ht="18.600000000000001" customHeight="1">
      <c r="A134" s="351"/>
      <c r="B134" s="352" t="str">
        <f>일위목록!B5</f>
        <v>건축물 현장정리</v>
      </c>
      <c r="C134" s="372" t="str">
        <f>일위목록!C5</f>
        <v>목조,조적조</v>
      </c>
      <c r="D134" s="354" t="str">
        <f>일위목록!D5</f>
        <v>M2</v>
      </c>
      <c r="E134" s="355">
        <v>0</v>
      </c>
      <c r="F134" s="356">
        <f>일위목록!G5</f>
        <v>0</v>
      </c>
      <c r="G134" s="356">
        <f t="shared" ref="G134:G139" si="24">TRUNC(F134*E134)</f>
        <v>0</v>
      </c>
      <c r="H134" s="356">
        <f>일위목록!I5</f>
        <v>0</v>
      </c>
      <c r="I134" s="356">
        <f t="shared" ref="I134" si="25">TRUNC(H134*E134)</f>
        <v>0</v>
      </c>
      <c r="J134" s="470"/>
      <c r="K134" s="470"/>
      <c r="L134" s="356">
        <f t="shared" ref="L134" si="26">F134+H134+J134</f>
        <v>0</v>
      </c>
      <c r="M134" s="356">
        <f t="shared" ref="M134" si="27">G134+I134+K134</f>
        <v>0</v>
      </c>
    </row>
    <row r="135" spans="1:16" ht="18.600000000000001" customHeight="1">
      <c r="A135" s="351"/>
      <c r="B135" s="352" t="str">
        <f>일위목록!B6</f>
        <v>현장보양</v>
      </c>
      <c r="C135" s="372" t="str">
        <f>일위목록!C6</f>
        <v>플라스틱골판지 4T</v>
      </c>
      <c r="D135" s="354" t="str">
        <f>일위목록!D6</f>
        <v>M2</v>
      </c>
      <c r="E135" s="355">
        <v>0</v>
      </c>
      <c r="F135" s="356">
        <f>일위목록!G6</f>
        <v>0</v>
      </c>
      <c r="G135" s="356">
        <f t="shared" si="24"/>
        <v>0</v>
      </c>
      <c r="H135" s="356">
        <f>일위목록!I6</f>
        <v>0</v>
      </c>
      <c r="I135" s="356">
        <f t="shared" ref="I135:I139" si="28">TRUNC(H135*E135)</f>
        <v>0</v>
      </c>
      <c r="J135" s="470"/>
      <c r="K135" s="470"/>
      <c r="L135" s="356">
        <f t="shared" ref="L135:L139" si="29">F135+H135+J135</f>
        <v>0</v>
      </c>
      <c r="M135" s="356">
        <f t="shared" ref="M135:M139" si="30">G135+I135+K135</f>
        <v>0</v>
      </c>
    </row>
    <row r="136" spans="1:16" ht="18.600000000000001" customHeight="1">
      <c r="A136" s="351"/>
      <c r="B136" s="352" t="str">
        <f>일위목록!B8</f>
        <v>이동식 강관조립말비계</v>
      </c>
      <c r="C136" s="372" t="str">
        <f>일위목록!C8</f>
        <v>3개월 1단(2M)</v>
      </c>
      <c r="D136" s="354" t="str">
        <f>일위목록!D8</f>
        <v>대</v>
      </c>
      <c r="E136" s="355">
        <v>0</v>
      </c>
      <c r="F136" s="356">
        <f>일위목록!G8</f>
        <v>0</v>
      </c>
      <c r="G136" s="356">
        <f t="shared" si="24"/>
        <v>0</v>
      </c>
      <c r="H136" s="356">
        <f>일위목록!I8</f>
        <v>0</v>
      </c>
      <c r="I136" s="356">
        <f t="shared" si="28"/>
        <v>0</v>
      </c>
      <c r="J136" s="470"/>
      <c r="K136" s="470"/>
      <c r="L136" s="356">
        <f t="shared" si="29"/>
        <v>0</v>
      </c>
      <c r="M136" s="356">
        <f t="shared" si="30"/>
        <v>0</v>
      </c>
    </row>
    <row r="137" spans="1:16" ht="18.600000000000001" customHeight="1">
      <c r="A137" s="351"/>
      <c r="B137" s="352" t="str">
        <f>일위목록!B9</f>
        <v>자재 소운반</v>
      </c>
      <c r="C137" s="372">
        <f>일위목록!C9</f>
        <v>0</v>
      </c>
      <c r="D137" s="354" t="str">
        <f>일위목록!D9</f>
        <v>M2</v>
      </c>
      <c r="E137" s="355">
        <v>0</v>
      </c>
      <c r="F137" s="356">
        <f>일위목록!G9</f>
        <v>0</v>
      </c>
      <c r="G137" s="356">
        <f t="shared" si="24"/>
        <v>0</v>
      </c>
      <c r="H137" s="356">
        <f>일위목록!I9</f>
        <v>0</v>
      </c>
      <c r="I137" s="356">
        <f t="shared" si="28"/>
        <v>0</v>
      </c>
      <c r="J137" s="470"/>
      <c r="K137" s="470"/>
      <c r="L137" s="356">
        <f t="shared" si="29"/>
        <v>0</v>
      </c>
      <c r="M137" s="356">
        <f t="shared" si="30"/>
        <v>0</v>
      </c>
    </row>
    <row r="138" spans="1:16" ht="18.600000000000001" customHeight="1">
      <c r="A138" s="351"/>
      <c r="B138" s="352" t="str">
        <f>단가표!B133</f>
        <v>트럭탑재형크레인</v>
      </c>
      <c r="C138" s="372" t="str">
        <f>단가표!C133</f>
        <v>10 TON</v>
      </c>
      <c r="D138" s="354" t="str">
        <f>단가표!E133</f>
        <v>일</v>
      </c>
      <c r="E138" s="355">
        <v>0</v>
      </c>
      <c r="F138" s="356"/>
      <c r="G138" s="356"/>
      <c r="H138" s="356"/>
      <c r="I138" s="356"/>
      <c r="J138" s="470">
        <f>단가표!P133</f>
        <v>0</v>
      </c>
      <c r="K138" s="470">
        <f>J138*E138</f>
        <v>0</v>
      </c>
      <c r="L138" s="356">
        <f t="shared" ref="L138" si="31">F138+H138+J138</f>
        <v>0</v>
      </c>
      <c r="M138" s="356">
        <f t="shared" ref="M138" si="32">G138+I138+K138</f>
        <v>0</v>
      </c>
    </row>
    <row r="139" spans="1:16" ht="18.600000000000001" customHeight="1">
      <c r="A139" s="351"/>
      <c r="B139" s="352" t="str">
        <f>일위목록!B10</f>
        <v>준공청소</v>
      </c>
      <c r="C139" s="372">
        <f>일위목록!C10</f>
        <v>0</v>
      </c>
      <c r="D139" s="354" t="str">
        <f>일위목록!D10</f>
        <v>M2</v>
      </c>
      <c r="E139" s="355">
        <v>0</v>
      </c>
      <c r="F139" s="356">
        <f>일위목록!G10</f>
        <v>0</v>
      </c>
      <c r="G139" s="356">
        <f t="shared" si="24"/>
        <v>0</v>
      </c>
      <c r="H139" s="356">
        <f>일위목록!I10</f>
        <v>0</v>
      </c>
      <c r="I139" s="356">
        <f t="shared" si="28"/>
        <v>0</v>
      </c>
      <c r="J139" s="470"/>
      <c r="K139" s="470"/>
      <c r="L139" s="356">
        <f t="shared" si="29"/>
        <v>0</v>
      </c>
      <c r="M139" s="356">
        <f t="shared" si="30"/>
        <v>0</v>
      </c>
    </row>
    <row r="140" spans="1:16" ht="18.600000000000001" customHeight="1">
      <c r="A140" s="351"/>
      <c r="B140" s="352"/>
      <c r="C140" s="372"/>
      <c r="D140" s="354"/>
      <c r="E140" s="355"/>
      <c r="F140" s="356"/>
      <c r="G140" s="356"/>
      <c r="H140" s="356"/>
      <c r="I140" s="356"/>
      <c r="J140" s="470"/>
      <c r="K140" s="470"/>
      <c r="L140" s="356"/>
      <c r="M140" s="356"/>
    </row>
    <row r="141" spans="1:16" ht="18.600000000000001" customHeight="1">
      <c r="A141" s="358"/>
      <c r="B141" s="359" t="s">
        <v>336</v>
      </c>
      <c r="C141" s="360"/>
      <c r="D141" s="361"/>
      <c r="E141" s="362"/>
      <c r="F141" s="363"/>
      <c r="G141" s="471">
        <f>SUM(G134:G140)</f>
        <v>0</v>
      </c>
      <c r="H141" s="363"/>
      <c r="I141" s="471">
        <f>SUM(I134:I140)</f>
        <v>0</v>
      </c>
      <c r="J141" s="471"/>
      <c r="K141" s="471">
        <f>SUM(K134:K140)</f>
        <v>0</v>
      </c>
      <c r="L141" s="363"/>
      <c r="M141" s="471">
        <f>SUM(M134:M140)</f>
        <v>0</v>
      </c>
    </row>
    <row r="142" spans="1:16" ht="18.600000000000001" customHeight="1">
      <c r="A142" s="351"/>
      <c r="B142" s="357"/>
      <c r="C142" s="353"/>
      <c r="D142" s="354"/>
      <c r="E142" s="355"/>
      <c r="F142" s="356"/>
      <c r="G142" s="356"/>
      <c r="H142" s="356"/>
      <c r="I142" s="356"/>
      <c r="J142" s="470"/>
      <c r="K142" s="470"/>
      <c r="L142" s="356"/>
      <c r="M142" s="356"/>
    </row>
    <row r="143" spans="1:16" ht="18.600000000000001" customHeight="1">
      <c r="A143" s="351"/>
      <c r="B143" s="357" t="s">
        <v>666</v>
      </c>
      <c r="C143" s="353"/>
      <c r="D143" s="354"/>
      <c r="E143" s="355"/>
      <c r="F143" s="356"/>
      <c r="G143" s="356"/>
      <c r="H143" s="356"/>
      <c r="I143" s="356"/>
      <c r="J143" s="470"/>
      <c r="K143" s="470"/>
      <c r="L143" s="356"/>
      <c r="M143" s="356"/>
    </row>
    <row r="144" spans="1:16" ht="18.600000000000001" customHeight="1">
      <c r="A144" s="351"/>
      <c r="B144" s="352" t="str">
        <f>일위목록!B14</f>
        <v>바닥재철거</v>
      </c>
      <c r="C144" s="372" t="str">
        <f>일위목록!C14</f>
        <v>P-TILE</v>
      </c>
      <c r="D144" s="354" t="str">
        <f>일위목록!D14</f>
        <v>M2</v>
      </c>
      <c r="E144" s="355">
        <v>0</v>
      </c>
      <c r="F144" s="356">
        <f>일위목록!G14</f>
        <v>0</v>
      </c>
      <c r="G144" s="356">
        <f t="shared" ref="G144:G149" si="33">TRUNC(F144*E144)</f>
        <v>0</v>
      </c>
      <c r="H144" s="356">
        <f>일위목록!I14</f>
        <v>0</v>
      </c>
      <c r="I144" s="356">
        <f t="shared" ref="I144" si="34">TRUNC(H144*E144)</f>
        <v>0</v>
      </c>
      <c r="J144" s="470"/>
      <c r="K144" s="470"/>
      <c r="L144" s="356">
        <f t="shared" ref="L144" si="35">F144+H144+J144</f>
        <v>0</v>
      </c>
      <c r="M144" s="356">
        <f t="shared" ref="M144" si="36">G144+I144+K144</f>
        <v>0</v>
      </c>
      <c r="P144" s="483"/>
    </row>
    <row r="145" spans="1:16" ht="18.600000000000001" customHeight="1">
      <c r="A145" s="351"/>
      <c r="B145" s="352" t="str">
        <f>일위목록!B15</f>
        <v>SGP 칸막이 철거</v>
      </c>
      <c r="C145" s="372">
        <f>일위목록!C15</f>
        <v>0</v>
      </c>
      <c r="D145" s="354" t="str">
        <f>일위목록!D16</f>
        <v>M2</v>
      </c>
      <c r="E145" s="481">
        <v>0</v>
      </c>
      <c r="F145" s="356">
        <f>일위목록!G15</f>
        <v>0</v>
      </c>
      <c r="G145" s="356">
        <f t="shared" si="33"/>
        <v>0</v>
      </c>
      <c r="H145" s="356">
        <f>일위목록!I15</f>
        <v>0</v>
      </c>
      <c r="I145" s="356">
        <f t="shared" ref="I145:I149" si="37">TRUNC(H145*E145)</f>
        <v>0</v>
      </c>
      <c r="J145" s="470"/>
      <c r="K145" s="470"/>
      <c r="L145" s="356">
        <f t="shared" ref="L145:L149" si="38">F145+H145+J145</f>
        <v>0</v>
      </c>
      <c r="M145" s="356">
        <f t="shared" ref="M145:M149" si="39">G145+I145+K145</f>
        <v>0</v>
      </c>
      <c r="P145" s="483"/>
    </row>
    <row r="146" spans="1:16" ht="18.600000000000001" customHeight="1">
      <c r="A146" s="351"/>
      <c r="B146" s="352" t="str">
        <f>일위목록!B18</f>
        <v>창호유리철거</v>
      </c>
      <c r="C146" s="372">
        <f>일위목록!C18</f>
        <v>0</v>
      </c>
      <c r="D146" s="354" t="str">
        <f>일위목록!D17</f>
        <v>M2</v>
      </c>
      <c r="E146" s="481">
        <v>0</v>
      </c>
      <c r="F146" s="356">
        <f>일위목록!G18</f>
        <v>0</v>
      </c>
      <c r="G146" s="356">
        <f t="shared" si="33"/>
        <v>0</v>
      </c>
      <c r="H146" s="356">
        <f>일위목록!I18</f>
        <v>0</v>
      </c>
      <c r="I146" s="356">
        <f t="shared" si="37"/>
        <v>0</v>
      </c>
      <c r="J146" s="470"/>
      <c r="K146" s="470"/>
      <c r="L146" s="356">
        <f t="shared" si="38"/>
        <v>0</v>
      </c>
      <c r="M146" s="356">
        <f t="shared" si="39"/>
        <v>0</v>
      </c>
      <c r="P146" s="483"/>
    </row>
    <row r="147" spans="1:16" ht="18.600000000000001" customHeight="1">
      <c r="A147" s="351"/>
      <c r="B147" s="352" t="str">
        <f>일위목록!B19</f>
        <v>경량철골천정틀 해체</v>
      </c>
      <c r="C147" s="372"/>
      <c r="D147" s="354" t="str">
        <f>일위목록!D19</f>
        <v>M2</v>
      </c>
      <c r="E147" s="355">
        <v>0</v>
      </c>
      <c r="F147" s="356">
        <f>일위목록!G19</f>
        <v>0</v>
      </c>
      <c r="G147" s="356">
        <f t="shared" si="33"/>
        <v>0</v>
      </c>
      <c r="H147" s="356">
        <f>일위목록!I19</f>
        <v>0</v>
      </c>
      <c r="I147" s="356">
        <f t="shared" si="37"/>
        <v>0</v>
      </c>
      <c r="J147" s="470"/>
      <c r="K147" s="470"/>
      <c r="L147" s="356">
        <f t="shared" si="38"/>
        <v>0</v>
      </c>
      <c r="M147" s="356">
        <f t="shared" si="39"/>
        <v>0</v>
      </c>
      <c r="P147" s="483"/>
    </row>
    <row r="148" spans="1:16" ht="18.600000000000001" customHeight="1">
      <c r="A148" s="351"/>
      <c r="B148" s="352" t="str">
        <f>일위목록!B20</f>
        <v>흡음텍스 해체</v>
      </c>
      <c r="C148" s="372"/>
      <c r="D148" s="354" t="str">
        <f>일위목록!D20</f>
        <v>M2</v>
      </c>
      <c r="E148" s="355">
        <v>0</v>
      </c>
      <c r="F148" s="356">
        <f>일위목록!G20</f>
        <v>0</v>
      </c>
      <c r="G148" s="356">
        <f t="shared" si="33"/>
        <v>0</v>
      </c>
      <c r="H148" s="356">
        <f>일위목록!I20</f>
        <v>0</v>
      </c>
      <c r="I148" s="356">
        <f t="shared" si="37"/>
        <v>0</v>
      </c>
      <c r="J148" s="470"/>
      <c r="K148" s="470"/>
      <c r="L148" s="356">
        <f t="shared" si="38"/>
        <v>0</v>
      </c>
      <c r="M148" s="356">
        <f t="shared" si="39"/>
        <v>0</v>
      </c>
      <c r="P148" s="483"/>
    </row>
    <row r="149" spans="1:16" ht="18.600000000000001" customHeight="1">
      <c r="A149" s="351"/>
      <c r="B149" s="352" t="s">
        <v>642</v>
      </c>
      <c r="C149" s="372" t="s">
        <v>643</v>
      </c>
      <c r="D149" s="354" t="s">
        <v>644</v>
      </c>
      <c r="E149" s="355">
        <v>0</v>
      </c>
      <c r="F149" s="356"/>
      <c r="G149" s="356">
        <f t="shared" si="33"/>
        <v>0</v>
      </c>
      <c r="H149" s="356">
        <f>단가표!P172</f>
        <v>0</v>
      </c>
      <c r="I149" s="356">
        <f t="shared" si="37"/>
        <v>0</v>
      </c>
      <c r="J149" s="470"/>
      <c r="K149" s="470"/>
      <c r="L149" s="356">
        <f t="shared" si="38"/>
        <v>0</v>
      </c>
      <c r="M149" s="356">
        <f t="shared" si="39"/>
        <v>0</v>
      </c>
    </row>
    <row r="150" spans="1:16" ht="18.600000000000001" customHeight="1">
      <c r="A150" s="351"/>
      <c r="B150" s="352"/>
      <c r="C150" s="353"/>
      <c r="D150" s="354"/>
      <c r="E150" s="355"/>
      <c r="F150" s="356"/>
      <c r="G150" s="356"/>
      <c r="H150" s="356"/>
      <c r="I150" s="356"/>
      <c r="J150" s="470"/>
      <c r="K150" s="470"/>
      <c r="L150" s="356"/>
      <c r="M150" s="356"/>
      <c r="P150" s="482"/>
    </row>
    <row r="151" spans="1:16" ht="18.600000000000001" customHeight="1">
      <c r="A151" s="358"/>
      <c r="B151" s="359" t="s">
        <v>336</v>
      </c>
      <c r="C151" s="360"/>
      <c r="D151" s="361"/>
      <c r="E151" s="362"/>
      <c r="F151" s="363"/>
      <c r="G151" s="471">
        <f>SUM(G143:G150)</f>
        <v>0</v>
      </c>
      <c r="H151" s="363"/>
      <c r="I151" s="471">
        <f>SUM(I143:I150)</f>
        <v>0</v>
      </c>
      <c r="J151" s="471"/>
      <c r="K151" s="471">
        <f>SUM(K143:K150)</f>
        <v>0</v>
      </c>
      <c r="L151" s="363"/>
      <c r="M151" s="471">
        <f>SUM(M143:M150)</f>
        <v>0</v>
      </c>
    </row>
    <row r="152" spans="1:16" ht="18.600000000000001" customHeight="1">
      <c r="A152" s="351"/>
      <c r="B152" s="357"/>
      <c r="C152" s="353"/>
      <c r="D152" s="354"/>
      <c r="E152" s="355"/>
      <c r="F152" s="356"/>
      <c r="G152" s="356"/>
      <c r="H152" s="356"/>
      <c r="I152" s="356"/>
      <c r="J152" s="470"/>
      <c r="K152" s="470"/>
      <c r="L152" s="356"/>
      <c r="M152" s="356"/>
    </row>
    <row r="153" spans="1:16" ht="18.600000000000001" customHeight="1">
      <c r="A153" s="351"/>
      <c r="B153" s="357" t="s">
        <v>667</v>
      </c>
      <c r="C153" s="372"/>
      <c r="D153" s="354"/>
      <c r="E153" s="355"/>
      <c r="F153" s="356"/>
      <c r="G153" s="356"/>
      <c r="H153" s="356"/>
      <c r="I153" s="356"/>
      <c r="J153" s="470"/>
      <c r="K153" s="470"/>
      <c r="L153" s="356"/>
      <c r="M153" s="356"/>
    </row>
    <row r="154" spans="1:16" ht="18.600000000000001" customHeight="1">
      <c r="A154" s="351"/>
      <c r="B154" s="352" t="str">
        <f>일위목록!B34</f>
        <v>디럭스타일 마감</v>
      </c>
      <c r="C154" s="372" t="str">
        <f>일위목록!C34</f>
        <v>3.0T 450*450</v>
      </c>
      <c r="D154" s="354" t="str">
        <f>일위목록!D34</f>
        <v>M2</v>
      </c>
      <c r="E154" s="355">
        <v>0</v>
      </c>
      <c r="F154" s="356">
        <f>일위목록!G34</f>
        <v>0</v>
      </c>
      <c r="G154" s="356">
        <f t="shared" ref="G154:G156" si="40">TRUNC(F154*E154)</f>
        <v>0</v>
      </c>
      <c r="H154" s="356">
        <f>일위목록!I34</f>
        <v>0</v>
      </c>
      <c r="I154" s="356">
        <f t="shared" ref="I154" si="41">TRUNC(H154*E154)</f>
        <v>0</v>
      </c>
      <c r="J154" s="470"/>
      <c r="K154" s="470"/>
      <c r="L154" s="356">
        <f t="shared" ref="L154" si="42">F154+H154+J154</f>
        <v>0</v>
      </c>
      <c r="M154" s="356">
        <f t="shared" ref="M154" si="43">G154+I154+K154</f>
        <v>0</v>
      </c>
    </row>
    <row r="155" spans="1:16" ht="18.600000000000001" customHeight="1">
      <c r="A155" s="351"/>
      <c r="B155" s="352" t="s">
        <v>673</v>
      </c>
      <c r="C155" s="372" t="s">
        <v>675</v>
      </c>
      <c r="D155" s="354" t="s">
        <v>674</v>
      </c>
      <c r="E155" s="355">
        <v>0</v>
      </c>
      <c r="F155" s="356">
        <v>0</v>
      </c>
      <c r="G155" s="356">
        <f t="shared" si="40"/>
        <v>0</v>
      </c>
      <c r="H155" s="356"/>
      <c r="I155" s="356">
        <f t="shared" ref="I155" si="44">TRUNC(H155*E155)</f>
        <v>0</v>
      </c>
      <c r="J155" s="470"/>
      <c r="K155" s="470"/>
      <c r="L155" s="356">
        <f t="shared" ref="L155" si="45">F155+H155+J155</f>
        <v>0</v>
      </c>
      <c r="M155" s="356">
        <f t="shared" ref="M155" si="46">G155+I155+K155</f>
        <v>0</v>
      </c>
    </row>
    <row r="156" spans="1:16" ht="18.600000000000001" customHeight="1">
      <c r="A156" s="351"/>
      <c r="B156" s="352" t="str">
        <f>단가표!B95</f>
        <v>재료분리대 SST철판(STS304)</v>
      </c>
      <c r="C156" s="372">
        <f>단가표!C95</f>
        <v>0</v>
      </c>
      <c r="D156" s="354" t="str">
        <f>단가표!E95</f>
        <v>M</v>
      </c>
      <c r="E156" s="355">
        <v>0</v>
      </c>
      <c r="F156" s="356">
        <f>단가표!P95</f>
        <v>0</v>
      </c>
      <c r="G156" s="356">
        <f t="shared" si="40"/>
        <v>0</v>
      </c>
      <c r="H156" s="356"/>
      <c r="I156" s="356">
        <f t="shared" ref="I156" si="47">TRUNC(H156*E156)</f>
        <v>0</v>
      </c>
      <c r="J156" s="470"/>
      <c r="K156" s="470"/>
      <c r="L156" s="356">
        <f t="shared" ref="L156" si="48">F156+H156+J156</f>
        <v>0</v>
      </c>
      <c r="M156" s="356">
        <f t="shared" ref="M156" si="49">G156+I156+K156</f>
        <v>0</v>
      </c>
    </row>
    <row r="157" spans="1:16" ht="18.600000000000001" customHeight="1">
      <c r="A157" s="351"/>
      <c r="B157" s="352"/>
      <c r="C157" s="372"/>
      <c r="D157" s="354"/>
      <c r="E157" s="355"/>
      <c r="F157" s="356"/>
      <c r="G157" s="356"/>
      <c r="H157" s="356"/>
      <c r="I157" s="356"/>
      <c r="J157" s="470"/>
      <c r="K157" s="470"/>
      <c r="L157" s="356"/>
      <c r="M157" s="356"/>
    </row>
    <row r="158" spans="1:16" ht="18.600000000000001" customHeight="1">
      <c r="A158" s="358"/>
      <c r="B158" s="359" t="s">
        <v>336</v>
      </c>
      <c r="C158" s="360"/>
      <c r="D158" s="361"/>
      <c r="E158" s="362"/>
      <c r="F158" s="363"/>
      <c r="G158" s="471">
        <f>SUM(G154:G157)</f>
        <v>0</v>
      </c>
      <c r="H158" s="363"/>
      <c r="I158" s="471">
        <f>SUM(I154:I157)</f>
        <v>0</v>
      </c>
      <c r="J158" s="471"/>
      <c r="K158" s="471">
        <f>SUM(K154:K157)</f>
        <v>0</v>
      </c>
      <c r="L158" s="363"/>
      <c r="M158" s="471">
        <f>SUM(M154:M157)</f>
        <v>0</v>
      </c>
    </row>
    <row r="159" spans="1:16" ht="18.600000000000001" customHeight="1">
      <c r="A159" s="351"/>
      <c r="B159" s="352"/>
      <c r="C159" s="372"/>
      <c r="D159" s="354"/>
      <c r="E159" s="355"/>
      <c r="F159" s="356"/>
      <c r="G159" s="356"/>
      <c r="H159" s="356"/>
      <c r="I159" s="356"/>
      <c r="J159" s="470"/>
      <c r="K159" s="470"/>
      <c r="L159" s="356"/>
      <c r="M159" s="356"/>
    </row>
    <row r="160" spans="1:16" ht="18.600000000000001" customHeight="1">
      <c r="A160" s="351"/>
      <c r="B160" s="357" t="s">
        <v>668</v>
      </c>
      <c r="C160" s="372"/>
      <c r="D160" s="354"/>
      <c r="E160" s="355"/>
      <c r="F160" s="356"/>
      <c r="G160" s="356"/>
      <c r="H160" s="356"/>
      <c r="I160" s="356"/>
      <c r="J160" s="470"/>
      <c r="K160" s="470"/>
      <c r="L160" s="356"/>
      <c r="M160" s="356"/>
    </row>
    <row r="161" spans="1:13" ht="18.600000000000001" customHeight="1">
      <c r="A161" s="351"/>
      <c r="B161" s="352" t="str">
        <f>일위목록!B7</f>
        <v>비닐보양</v>
      </c>
      <c r="C161" s="372">
        <f>일위목록!C7</f>
        <v>0</v>
      </c>
      <c r="D161" s="354" t="str">
        <f>일위목록!D48</f>
        <v>M2</v>
      </c>
      <c r="E161" s="355">
        <v>0</v>
      </c>
      <c r="F161" s="356">
        <f>일위목록!G7</f>
        <v>0</v>
      </c>
      <c r="G161" s="356">
        <f t="shared" ref="G161" si="50">TRUNC(F161*E161)</f>
        <v>0</v>
      </c>
      <c r="H161" s="356">
        <f>일위목록!I7</f>
        <v>0</v>
      </c>
      <c r="I161" s="356">
        <f t="shared" ref="I161" si="51">TRUNC(H161*E161)</f>
        <v>0</v>
      </c>
      <c r="J161" s="470"/>
      <c r="K161" s="470"/>
      <c r="L161" s="356">
        <f t="shared" ref="L161" si="52">F161+H161+J161</f>
        <v>0</v>
      </c>
      <c r="M161" s="356">
        <f t="shared" ref="M161" si="53">G161+I161+K161</f>
        <v>0</v>
      </c>
    </row>
    <row r="162" spans="1:13" ht="18.600000000000001" customHeight="1">
      <c r="A162" s="351"/>
      <c r="B162" s="352" t="str">
        <f>일위목록!B46</f>
        <v>LINE PUTTY</v>
      </c>
      <c r="C162" s="372" t="str">
        <f>일위목록!C46</f>
        <v>석고보드,벽체</v>
      </c>
      <c r="D162" s="354" t="str">
        <f>일위목록!D49</f>
        <v>M2</v>
      </c>
      <c r="E162" s="355">
        <v>0</v>
      </c>
      <c r="F162" s="356">
        <f>일위목록!G46</f>
        <v>0</v>
      </c>
      <c r="G162" s="356">
        <f t="shared" ref="G162" si="54">TRUNC(F162*E162)</f>
        <v>0</v>
      </c>
      <c r="H162" s="356">
        <f>일위목록!I46</f>
        <v>0</v>
      </c>
      <c r="I162" s="356">
        <f t="shared" ref="I162" si="55">TRUNC(H162*E162)</f>
        <v>0</v>
      </c>
      <c r="J162" s="470"/>
      <c r="K162" s="470"/>
      <c r="L162" s="356">
        <f t="shared" ref="L162" si="56">F162+H162+J162</f>
        <v>0</v>
      </c>
      <c r="M162" s="356">
        <f t="shared" ref="M162" si="57">G162+I162+K162</f>
        <v>0</v>
      </c>
    </row>
    <row r="163" spans="1:13" ht="18.600000000000001" customHeight="1">
      <c r="A163" s="351"/>
      <c r="B163" s="352" t="str">
        <f>일위목록!B50</f>
        <v>수성페인트</v>
      </c>
      <c r="C163" s="372" t="str">
        <f>일위목록!C50</f>
        <v>벽체, 2회</v>
      </c>
      <c r="D163" s="354" t="str">
        <f>일위목록!D50</f>
        <v>M2</v>
      </c>
      <c r="E163" s="355">
        <v>0</v>
      </c>
      <c r="F163" s="356">
        <f>일위목록!G50</f>
        <v>0</v>
      </c>
      <c r="G163" s="356">
        <f t="shared" ref="G163:G169" si="58">TRUNC(F163*E163)</f>
        <v>0</v>
      </c>
      <c r="H163" s="356">
        <f>일위목록!I50</f>
        <v>0</v>
      </c>
      <c r="I163" s="356">
        <f t="shared" ref="I163:I169" si="59">TRUNC(H163*E163)</f>
        <v>0</v>
      </c>
      <c r="J163" s="470"/>
      <c r="K163" s="470"/>
      <c r="L163" s="356">
        <f t="shared" ref="L163" si="60">F163+H163+J163</f>
        <v>0</v>
      </c>
      <c r="M163" s="356">
        <f t="shared" ref="M163" si="61">G163+I163+K163</f>
        <v>0</v>
      </c>
    </row>
    <row r="164" spans="1:13" ht="18.600000000000001" customHeight="1">
      <c r="A164" s="351"/>
      <c r="B164" s="352" t="str">
        <f>일위목록!B22</f>
        <v>재도장시 바탕처리</v>
      </c>
      <c r="C164" s="372" t="str">
        <f>일위목록!C22</f>
        <v>철재면</v>
      </c>
      <c r="D164" s="354" t="str">
        <f>일위목록!D22</f>
        <v>M2</v>
      </c>
      <c r="E164" s="355">
        <v>0</v>
      </c>
      <c r="F164" s="356">
        <f>일위목록!G22</f>
        <v>0</v>
      </c>
      <c r="G164" s="356">
        <f t="shared" si="58"/>
        <v>0</v>
      </c>
      <c r="H164" s="356">
        <f>일위목록!I22</f>
        <v>0</v>
      </c>
      <c r="I164" s="356">
        <f t="shared" si="59"/>
        <v>0</v>
      </c>
      <c r="J164" s="470"/>
      <c r="K164" s="470"/>
      <c r="L164" s="356">
        <f t="shared" ref="L164" si="62">F164+H164+J164</f>
        <v>0</v>
      </c>
      <c r="M164" s="356">
        <f t="shared" ref="M164" si="63">G164+I164+K164</f>
        <v>0</v>
      </c>
    </row>
    <row r="165" spans="1:13" ht="18.600000000000001" customHeight="1">
      <c r="A165" s="351"/>
      <c r="B165" s="352" t="str">
        <f>일위목록!B48</f>
        <v>조합페인트</v>
      </c>
      <c r="C165" s="372" t="str">
        <f>일위목록!C48</f>
        <v>철재면2회 붓칠, 벽체</v>
      </c>
      <c r="D165" s="354" t="str">
        <f>일위목록!D48</f>
        <v>M2</v>
      </c>
      <c r="E165" s="355">
        <v>0</v>
      </c>
      <c r="F165" s="356">
        <f>일위목록!G48</f>
        <v>0</v>
      </c>
      <c r="G165" s="356">
        <f t="shared" si="58"/>
        <v>0</v>
      </c>
      <c r="H165" s="356">
        <f>일위목록!I48</f>
        <v>0</v>
      </c>
      <c r="I165" s="356">
        <f t="shared" si="59"/>
        <v>0</v>
      </c>
      <c r="J165" s="470"/>
      <c r="K165" s="470"/>
      <c r="L165" s="356">
        <f t="shared" ref="L165:L167" si="64">F165+H165+J165</f>
        <v>0</v>
      </c>
      <c r="M165" s="356">
        <f t="shared" ref="M165:M167" si="65">G165+I165+K165</f>
        <v>0</v>
      </c>
    </row>
    <row r="166" spans="1:13" ht="18.600000000000001" customHeight="1">
      <c r="A166" s="351"/>
      <c r="B166" s="474" t="str">
        <f>일위목록!B40</f>
        <v>알루미늄창호(프로젝트창)</v>
      </c>
      <c r="C166" s="372" t="str">
        <f>일위목록!C40</f>
        <v>1500*600,120mm</v>
      </c>
      <c r="D166" s="354" t="str">
        <f>일위목록!D40</f>
        <v>개소</v>
      </c>
      <c r="E166" s="355">
        <v>0</v>
      </c>
      <c r="F166" s="356">
        <f>일위목록!G40</f>
        <v>0</v>
      </c>
      <c r="G166" s="356">
        <f>TRUNC(F166*E166)</f>
        <v>0</v>
      </c>
      <c r="H166" s="356">
        <f>일위목록!I40</f>
        <v>0</v>
      </c>
      <c r="I166" s="356">
        <f t="shared" ref="I166" si="66">TRUNC(H166*E166)</f>
        <v>0</v>
      </c>
      <c r="J166" s="470"/>
      <c r="K166" s="470"/>
      <c r="L166" s="356">
        <f t="shared" ref="L166" si="67">F166+H166+J166</f>
        <v>0</v>
      </c>
      <c r="M166" s="356">
        <f t="shared" ref="M166" si="68">G166+I166+K166</f>
        <v>0</v>
      </c>
    </row>
    <row r="167" spans="1:13" ht="18.600000000000001" customHeight="1">
      <c r="A167" s="351"/>
      <c r="B167" s="352" t="str">
        <f>일위목록!B21</f>
        <v>재도장시 바탕처리</v>
      </c>
      <c r="C167" s="372" t="str">
        <f>일위목록!C21</f>
        <v>콘크리트면/모르타르면</v>
      </c>
      <c r="D167" s="354" t="str">
        <f>일위목록!D21</f>
        <v>M2</v>
      </c>
      <c r="E167" s="355">
        <v>0</v>
      </c>
      <c r="F167" s="356">
        <f>일위목록!G21</f>
        <v>0</v>
      </c>
      <c r="G167" s="356">
        <f t="shared" si="58"/>
        <v>0</v>
      </c>
      <c r="H167" s="356">
        <f>일위목록!I21</f>
        <v>0</v>
      </c>
      <c r="I167" s="356">
        <f t="shared" ref="I167" si="69">TRUNC(H167*E167)</f>
        <v>0</v>
      </c>
      <c r="J167" s="470"/>
      <c r="K167" s="470"/>
      <c r="L167" s="356">
        <f t="shared" si="64"/>
        <v>0</v>
      </c>
      <c r="M167" s="356">
        <f t="shared" si="65"/>
        <v>0</v>
      </c>
    </row>
    <row r="168" spans="1:13" ht="18.600000000000001" customHeight="1">
      <c r="A168" s="351"/>
      <c r="B168" s="352" t="str">
        <f>일위목록!B51</f>
        <v>걸레받이용 페인트칠</v>
      </c>
      <c r="C168" s="372" t="str">
        <f>일위목록!C51</f>
        <v>2회</v>
      </c>
      <c r="D168" s="354" t="str">
        <f>일위목록!D51</f>
        <v>M2</v>
      </c>
      <c r="E168" s="355">
        <v>0</v>
      </c>
      <c r="F168" s="356">
        <f>일위목록!G51</f>
        <v>0</v>
      </c>
      <c r="G168" s="356">
        <f t="shared" si="58"/>
        <v>0</v>
      </c>
      <c r="H168" s="356">
        <f>일위목록!I51</f>
        <v>0</v>
      </c>
      <c r="I168" s="356">
        <f t="shared" si="59"/>
        <v>0</v>
      </c>
      <c r="J168" s="470"/>
      <c r="K168" s="470"/>
      <c r="L168" s="356">
        <f t="shared" ref="L168" si="70">F168+H168+J168</f>
        <v>0</v>
      </c>
      <c r="M168" s="356">
        <f t="shared" ref="M168" si="71">G168+I168+K168</f>
        <v>0</v>
      </c>
    </row>
    <row r="169" spans="1:13" ht="18.600000000000001" customHeight="1">
      <c r="A169" s="351"/>
      <c r="B169" s="352" t="str">
        <f>일위목록!B36</f>
        <v>암막 롤블라인드</v>
      </c>
      <c r="C169" s="372" t="str">
        <f>일위목록!C36</f>
        <v>방염</v>
      </c>
      <c r="D169" s="354" t="str">
        <f>일위목록!D36</f>
        <v>M2</v>
      </c>
      <c r="E169" s="355">
        <v>0</v>
      </c>
      <c r="F169" s="356">
        <f>일위목록!G36</f>
        <v>0</v>
      </c>
      <c r="G169" s="356">
        <f t="shared" si="58"/>
        <v>0</v>
      </c>
      <c r="H169" s="356">
        <f>일위목록!I36</f>
        <v>0</v>
      </c>
      <c r="I169" s="356">
        <f t="shared" si="59"/>
        <v>0</v>
      </c>
      <c r="J169" s="470"/>
      <c r="K169" s="470"/>
      <c r="L169" s="356">
        <f t="shared" ref="L169" si="72">F169+H169+J169</f>
        <v>0</v>
      </c>
      <c r="M169" s="356">
        <f t="shared" ref="M169" si="73">G169+I169+K169</f>
        <v>0</v>
      </c>
    </row>
    <row r="170" spans="1:13" ht="18.600000000000001" customHeight="1">
      <c r="A170" s="351"/>
      <c r="B170" s="352"/>
      <c r="C170" s="372"/>
      <c r="D170" s="354"/>
      <c r="E170" s="355"/>
      <c r="F170" s="356"/>
      <c r="G170" s="356"/>
      <c r="H170" s="356"/>
      <c r="I170" s="356"/>
      <c r="J170" s="470"/>
      <c r="K170" s="470"/>
      <c r="L170" s="356"/>
      <c r="M170" s="356"/>
    </row>
    <row r="171" spans="1:13" ht="18.600000000000001" customHeight="1">
      <c r="A171" s="358"/>
      <c r="B171" s="359" t="s">
        <v>336</v>
      </c>
      <c r="C171" s="360"/>
      <c r="D171" s="361"/>
      <c r="E171" s="362"/>
      <c r="F171" s="363"/>
      <c r="G171" s="471">
        <f>SUM(G161:G170)</f>
        <v>0</v>
      </c>
      <c r="H171" s="363"/>
      <c r="I171" s="471">
        <f>SUM(I161:I170)</f>
        <v>0</v>
      </c>
      <c r="J171" s="471"/>
      <c r="K171" s="471">
        <f>SUM(K161:K170)</f>
        <v>0</v>
      </c>
      <c r="L171" s="363"/>
      <c r="M171" s="471">
        <f>SUM(M161:M170)</f>
        <v>0</v>
      </c>
    </row>
    <row r="172" spans="1:13" ht="18.600000000000001" customHeight="1">
      <c r="A172" s="351"/>
      <c r="B172" s="352"/>
      <c r="C172" s="372"/>
      <c r="D172" s="354"/>
      <c r="E172" s="355"/>
      <c r="F172" s="356"/>
      <c r="G172" s="356"/>
      <c r="H172" s="356"/>
      <c r="I172" s="356"/>
      <c r="J172" s="470"/>
      <c r="K172" s="470"/>
      <c r="L172" s="356"/>
      <c r="M172" s="356"/>
    </row>
    <row r="173" spans="1:13" ht="18.600000000000001" customHeight="1">
      <c r="A173" s="351"/>
      <c r="B173" s="357" t="s">
        <v>669</v>
      </c>
      <c r="C173" s="372"/>
      <c r="D173" s="354"/>
      <c r="E173" s="355"/>
      <c r="F173" s="356"/>
      <c r="G173" s="356"/>
      <c r="H173" s="356"/>
      <c r="I173" s="356"/>
      <c r="J173" s="470"/>
      <c r="K173" s="470"/>
      <c r="L173" s="356"/>
      <c r="M173" s="356"/>
    </row>
    <row r="174" spans="1:13" ht="18.600000000000001" customHeight="1">
      <c r="A174" s="351"/>
      <c r="B174" s="352" t="str">
        <f>일위목록!B29</f>
        <v>경량철골천정틀</v>
      </c>
      <c r="C174" s="372" t="str">
        <f>일위목록!C29</f>
        <v>TH-BAR</v>
      </c>
      <c r="D174" s="354" t="str">
        <f>일위목록!D29</f>
        <v>M2</v>
      </c>
      <c r="E174" s="355">
        <v>0</v>
      </c>
      <c r="F174" s="356">
        <f>일위목록!G29</f>
        <v>0</v>
      </c>
      <c r="G174" s="356">
        <f t="shared" ref="G174:G175" si="74">TRUNC(F174*E174)</f>
        <v>0</v>
      </c>
      <c r="H174" s="356">
        <f>일위목록!I29</f>
        <v>0</v>
      </c>
      <c r="I174" s="356">
        <f t="shared" ref="I174:I175" si="75">TRUNC(H174*E174)</f>
        <v>0</v>
      </c>
      <c r="J174" s="470"/>
      <c r="K174" s="470"/>
      <c r="L174" s="356">
        <f>F174+H174+J174</f>
        <v>0</v>
      </c>
      <c r="M174" s="356">
        <f t="shared" ref="M174" si="76">G174+I174+K174</f>
        <v>0</v>
      </c>
    </row>
    <row r="175" spans="1:13" ht="18.600000000000001" customHeight="1">
      <c r="A175" s="351"/>
      <c r="B175" s="352" t="str">
        <f>일위목록!B30</f>
        <v>마이톤 취부</v>
      </c>
      <c r="C175" s="372" t="str">
        <f>일위목록!C30</f>
        <v>15T*300*1200, TH-BAR용</v>
      </c>
      <c r="D175" s="354" t="str">
        <f>일위목록!D30</f>
        <v>M2</v>
      </c>
      <c r="E175" s="355">
        <v>0</v>
      </c>
      <c r="F175" s="356">
        <f>일위목록!G30</f>
        <v>0</v>
      </c>
      <c r="G175" s="356">
        <f t="shared" si="74"/>
        <v>0</v>
      </c>
      <c r="H175" s="356">
        <f>일위목록!I30</f>
        <v>0</v>
      </c>
      <c r="I175" s="356">
        <f t="shared" si="75"/>
        <v>0</v>
      </c>
      <c r="J175" s="470"/>
      <c r="K175" s="470"/>
      <c r="L175" s="356">
        <f>F175+H175+J175</f>
        <v>0</v>
      </c>
      <c r="M175" s="356">
        <f t="shared" ref="M175" si="77">G175+I175+K175</f>
        <v>0</v>
      </c>
    </row>
    <row r="176" spans="1:13" ht="18.600000000000001" customHeight="1">
      <c r="A176" s="351"/>
      <c r="B176" s="352"/>
      <c r="C176" s="372"/>
      <c r="D176" s="354"/>
      <c r="E176" s="355"/>
      <c r="F176" s="356"/>
      <c r="G176" s="356"/>
      <c r="H176" s="356"/>
      <c r="I176" s="356"/>
      <c r="J176" s="470"/>
      <c r="K176" s="470"/>
      <c r="L176" s="356"/>
      <c r="M176" s="356"/>
    </row>
    <row r="177" spans="1:17" ht="18.600000000000001" customHeight="1">
      <c r="A177" s="358"/>
      <c r="B177" s="359" t="s">
        <v>336</v>
      </c>
      <c r="C177" s="360"/>
      <c r="D177" s="361"/>
      <c r="E177" s="362"/>
      <c r="F177" s="363"/>
      <c r="G177" s="471">
        <f>SUM(G174:G176)</f>
        <v>0</v>
      </c>
      <c r="H177" s="363"/>
      <c r="I177" s="471">
        <f>SUM(I174:I176)</f>
        <v>0</v>
      </c>
      <c r="J177" s="471"/>
      <c r="K177" s="471">
        <f>SUM(K174:K176)</f>
        <v>0</v>
      </c>
      <c r="L177" s="363"/>
      <c r="M177" s="471">
        <f>SUM(M174:M176)</f>
        <v>0</v>
      </c>
    </row>
    <row r="178" spans="1:17" ht="18.600000000000001" customHeight="1">
      <c r="A178" s="351"/>
      <c r="B178" s="352"/>
      <c r="C178" s="372"/>
      <c r="D178" s="354"/>
      <c r="E178" s="355"/>
      <c r="F178" s="356"/>
      <c r="G178" s="356"/>
      <c r="H178" s="356"/>
      <c r="I178" s="356"/>
      <c r="J178" s="470"/>
      <c r="K178" s="470"/>
      <c r="L178" s="356"/>
      <c r="M178" s="356"/>
    </row>
    <row r="179" spans="1:17" ht="18.600000000000001" customHeight="1">
      <c r="A179" s="351"/>
      <c r="B179" s="357" t="s">
        <v>951</v>
      </c>
      <c r="C179" s="353"/>
      <c r="D179" s="354"/>
      <c r="E179" s="355"/>
      <c r="F179" s="356"/>
      <c r="G179" s="356"/>
      <c r="H179" s="356"/>
      <c r="I179" s="356"/>
      <c r="J179" s="470"/>
      <c r="K179" s="470"/>
      <c r="L179" s="356"/>
      <c r="M179" s="356"/>
      <c r="Q179" s="492"/>
    </row>
    <row r="180" spans="1:17" ht="18.600000000000001" customHeight="1">
      <c r="A180" s="351"/>
      <c r="B180" s="474" t="s">
        <v>979</v>
      </c>
      <c r="C180" s="494" t="s">
        <v>943</v>
      </c>
      <c r="D180" s="354" t="s">
        <v>964</v>
      </c>
      <c r="E180" s="355">
        <v>0</v>
      </c>
      <c r="F180" s="356">
        <f>일위목록!G55</f>
        <v>0</v>
      </c>
      <c r="G180" s="356">
        <f>TRUNC(F180*E180)</f>
        <v>0</v>
      </c>
      <c r="H180" s="356">
        <f>일위목록!I55</f>
        <v>0</v>
      </c>
      <c r="I180" s="356">
        <f>TRUNC(H180*E180)</f>
        <v>0</v>
      </c>
      <c r="J180" s="470">
        <f>단가표!P116</f>
        <v>0</v>
      </c>
      <c r="K180" s="470">
        <f>TRUNC(J180*E180)</f>
        <v>0</v>
      </c>
      <c r="L180" s="356">
        <f>F180+H180+J180</f>
        <v>0</v>
      </c>
      <c r="M180" s="356">
        <f t="shared" ref="M180:M182" si="78">G180+I180+K180</f>
        <v>0</v>
      </c>
    </row>
    <row r="181" spans="1:17" ht="18.600000000000001" customHeight="1">
      <c r="A181" s="351"/>
      <c r="B181" s="474" t="s">
        <v>980</v>
      </c>
      <c r="C181" s="494"/>
      <c r="D181" s="354" t="s">
        <v>964</v>
      </c>
      <c r="E181" s="355">
        <v>0</v>
      </c>
      <c r="F181" s="356">
        <f>일위목록!G56</f>
        <v>0</v>
      </c>
      <c r="G181" s="356">
        <f t="shared" ref="G181:G182" si="79">TRUNC(F181*E181)</f>
        <v>0</v>
      </c>
      <c r="H181" s="356">
        <f>일위목록!I56</f>
        <v>0</v>
      </c>
      <c r="I181" s="356">
        <f t="shared" ref="I181:I182" si="80">TRUNC(H181*E181)</f>
        <v>0</v>
      </c>
      <c r="J181" s="470">
        <f>단가표!P132</f>
        <v>0</v>
      </c>
      <c r="K181" s="470">
        <f t="shared" ref="K181:K182" si="81">TRUNC(J181*E181)</f>
        <v>0</v>
      </c>
      <c r="L181" s="356">
        <f t="shared" ref="L181:L182" si="82">F181+H181+J181</f>
        <v>0</v>
      </c>
      <c r="M181" s="356">
        <f t="shared" si="78"/>
        <v>0</v>
      </c>
    </row>
    <row r="182" spans="1:17" ht="18.600000000000001" customHeight="1">
      <c r="A182" s="351"/>
      <c r="B182" s="474" t="s">
        <v>978</v>
      </c>
      <c r="C182" s="353"/>
      <c r="D182" s="354" t="s">
        <v>16</v>
      </c>
      <c r="E182" s="355">
        <v>0</v>
      </c>
      <c r="F182" s="356">
        <f>일위목록!G57</f>
        <v>0</v>
      </c>
      <c r="G182" s="356">
        <f t="shared" si="79"/>
        <v>0</v>
      </c>
      <c r="H182" s="356">
        <f>일위목록!I57</f>
        <v>0</v>
      </c>
      <c r="I182" s="356">
        <f t="shared" si="80"/>
        <v>0</v>
      </c>
      <c r="J182" s="470">
        <f>단가표!P134</f>
        <v>0</v>
      </c>
      <c r="K182" s="470">
        <f t="shared" si="81"/>
        <v>0</v>
      </c>
      <c r="L182" s="356">
        <f t="shared" si="82"/>
        <v>0</v>
      </c>
      <c r="M182" s="356">
        <f t="shared" si="78"/>
        <v>0</v>
      </c>
    </row>
    <row r="183" spans="1:17" ht="18.600000000000001" customHeight="1">
      <c r="A183" s="351"/>
      <c r="B183" s="357"/>
      <c r="C183" s="353"/>
      <c r="D183" s="354"/>
      <c r="E183" s="355"/>
      <c r="F183" s="356"/>
      <c r="G183" s="356"/>
      <c r="H183" s="356"/>
      <c r="I183" s="356"/>
      <c r="J183" s="470"/>
      <c r="K183" s="470"/>
      <c r="L183" s="356"/>
      <c r="M183" s="356"/>
    </row>
    <row r="184" spans="1:17" ht="18.600000000000001" customHeight="1">
      <c r="A184" s="358"/>
      <c r="B184" s="359" t="s">
        <v>336</v>
      </c>
      <c r="C184" s="360"/>
      <c r="D184" s="361"/>
      <c r="E184" s="362"/>
      <c r="F184" s="363"/>
      <c r="G184" s="363">
        <f>SUM(G180:G183)</f>
        <v>0</v>
      </c>
      <c r="H184" s="363"/>
      <c r="I184" s="363">
        <f>SUM(I180:I183)</f>
        <v>0</v>
      </c>
      <c r="J184" s="471"/>
      <c r="K184" s="471">
        <f>SUM(K180:K183)</f>
        <v>0</v>
      </c>
      <c r="L184" s="363"/>
      <c r="M184" s="363">
        <f>SUM(M180:M183)</f>
        <v>0</v>
      </c>
    </row>
    <row r="185" spans="1:17" ht="18.600000000000001" customHeight="1">
      <c r="A185" s="351"/>
      <c r="B185" s="357"/>
      <c r="C185" s="353"/>
      <c r="D185" s="354"/>
      <c r="E185" s="355"/>
      <c r="F185" s="356"/>
      <c r="G185" s="356"/>
      <c r="H185" s="356"/>
      <c r="I185" s="356"/>
      <c r="J185" s="470"/>
      <c r="K185" s="470"/>
      <c r="L185" s="356"/>
      <c r="M185" s="356"/>
    </row>
    <row r="186" spans="1:17" ht="18.600000000000001" customHeight="1">
      <c r="A186" s="351"/>
      <c r="B186" s="357" t="s">
        <v>952</v>
      </c>
      <c r="C186" s="353"/>
      <c r="D186" s="354"/>
      <c r="E186" s="355"/>
      <c r="F186" s="356"/>
      <c r="G186" s="356"/>
      <c r="H186" s="356"/>
      <c r="I186" s="356"/>
      <c r="J186" s="470"/>
      <c r="K186" s="470"/>
      <c r="L186" s="356"/>
      <c r="M186" s="356"/>
    </row>
    <row r="187" spans="1:17" ht="18.600000000000001" customHeight="1">
      <c r="A187" s="351"/>
      <c r="B187" s="474" t="s">
        <v>930</v>
      </c>
      <c r="C187" s="479" t="s">
        <v>944</v>
      </c>
      <c r="D187" s="354" t="s">
        <v>22</v>
      </c>
      <c r="E187" s="355">
        <v>0</v>
      </c>
      <c r="F187" s="356">
        <f>일위목록!G61</f>
        <v>0</v>
      </c>
      <c r="G187" s="356">
        <f>TRUNC(F187*E187)</f>
        <v>0</v>
      </c>
      <c r="H187" s="356">
        <f>일위목록!I61</f>
        <v>0</v>
      </c>
      <c r="I187" s="356">
        <f>TRUNC(H187*E187)</f>
        <v>0</v>
      </c>
      <c r="J187" s="470">
        <v>0</v>
      </c>
      <c r="K187" s="470">
        <f>TRUNC(J187*E187)</f>
        <v>0</v>
      </c>
      <c r="L187" s="356">
        <f>F187+H187+J187</f>
        <v>0</v>
      </c>
      <c r="M187" s="356">
        <f t="shared" ref="M187:M190" si="83">G187+I187+K187</f>
        <v>0</v>
      </c>
    </row>
    <row r="188" spans="1:17" ht="18.600000000000001" customHeight="1">
      <c r="A188" s="351"/>
      <c r="B188" s="474" t="s">
        <v>931</v>
      </c>
      <c r="C188" s="479" t="s">
        <v>945</v>
      </c>
      <c r="D188" s="354" t="s">
        <v>22</v>
      </c>
      <c r="E188" s="355">
        <v>0</v>
      </c>
      <c r="F188" s="356">
        <f>일위목록!G62</f>
        <v>0</v>
      </c>
      <c r="G188" s="356">
        <f t="shared" ref="G188:G190" si="84">TRUNC(F188*E188)</f>
        <v>0</v>
      </c>
      <c r="H188" s="356">
        <f>일위목록!I62</f>
        <v>0</v>
      </c>
      <c r="I188" s="356">
        <f t="shared" ref="I188:I190" si="85">TRUNC(H188*E188)</f>
        <v>0</v>
      </c>
      <c r="J188" s="470">
        <v>0</v>
      </c>
      <c r="K188" s="470">
        <f t="shared" ref="K188:K190" si="86">TRUNC(J188*E188)</f>
        <v>0</v>
      </c>
      <c r="L188" s="356">
        <f t="shared" ref="L188:L190" si="87">F188+H188+J188</f>
        <v>0</v>
      </c>
      <c r="M188" s="356">
        <f t="shared" si="83"/>
        <v>0</v>
      </c>
    </row>
    <row r="189" spans="1:17" ht="18.600000000000001" customHeight="1">
      <c r="A189" s="351"/>
      <c r="B189" s="474" t="s">
        <v>947</v>
      </c>
      <c r="C189" s="479" t="s">
        <v>1010</v>
      </c>
      <c r="D189" s="354" t="s">
        <v>22</v>
      </c>
      <c r="E189" s="355">
        <v>0</v>
      </c>
      <c r="F189" s="356">
        <f>일위목록!G66</f>
        <v>0</v>
      </c>
      <c r="G189" s="356">
        <f>TRUNC(F189*E189)</f>
        <v>0</v>
      </c>
      <c r="H189" s="356">
        <f>일위목록!I66</f>
        <v>0</v>
      </c>
      <c r="I189" s="356">
        <f>TRUNC(H189*E189)</f>
        <v>0</v>
      </c>
      <c r="J189" s="470">
        <v>0</v>
      </c>
      <c r="K189" s="470">
        <f>TRUNC(J189*E189)</f>
        <v>0</v>
      </c>
      <c r="L189" s="356">
        <f>F189+H189+J189</f>
        <v>0</v>
      </c>
      <c r="M189" s="356">
        <f>G189+I189+K189</f>
        <v>0</v>
      </c>
    </row>
    <row r="190" spans="1:17" ht="18.600000000000001" customHeight="1">
      <c r="A190" s="351"/>
      <c r="B190" s="474" t="s">
        <v>946</v>
      </c>
      <c r="C190" s="353" t="s">
        <v>1011</v>
      </c>
      <c r="D190" s="354" t="s">
        <v>22</v>
      </c>
      <c r="E190" s="355">
        <v>0</v>
      </c>
      <c r="F190" s="356">
        <f>일위목록!G67</f>
        <v>0</v>
      </c>
      <c r="G190" s="356">
        <f t="shared" si="84"/>
        <v>0</v>
      </c>
      <c r="H190" s="356">
        <f>일위목록!I67</f>
        <v>0</v>
      </c>
      <c r="I190" s="356">
        <f t="shared" si="85"/>
        <v>0</v>
      </c>
      <c r="J190" s="470">
        <v>0</v>
      </c>
      <c r="K190" s="470">
        <f t="shared" si="86"/>
        <v>0</v>
      </c>
      <c r="L190" s="356">
        <f t="shared" si="87"/>
        <v>0</v>
      </c>
      <c r="M190" s="356">
        <f t="shared" si="83"/>
        <v>0</v>
      </c>
    </row>
    <row r="191" spans="1:17" ht="18.600000000000001" customHeight="1">
      <c r="A191" s="351"/>
      <c r="B191" s="357"/>
      <c r="C191" s="353"/>
      <c r="D191" s="354"/>
      <c r="E191" s="355"/>
      <c r="F191" s="356"/>
      <c r="G191" s="356"/>
      <c r="H191" s="356"/>
      <c r="I191" s="356"/>
      <c r="J191" s="470"/>
      <c r="K191" s="470"/>
      <c r="L191" s="356"/>
      <c r="M191" s="356"/>
    </row>
    <row r="192" spans="1:17" ht="18.600000000000001" customHeight="1">
      <c r="A192" s="358"/>
      <c r="B192" s="359" t="s">
        <v>336</v>
      </c>
      <c r="C192" s="360"/>
      <c r="D192" s="361"/>
      <c r="E192" s="362"/>
      <c r="F192" s="363"/>
      <c r="G192" s="363">
        <f>SUM(G187:G191)</f>
        <v>0</v>
      </c>
      <c r="H192" s="363"/>
      <c r="I192" s="363">
        <f>SUM(I187:I191)</f>
        <v>0</v>
      </c>
      <c r="J192" s="471"/>
      <c r="K192" s="471">
        <f>SUM(K187:K191)</f>
        <v>0</v>
      </c>
      <c r="L192" s="363"/>
      <c r="M192" s="363">
        <f>SUM(M187:M191)</f>
        <v>0</v>
      </c>
    </row>
    <row r="193" spans="1:17" ht="18.600000000000001" customHeight="1">
      <c r="A193" s="351"/>
      <c r="B193" s="357"/>
      <c r="C193" s="353"/>
      <c r="D193" s="354"/>
      <c r="E193" s="355"/>
      <c r="F193" s="356"/>
      <c r="G193" s="356"/>
      <c r="H193" s="356"/>
      <c r="I193" s="356"/>
      <c r="J193" s="470"/>
      <c r="K193" s="470"/>
      <c r="L193" s="356"/>
      <c r="M193" s="356"/>
    </row>
    <row r="194" spans="1:17" ht="18.600000000000001" customHeight="1">
      <c r="A194" s="351"/>
      <c r="B194" s="357" t="s">
        <v>953</v>
      </c>
      <c r="C194" s="353"/>
      <c r="D194" s="354"/>
      <c r="E194" s="355"/>
      <c r="F194" s="356"/>
      <c r="G194" s="356"/>
      <c r="H194" s="356"/>
      <c r="I194" s="356"/>
      <c r="J194" s="470"/>
      <c r="K194" s="470"/>
      <c r="L194" s="356"/>
      <c r="M194" s="356"/>
      <c r="Q194" s="493"/>
    </row>
    <row r="195" spans="1:17" ht="18.600000000000001" customHeight="1">
      <c r="A195" s="351"/>
      <c r="B195" s="474" t="str">
        <f>단가표!B137</f>
        <v>건설폐기물 수집처리(운반비)</v>
      </c>
      <c r="C195" s="479" t="str">
        <f>단가표!C137</f>
        <v>15TON덤프트럭 중간처리대상폐기물30Km(운반비)</v>
      </c>
      <c r="D195" s="354" t="s">
        <v>404</v>
      </c>
      <c r="E195" s="355">
        <v>0</v>
      </c>
      <c r="F195" s="356"/>
      <c r="G195" s="356">
        <f t="shared" ref="G195:G196" si="88">TRUNC(F195*E195)</f>
        <v>0</v>
      </c>
      <c r="H195" s="356"/>
      <c r="I195" s="356">
        <f t="shared" ref="I195:I196" si="89">TRUNC(H195*E195)</f>
        <v>0</v>
      </c>
      <c r="J195" s="470">
        <f>단가표!P137</f>
        <v>0</v>
      </c>
      <c r="K195" s="470">
        <f t="shared" ref="K195:K196" si="90">TRUNC(J195*E195)</f>
        <v>0</v>
      </c>
      <c r="L195" s="356">
        <v>0</v>
      </c>
      <c r="M195" s="356">
        <f t="shared" ref="M195:M196" si="91">G195+I195+K195</f>
        <v>0</v>
      </c>
      <c r="Q195" s="483"/>
    </row>
    <row r="196" spans="1:17" ht="18.600000000000001" customHeight="1">
      <c r="A196" s="351"/>
      <c r="B196" s="474" t="s">
        <v>498</v>
      </c>
      <c r="C196" s="353" t="s">
        <v>499</v>
      </c>
      <c r="D196" s="354" t="s">
        <v>404</v>
      </c>
      <c r="E196" s="355">
        <v>0</v>
      </c>
      <c r="F196" s="356"/>
      <c r="G196" s="356">
        <f t="shared" si="88"/>
        <v>0</v>
      </c>
      <c r="H196" s="356"/>
      <c r="I196" s="356">
        <f t="shared" si="89"/>
        <v>0</v>
      </c>
      <c r="J196" s="470">
        <f>단가표!P139</f>
        <v>0</v>
      </c>
      <c r="K196" s="470">
        <f t="shared" si="90"/>
        <v>0</v>
      </c>
      <c r="L196" s="356">
        <v>0</v>
      </c>
      <c r="M196" s="356">
        <f t="shared" si="91"/>
        <v>0</v>
      </c>
      <c r="Q196" s="483"/>
    </row>
    <row r="197" spans="1:17" ht="18.600000000000001" customHeight="1">
      <c r="A197" s="351"/>
      <c r="B197" s="357"/>
      <c r="C197" s="353"/>
      <c r="D197" s="354"/>
      <c r="E197" s="355"/>
      <c r="F197" s="356"/>
      <c r="G197" s="356"/>
      <c r="H197" s="356"/>
      <c r="I197" s="356"/>
      <c r="J197" s="470"/>
      <c r="K197" s="470"/>
      <c r="L197" s="356"/>
      <c r="M197" s="356"/>
      <c r="Q197" s="483"/>
    </row>
    <row r="198" spans="1:17" ht="18.600000000000001" customHeight="1">
      <c r="A198" s="358"/>
      <c r="B198" s="359" t="s">
        <v>336</v>
      </c>
      <c r="C198" s="360"/>
      <c r="D198" s="361"/>
      <c r="E198" s="362"/>
      <c r="F198" s="363"/>
      <c r="G198" s="363">
        <f>SUM(G195:G197)</f>
        <v>0</v>
      </c>
      <c r="H198" s="363"/>
      <c r="I198" s="363">
        <f>SUM(I195:I197)</f>
        <v>0</v>
      </c>
      <c r="J198" s="471"/>
      <c r="K198" s="471">
        <f>SUM(K195:K197)</f>
        <v>0</v>
      </c>
      <c r="L198" s="363"/>
      <c r="M198" s="363">
        <f>SUM(M195:M197)</f>
        <v>0</v>
      </c>
      <c r="Q198" s="483"/>
    </row>
    <row r="199" spans="1:17" ht="18.600000000000001" customHeight="1">
      <c r="A199" s="351"/>
      <c r="B199" s="357"/>
      <c r="C199" s="353"/>
      <c r="D199" s="354"/>
      <c r="E199" s="355"/>
      <c r="F199" s="356"/>
      <c r="G199" s="356"/>
      <c r="H199" s="356"/>
      <c r="I199" s="356"/>
      <c r="J199" s="470"/>
      <c r="K199" s="470"/>
      <c r="L199" s="356"/>
      <c r="M199" s="356"/>
      <c r="Q199" s="483"/>
    </row>
    <row r="200" spans="1:17" ht="18.600000000000001" customHeight="1">
      <c r="A200" s="351"/>
      <c r="B200" s="357"/>
      <c r="C200" s="353"/>
      <c r="D200" s="354"/>
      <c r="E200" s="355"/>
      <c r="F200" s="356"/>
      <c r="G200" s="356"/>
      <c r="H200" s="356"/>
      <c r="I200" s="356"/>
      <c r="J200" s="470"/>
      <c r="K200" s="470"/>
      <c r="L200" s="356"/>
      <c r="M200" s="356"/>
    </row>
    <row r="201" spans="1:17" ht="18.600000000000001" customHeight="1">
      <c r="A201" s="351"/>
      <c r="B201" s="357"/>
      <c r="C201" s="353"/>
      <c r="D201" s="354"/>
      <c r="E201" s="355"/>
      <c r="F201" s="356"/>
      <c r="G201" s="356"/>
      <c r="H201" s="356"/>
      <c r="I201" s="356"/>
      <c r="J201" s="470"/>
      <c r="K201" s="470"/>
      <c r="L201" s="356"/>
      <c r="M201" s="356"/>
    </row>
    <row r="202" spans="1:17" ht="18.600000000000001" customHeight="1">
      <c r="A202" s="351"/>
      <c r="B202" s="357"/>
      <c r="C202" s="353"/>
      <c r="D202" s="354"/>
      <c r="E202" s="355"/>
      <c r="F202" s="356"/>
      <c r="G202" s="356"/>
      <c r="H202" s="356"/>
      <c r="I202" s="356"/>
      <c r="J202" s="470"/>
      <c r="K202" s="470"/>
      <c r="L202" s="356"/>
      <c r="M202" s="356"/>
    </row>
    <row r="203" spans="1:17" ht="18.600000000000001" customHeight="1">
      <c r="A203" s="351"/>
      <c r="B203" s="357"/>
      <c r="C203" s="353"/>
      <c r="D203" s="354"/>
      <c r="E203" s="355"/>
      <c r="F203" s="356"/>
      <c r="G203" s="356"/>
      <c r="H203" s="356"/>
      <c r="I203" s="356"/>
      <c r="J203" s="470"/>
      <c r="K203" s="470"/>
      <c r="L203" s="356"/>
      <c r="M203" s="356"/>
    </row>
    <row r="204" spans="1:17" ht="18.600000000000001" customHeight="1">
      <c r="A204" s="351"/>
      <c r="B204" s="357"/>
      <c r="C204" s="353"/>
      <c r="D204" s="354"/>
      <c r="E204" s="355"/>
      <c r="F204" s="356"/>
      <c r="G204" s="356"/>
      <c r="H204" s="356"/>
      <c r="I204" s="356"/>
      <c r="J204" s="470"/>
      <c r="K204" s="470"/>
      <c r="L204" s="356"/>
      <c r="M204" s="356"/>
    </row>
    <row r="205" spans="1:17" ht="18.600000000000001" customHeight="1">
      <c r="A205" s="351"/>
      <c r="B205" s="357"/>
      <c r="C205" s="353"/>
      <c r="D205" s="354"/>
      <c r="E205" s="355"/>
      <c r="F205" s="356"/>
      <c r="G205" s="356"/>
      <c r="H205" s="356"/>
      <c r="I205" s="356"/>
      <c r="J205" s="470"/>
      <c r="K205" s="470"/>
      <c r="L205" s="356"/>
      <c r="M205" s="356"/>
    </row>
    <row r="206" spans="1:17" ht="18.600000000000001" customHeight="1">
      <c r="A206" s="351"/>
      <c r="B206" s="357"/>
      <c r="C206" s="353"/>
      <c r="D206" s="354"/>
      <c r="E206" s="355"/>
      <c r="F206" s="356"/>
      <c r="G206" s="356"/>
      <c r="H206" s="356"/>
      <c r="I206" s="356"/>
      <c r="J206" s="470"/>
      <c r="K206" s="470"/>
      <c r="L206" s="356"/>
      <c r="M206" s="356"/>
    </row>
    <row r="207" spans="1:17" ht="18.600000000000001" customHeight="1">
      <c r="A207" s="351"/>
      <c r="B207" s="357"/>
      <c r="C207" s="353"/>
      <c r="D207" s="354"/>
      <c r="E207" s="355"/>
      <c r="F207" s="356"/>
      <c r="G207" s="356"/>
      <c r="H207" s="356"/>
      <c r="I207" s="356"/>
      <c r="J207" s="470"/>
      <c r="K207" s="470"/>
      <c r="L207" s="356"/>
      <c r="M207" s="356"/>
    </row>
    <row r="208" spans="1:17" ht="18.600000000000001" customHeight="1">
      <c r="A208" s="351"/>
      <c r="B208" s="357"/>
      <c r="C208" s="353"/>
      <c r="D208" s="354"/>
      <c r="E208" s="355"/>
      <c r="F208" s="356"/>
      <c r="G208" s="356"/>
      <c r="H208" s="356"/>
      <c r="I208" s="356"/>
      <c r="J208" s="470"/>
      <c r="K208" s="470"/>
      <c r="L208" s="356"/>
      <c r="M208" s="356"/>
    </row>
    <row r="209" spans="1:13" ht="18.600000000000001" customHeight="1">
      <c r="A209" s="351"/>
      <c r="B209" s="357"/>
      <c r="C209" s="353"/>
      <c r="D209" s="354"/>
      <c r="E209" s="355"/>
      <c r="F209" s="356"/>
      <c r="G209" s="356"/>
      <c r="H209" s="356"/>
      <c r="I209" s="356"/>
      <c r="J209" s="470"/>
      <c r="K209" s="470"/>
      <c r="L209" s="356"/>
      <c r="M209" s="356"/>
    </row>
    <row r="210" spans="1:13" ht="18.600000000000001" customHeight="1">
      <c r="A210" s="351"/>
      <c r="B210" s="357"/>
      <c r="C210" s="353"/>
      <c r="D210" s="354"/>
      <c r="E210" s="355"/>
      <c r="F210" s="356"/>
      <c r="G210" s="356"/>
      <c r="H210" s="356"/>
      <c r="I210" s="356"/>
      <c r="J210" s="470"/>
      <c r="K210" s="470"/>
      <c r="L210" s="356"/>
      <c r="M210" s="356"/>
    </row>
    <row r="211" spans="1:13" ht="18.2" customHeight="1">
      <c r="A211" s="485"/>
      <c r="B211" s="486"/>
      <c r="C211" s="487"/>
      <c r="D211" s="488"/>
      <c r="E211" s="489"/>
      <c r="F211" s="490"/>
      <c r="G211" s="490"/>
      <c r="H211" s="490"/>
      <c r="I211" s="490"/>
      <c r="J211" s="491"/>
      <c r="K211" s="491"/>
      <c r="L211" s="490"/>
      <c r="M211" s="490"/>
    </row>
    <row r="212" spans="1:13" ht="18.2" customHeight="1">
      <c r="A212" s="485"/>
      <c r="B212" s="486"/>
      <c r="C212" s="487"/>
      <c r="D212" s="488"/>
      <c r="E212" s="489"/>
      <c r="F212" s="490"/>
      <c r="G212" s="490"/>
      <c r="H212" s="490"/>
      <c r="I212" s="490"/>
      <c r="J212" s="491"/>
      <c r="K212" s="491"/>
      <c r="L212" s="490"/>
      <c r="M212" s="490"/>
    </row>
  </sheetData>
  <mergeCells count="9">
    <mergeCell ref="H2:I2"/>
    <mergeCell ref="L2:M2"/>
    <mergeCell ref="J2:K2"/>
    <mergeCell ref="A2:A3"/>
    <mergeCell ref="B2:B3"/>
    <mergeCell ref="C2:C3"/>
    <mergeCell ref="D2:D3"/>
    <mergeCell ref="E2:E3"/>
    <mergeCell ref="F2:G2"/>
  </mergeCells>
  <phoneticPr fontId="2" type="noConversion"/>
  <pageMargins left="0.59055118110236227" right="0.19685039370078741" top="0.59055118110236227" bottom="0.31496062992125984" header="0.31496062992125984" footer="0.31496062992125984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72"/>
  <sheetViews>
    <sheetView showWhiteSpace="0" view="pageBreakPreview" topLeftCell="A52" zoomScale="90" zoomScaleNormal="90" zoomScaleSheetLayoutView="90" workbookViewId="0">
      <selection activeCell="K19" sqref="K19"/>
    </sheetView>
  </sheetViews>
  <sheetFormatPr defaultRowHeight="20.100000000000001" customHeight="1"/>
  <cols>
    <col min="1" max="1" width="7.88671875" style="45" customWidth="1"/>
    <col min="2" max="2" width="17.33203125" style="46" customWidth="1"/>
    <col min="3" max="3" width="21.88671875" style="47" customWidth="1"/>
    <col min="4" max="4" width="5.109375" style="48" customWidth="1"/>
    <col min="5" max="5" width="7.109375" style="49" customWidth="1"/>
    <col min="6" max="6" width="8.88671875" style="50" customWidth="1"/>
    <col min="7" max="7" width="11.5546875" style="50" bestFit="1" customWidth="1"/>
    <col min="8" max="8" width="8.88671875" style="50" customWidth="1"/>
    <col min="9" max="9" width="10.77734375" style="50" bestFit="1" customWidth="1"/>
    <col min="10" max="10" width="8" style="50" customWidth="1"/>
    <col min="11" max="11" width="11.5546875" style="50" bestFit="1" customWidth="1"/>
    <col min="12" max="255" width="8.88671875" style="16"/>
    <col min="256" max="256" width="7.88671875" style="16" customWidth="1"/>
    <col min="257" max="257" width="17.33203125" style="16" customWidth="1"/>
    <col min="258" max="258" width="21.88671875" style="16" customWidth="1"/>
    <col min="259" max="259" width="5.109375" style="16" customWidth="1"/>
    <col min="260" max="260" width="7.109375" style="16" customWidth="1"/>
    <col min="261" max="261" width="8.88671875" style="16" customWidth="1"/>
    <col min="262" max="262" width="11.5546875" style="16" bestFit="1" customWidth="1"/>
    <col min="263" max="263" width="8.88671875" style="16" customWidth="1"/>
    <col min="264" max="264" width="10.77734375" style="16" bestFit="1" customWidth="1"/>
    <col min="265" max="265" width="8" style="16" customWidth="1"/>
    <col min="266" max="266" width="11.5546875" style="16" bestFit="1" customWidth="1"/>
    <col min="267" max="267" width="11" style="16" customWidth="1"/>
    <col min="268" max="511" width="8.88671875" style="16"/>
    <col min="512" max="512" width="7.88671875" style="16" customWidth="1"/>
    <col min="513" max="513" width="17.33203125" style="16" customWidth="1"/>
    <col min="514" max="514" width="21.88671875" style="16" customWidth="1"/>
    <col min="515" max="515" width="5.109375" style="16" customWidth="1"/>
    <col min="516" max="516" width="7.109375" style="16" customWidth="1"/>
    <col min="517" max="517" width="8.88671875" style="16" customWidth="1"/>
    <col min="518" max="518" width="11.5546875" style="16" bestFit="1" customWidth="1"/>
    <col min="519" max="519" width="8.88671875" style="16" customWidth="1"/>
    <col min="520" max="520" width="10.77734375" style="16" bestFit="1" customWidth="1"/>
    <col min="521" max="521" width="8" style="16" customWidth="1"/>
    <col min="522" max="522" width="11.5546875" style="16" bestFit="1" customWidth="1"/>
    <col min="523" max="523" width="11" style="16" customWidth="1"/>
    <col min="524" max="767" width="8.88671875" style="16"/>
    <col min="768" max="768" width="7.88671875" style="16" customWidth="1"/>
    <col min="769" max="769" width="17.33203125" style="16" customWidth="1"/>
    <col min="770" max="770" width="21.88671875" style="16" customWidth="1"/>
    <col min="771" max="771" width="5.109375" style="16" customWidth="1"/>
    <col min="772" max="772" width="7.109375" style="16" customWidth="1"/>
    <col min="773" max="773" width="8.88671875" style="16" customWidth="1"/>
    <col min="774" max="774" width="11.5546875" style="16" bestFit="1" customWidth="1"/>
    <col min="775" max="775" width="8.88671875" style="16" customWidth="1"/>
    <col min="776" max="776" width="10.77734375" style="16" bestFit="1" customWidth="1"/>
    <col min="777" max="777" width="8" style="16" customWidth="1"/>
    <col min="778" max="778" width="11.5546875" style="16" bestFit="1" customWidth="1"/>
    <col min="779" max="779" width="11" style="16" customWidth="1"/>
    <col min="780" max="1023" width="8.88671875" style="16"/>
    <col min="1024" max="1024" width="7.88671875" style="16" customWidth="1"/>
    <col min="1025" max="1025" width="17.33203125" style="16" customWidth="1"/>
    <col min="1026" max="1026" width="21.88671875" style="16" customWidth="1"/>
    <col min="1027" max="1027" width="5.109375" style="16" customWidth="1"/>
    <col min="1028" max="1028" width="7.109375" style="16" customWidth="1"/>
    <col min="1029" max="1029" width="8.88671875" style="16" customWidth="1"/>
    <col min="1030" max="1030" width="11.5546875" style="16" bestFit="1" customWidth="1"/>
    <col min="1031" max="1031" width="8.88671875" style="16" customWidth="1"/>
    <col min="1032" max="1032" width="10.77734375" style="16" bestFit="1" customWidth="1"/>
    <col min="1033" max="1033" width="8" style="16" customWidth="1"/>
    <col min="1034" max="1034" width="11.5546875" style="16" bestFit="1" customWidth="1"/>
    <col min="1035" max="1035" width="11" style="16" customWidth="1"/>
    <col min="1036" max="1279" width="8.88671875" style="16"/>
    <col min="1280" max="1280" width="7.88671875" style="16" customWidth="1"/>
    <col min="1281" max="1281" width="17.33203125" style="16" customWidth="1"/>
    <col min="1282" max="1282" width="21.88671875" style="16" customWidth="1"/>
    <col min="1283" max="1283" width="5.109375" style="16" customWidth="1"/>
    <col min="1284" max="1284" width="7.109375" style="16" customWidth="1"/>
    <col min="1285" max="1285" width="8.88671875" style="16" customWidth="1"/>
    <col min="1286" max="1286" width="11.5546875" style="16" bestFit="1" customWidth="1"/>
    <col min="1287" max="1287" width="8.88671875" style="16" customWidth="1"/>
    <col min="1288" max="1288" width="10.77734375" style="16" bestFit="1" customWidth="1"/>
    <col min="1289" max="1289" width="8" style="16" customWidth="1"/>
    <col min="1290" max="1290" width="11.5546875" style="16" bestFit="1" customWidth="1"/>
    <col min="1291" max="1291" width="11" style="16" customWidth="1"/>
    <col min="1292" max="1535" width="8.88671875" style="16"/>
    <col min="1536" max="1536" width="7.88671875" style="16" customWidth="1"/>
    <col min="1537" max="1537" width="17.33203125" style="16" customWidth="1"/>
    <col min="1538" max="1538" width="21.88671875" style="16" customWidth="1"/>
    <col min="1539" max="1539" width="5.109375" style="16" customWidth="1"/>
    <col min="1540" max="1540" width="7.109375" style="16" customWidth="1"/>
    <col min="1541" max="1541" width="8.88671875" style="16" customWidth="1"/>
    <col min="1542" max="1542" width="11.5546875" style="16" bestFit="1" customWidth="1"/>
    <col min="1543" max="1543" width="8.88671875" style="16" customWidth="1"/>
    <col min="1544" max="1544" width="10.77734375" style="16" bestFit="1" customWidth="1"/>
    <col min="1545" max="1545" width="8" style="16" customWidth="1"/>
    <col min="1546" max="1546" width="11.5546875" style="16" bestFit="1" customWidth="1"/>
    <col min="1547" max="1547" width="11" style="16" customWidth="1"/>
    <col min="1548" max="1791" width="8.88671875" style="16"/>
    <col min="1792" max="1792" width="7.88671875" style="16" customWidth="1"/>
    <col min="1793" max="1793" width="17.33203125" style="16" customWidth="1"/>
    <col min="1794" max="1794" width="21.88671875" style="16" customWidth="1"/>
    <col min="1795" max="1795" width="5.109375" style="16" customWidth="1"/>
    <col min="1796" max="1796" width="7.109375" style="16" customWidth="1"/>
    <col min="1797" max="1797" width="8.88671875" style="16" customWidth="1"/>
    <col min="1798" max="1798" width="11.5546875" style="16" bestFit="1" customWidth="1"/>
    <col min="1799" max="1799" width="8.88671875" style="16" customWidth="1"/>
    <col min="1800" max="1800" width="10.77734375" style="16" bestFit="1" customWidth="1"/>
    <col min="1801" max="1801" width="8" style="16" customWidth="1"/>
    <col min="1802" max="1802" width="11.5546875" style="16" bestFit="1" customWidth="1"/>
    <col min="1803" max="1803" width="11" style="16" customWidth="1"/>
    <col min="1804" max="2047" width="8.88671875" style="16"/>
    <col min="2048" max="2048" width="7.88671875" style="16" customWidth="1"/>
    <col min="2049" max="2049" width="17.33203125" style="16" customWidth="1"/>
    <col min="2050" max="2050" width="21.88671875" style="16" customWidth="1"/>
    <col min="2051" max="2051" width="5.109375" style="16" customWidth="1"/>
    <col min="2052" max="2052" width="7.109375" style="16" customWidth="1"/>
    <col min="2053" max="2053" width="8.88671875" style="16" customWidth="1"/>
    <col min="2054" max="2054" width="11.5546875" style="16" bestFit="1" customWidth="1"/>
    <col min="2055" max="2055" width="8.88671875" style="16" customWidth="1"/>
    <col min="2056" max="2056" width="10.77734375" style="16" bestFit="1" customWidth="1"/>
    <col min="2057" max="2057" width="8" style="16" customWidth="1"/>
    <col min="2058" max="2058" width="11.5546875" style="16" bestFit="1" customWidth="1"/>
    <col min="2059" max="2059" width="11" style="16" customWidth="1"/>
    <col min="2060" max="2303" width="8.88671875" style="16"/>
    <col min="2304" max="2304" width="7.88671875" style="16" customWidth="1"/>
    <col min="2305" max="2305" width="17.33203125" style="16" customWidth="1"/>
    <col min="2306" max="2306" width="21.88671875" style="16" customWidth="1"/>
    <col min="2307" max="2307" width="5.109375" style="16" customWidth="1"/>
    <col min="2308" max="2308" width="7.109375" style="16" customWidth="1"/>
    <col min="2309" max="2309" width="8.88671875" style="16" customWidth="1"/>
    <col min="2310" max="2310" width="11.5546875" style="16" bestFit="1" customWidth="1"/>
    <col min="2311" max="2311" width="8.88671875" style="16" customWidth="1"/>
    <col min="2312" max="2312" width="10.77734375" style="16" bestFit="1" customWidth="1"/>
    <col min="2313" max="2313" width="8" style="16" customWidth="1"/>
    <col min="2314" max="2314" width="11.5546875" style="16" bestFit="1" customWidth="1"/>
    <col min="2315" max="2315" width="11" style="16" customWidth="1"/>
    <col min="2316" max="2559" width="8.88671875" style="16"/>
    <col min="2560" max="2560" width="7.88671875" style="16" customWidth="1"/>
    <col min="2561" max="2561" width="17.33203125" style="16" customWidth="1"/>
    <col min="2562" max="2562" width="21.88671875" style="16" customWidth="1"/>
    <col min="2563" max="2563" width="5.109375" style="16" customWidth="1"/>
    <col min="2564" max="2564" width="7.109375" style="16" customWidth="1"/>
    <col min="2565" max="2565" width="8.88671875" style="16" customWidth="1"/>
    <col min="2566" max="2566" width="11.5546875" style="16" bestFit="1" customWidth="1"/>
    <col min="2567" max="2567" width="8.88671875" style="16" customWidth="1"/>
    <col min="2568" max="2568" width="10.77734375" style="16" bestFit="1" customWidth="1"/>
    <col min="2569" max="2569" width="8" style="16" customWidth="1"/>
    <col min="2570" max="2570" width="11.5546875" style="16" bestFit="1" customWidth="1"/>
    <col min="2571" max="2571" width="11" style="16" customWidth="1"/>
    <col min="2572" max="2815" width="8.88671875" style="16"/>
    <col min="2816" max="2816" width="7.88671875" style="16" customWidth="1"/>
    <col min="2817" max="2817" width="17.33203125" style="16" customWidth="1"/>
    <col min="2818" max="2818" width="21.88671875" style="16" customWidth="1"/>
    <col min="2819" max="2819" width="5.109375" style="16" customWidth="1"/>
    <col min="2820" max="2820" width="7.109375" style="16" customWidth="1"/>
    <col min="2821" max="2821" width="8.88671875" style="16" customWidth="1"/>
    <col min="2822" max="2822" width="11.5546875" style="16" bestFit="1" customWidth="1"/>
    <col min="2823" max="2823" width="8.88671875" style="16" customWidth="1"/>
    <col min="2824" max="2824" width="10.77734375" style="16" bestFit="1" customWidth="1"/>
    <col min="2825" max="2825" width="8" style="16" customWidth="1"/>
    <col min="2826" max="2826" width="11.5546875" style="16" bestFit="1" customWidth="1"/>
    <col min="2827" max="2827" width="11" style="16" customWidth="1"/>
    <col min="2828" max="3071" width="8.88671875" style="16"/>
    <col min="3072" max="3072" width="7.88671875" style="16" customWidth="1"/>
    <col min="3073" max="3073" width="17.33203125" style="16" customWidth="1"/>
    <col min="3074" max="3074" width="21.88671875" style="16" customWidth="1"/>
    <col min="3075" max="3075" width="5.109375" style="16" customWidth="1"/>
    <col min="3076" max="3076" width="7.109375" style="16" customWidth="1"/>
    <col min="3077" max="3077" width="8.88671875" style="16" customWidth="1"/>
    <col min="3078" max="3078" width="11.5546875" style="16" bestFit="1" customWidth="1"/>
    <col min="3079" max="3079" width="8.88671875" style="16" customWidth="1"/>
    <col min="3080" max="3080" width="10.77734375" style="16" bestFit="1" customWidth="1"/>
    <col min="3081" max="3081" width="8" style="16" customWidth="1"/>
    <col min="3082" max="3082" width="11.5546875" style="16" bestFit="1" customWidth="1"/>
    <col min="3083" max="3083" width="11" style="16" customWidth="1"/>
    <col min="3084" max="3327" width="8.88671875" style="16"/>
    <col min="3328" max="3328" width="7.88671875" style="16" customWidth="1"/>
    <col min="3329" max="3329" width="17.33203125" style="16" customWidth="1"/>
    <col min="3330" max="3330" width="21.88671875" style="16" customWidth="1"/>
    <col min="3331" max="3331" width="5.109375" style="16" customWidth="1"/>
    <col min="3332" max="3332" width="7.109375" style="16" customWidth="1"/>
    <col min="3333" max="3333" width="8.88671875" style="16" customWidth="1"/>
    <col min="3334" max="3334" width="11.5546875" style="16" bestFit="1" customWidth="1"/>
    <col min="3335" max="3335" width="8.88671875" style="16" customWidth="1"/>
    <col min="3336" max="3336" width="10.77734375" style="16" bestFit="1" customWidth="1"/>
    <col min="3337" max="3337" width="8" style="16" customWidth="1"/>
    <col min="3338" max="3338" width="11.5546875" style="16" bestFit="1" customWidth="1"/>
    <col min="3339" max="3339" width="11" style="16" customWidth="1"/>
    <col min="3340" max="3583" width="8.88671875" style="16"/>
    <col min="3584" max="3584" width="7.88671875" style="16" customWidth="1"/>
    <col min="3585" max="3585" width="17.33203125" style="16" customWidth="1"/>
    <col min="3586" max="3586" width="21.88671875" style="16" customWidth="1"/>
    <col min="3587" max="3587" width="5.109375" style="16" customWidth="1"/>
    <col min="3588" max="3588" width="7.109375" style="16" customWidth="1"/>
    <col min="3589" max="3589" width="8.88671875" style="16" customWidth="1"/>
    <col min="3590" max="3590" width="11.5546875" style="16" bestFit="1" customWidth="1"/>
    <col min="3591" max="3591" width="8.88671875" style="16" customWidth="1"/>
    <col min="3592" max="3592" width="10.77734375" style="16" bestFit="1" customWidth="1"/>
    <col min="3593" max="3593" width="8" style="16" customWidth="1"/>
    <col min="3594" max="3594" width="11.5546875" style="16" bestFit="1" customWidth="1"/>
    <col min="3595" max="3595" width="11" style="16" customWidth="1"/>
    <col min="3596" max="3839" width="8.88671875" style="16"/>
    <col min="3840" max="3840" width="7.88671875" style="16" customWidth="1"/>
    <col min="3841" max="3841" width="17.33203125" style="16" customWidth="1"/>
    <col min="3842" max="3842" width="21.88671875" style="16" customWidth="1"/>
    <col min="3843" max="3843" width="5.109375" style="16" customWidth="1"/>
    <col min="3844" max="3844" width="7.109375" style="16" customWidth="1"/>
    <col min="3845" max="3845" width="8.88671875" style="16" customWidth="1"/>
    <col min="3846" max="3846" width="11.5546875" style="16" bestFit="1" customWidth="1"/>
    <col min="3847" max="3847" width="8.88671875" style="16" customWidth="1"/>
    <col min="3848" max="3848" width="10.77734375" style="16" bestFit="1" customWidth="1"/>
    <col min="3849" max="3849" width="8" style="16" customWidth="1"/>
    <col min="3850" max="3850" width="11.5546875" style="16" bestFit="1" customWidth="1"/>
    <col min="3851" max="3851" width="11" style="16" customWidth="1"/>
    <col min="3852" max="4095" width="8.88671875" style="16"/>
    <col min="4096" max="4096" width="7.88671875" style="16" customWidth="1"/>
    <col min="4097" max="4097" width="17.33203125" style="16" customWidth="1"/>
    <col min="4098" max="4098" width="21.88671875" style="16" customWidth="1"/>
    <col min="4099" max="4099" width="5.109375" style="16" customWidth="1"/>
    <col min="4100" max="4100" width="7.109375" style="16" customWidth="1"/>
    <col min="4101" max="4101" width="8.88671875" style="16" customWidth="1"/>
    <col min="4102" max="4102" width="11.5546875" style="16" bestFit="1" customWidth="1"/>
    <col min="4103" max="4103" width="8.88671875" style="16" customWidth="1"/>
    <col min="4104" max="4104" width="10.77734375" style="16" bestFit="1" customWidth="1"/>
    <col min="4105" max="4105" width="8" style="16" customWidth="1"/>
    <col min="4106" max="4106" width="11.5546875" style="16" bestFit="1" customWidth="1"/>
    <col min="4107" max="4107" width="11" style="16" customWidth="1"/>
    <col min="4108" max="4351" width="8.88671875" style="16"/>
    <col min="4352" max="4352" width="7.88671875" style="16" customWidth="1"/>
    <col min="4353" max="4353" width="17.33203125" style="16" customWidth="1"/>
    <col min="4354" max="4354" width="21.88671875" style="16" customWidth="1"/>
    <col min="4355" max="4355" width="5.109375" style="16" customWidth="1"/>
    <col min="4356" max="4356" width="7.109375" style="16" customWidth="1"/>
    <col min="4357" max="4357" width="8.88671875" style="16" customWidth="1"/>
    <col min="4358" max="4358" width="11.5546875" style="16" bestFit="1" customWidth="1"/>
    <col min="4359" max="4359" width="8.88671875" style="16" customWidth="1"/>
    <col min="4360" max="4360" width="10.77734375" style="16" bestFit="1" customWidth="1"/>
    <col min="4361" max="4361" width="8" style="16" customWidth="1"/>
    <col min="4362" max="4362" width="11.5546875" style="16" bestFit="1" customWidth="1"/>
    <col min="4363" max="4363" width="11" style="16" customWidth="1"/>
    <col min="4364" max="4607" width="8.88671875" style="16"/>
    <col min="4608" max="4608" width="7.88671875" style="16" customWidth="1"/>
    <col min="4609" max="4609" width="17.33203125" style="16" customWidth="1"/>
    <col min="4610" max="4610" width="21.88671875" style="16" customWidth="1"/>
    <col min="4611" max="4611" width="5.109375" style="16" customWidth="1"/>
    <col min="4612" max="4612" width="7.109375" style="16" customWidth="1"/>
    <col min="4613" max="4613" width="8.88671875" style="16" customWidth="1"/>
    <col min="4614" max="4614" width="11.5546875" style="16" bestFit="1" customWidth="1"/>
    <col min="4615" max="4615" width="8.88671875" style="16" customWidth="1"/>
    <col min="4616" max="4616" width="10.77734375" style="16" bestFit="1" customWidth="1"/>
    <col min="4617" max="4617" width="8" style="16" customWidth="1"/>
    <col min="4618" max="4618" width="11.5546875" style="16" bestFit="1" customWidth="1"/>
    <col min="4619" max="4619" width="11" style="16" customWidth="1"/>
    <col min="4620" max="4863" width="8.88671875" style="16"/>
    <col min="4864" max="4864" width="7.88671875" style="16" customWidth="1"/>
    <col min="4865" max="4865" width="17.33203125" style="16" customWidth="1"/>
    <col min="4866" max="4866" width="21.88671875" style="16" customWidth="1"/>
    <col min="4867" max="4867" width="5.109375" style="16" customWidth="1"/>
    <col min="4868" max="4868" width="7.109375" style="16" customWidth="1"/>
    <col min="4869" max="4869" width="8.88671875" style="16" customWidth="1"/>
    <col min="4870" max="4870" width="11.5546875" style="16" bestFit="1" customWidth="1"/>
    <col min="4871" max="4871" width="8.88671875" style="16" customWidth="1"/>
    <col min="4872" max="4872" width="10.77734375" style="16" bestFit="1" customWidth="1"/>
    <col min="4873" max="4873" width="8" style="16" customWidth="1"/>
    <col min="4874" max="4874" width="11.5546875" style="16" bestFit="1" customWidth="1"/>
    <col min="4875" max="4875" width="11" style="16" customWidth="1"/>
    <col min="4876" max="5119" width="8.88671875" style="16"/>
    <col min="5120" max="5120" width="7.88671875" style="16" customWidth="1"/>
    <col min="5121" max="5121" width="17.33203125" style="16" customWidth="1"/>
    <col min="5122" max="5122" width="21.88671875" style="16" customWidth="1"/>
    <col min="5123" max="5123" width="5.109375" style="16" customWidth="1"/>
    <col min="5124" max="5124" width="7.109375" style="16" customWidth="1"/>
    <col min="5125" max="5125" width="8.88671875" style="16" customWidth="1"/>
    <col min="5126" max="5126" width="11.5546875" style="16" bestFit="1" customWidth="1"/>
    <col min="5127" max="5127" width="8.88671875" style="16" customWidth="1"/>
    <col min="5128" max="5128" width="10.77734375" style="16" bestFit="1" customWidth="1"/>
    <col min="5129" max="5129" width="8" style="16" customWidth="1"/>
    <col min="5130" max="5130" width="11.5546875" style="16" bestFit="1" customWidth="1"/>
    <col min="5131" max="5131" width="11" style="16" customWidth="1"/>
    <col min="5132" max="5375" width="8.88671875" style="16"/>
    <col min="5376" max="5376" width="7.88671875" style="16" customWidth="1"/>
    <col min="5377" max="5377" width="17.33203125" style="16" customWidth="1"/>
    <col min="5378" max="5378" width="21.88671875" style="16" customWidth="1"/>
    <col min="5379" max="5379" width="5.109375" style="16" customWidth="1"/>
    <col min="5380" max="5380" width="7.109375" style="16" customWidth="1"/>
    <col min="5381" max="5381" width="8.88671875" style="16" customWidth="1"/>
    <col min="5382" max="5382" width="11.5546875" style="16" bestFit="1" customWidth="1"/>
    <col min="5383" max="5383" width="8.88671875" style="16" customWidth="1"/>
    <col min="5384" max="5384" width="10.77734375" style="16" bestFit="1" customWidth="1"/>
    <col min="5385" max="5385" width="8" style="16" customWidth="1"/>
    <col min="5386" max="5386" width="11.5546875" style="16" bestFit="1" customWidth="1"/>
    <col min="5387" max="5387" width="11" style="16" customWidth="1"/>
    <col min="5388" max="5631" width="8.88671875" style="16"/>
    <col min="5632" max="5632" width="7.88671875" style="16" customWidth="1"/>
    <col min="5633" max="5633" width="17.33203125" style="16" customWidth="1"/>
    <col min="5634" max="5634" width="21.88671875" style="16" customWidth="1"/>
    <col min="5635" max="5635" width="5.109375" style="16" customWidth="1"/>
    <col min="5636" max="5636" width="7.109375" style="16" customWidth="1"/>
    <col min="5637" max="5637" width="8.88671875" style="16" customWidth="1"/>
    <col min="5638" max="5638" width="11.5546875" style="16" bestFit="1" customWidth="1"/>
    <col min="5639" max="5639" width="8.88671875" style="16" customWidth="1"/>
    <col min="5640" max="5640" width="10.77734375" style="16" bestFit="1" customWidth="1"/>
    <col min="5641" max="5641" width="8" style="16" customWidth="1"/>
    <col min="5642" max="5642" width="11.5546875" style="16" bestFit="1" customWidth="1"/>
    <col min="5643" max="5643" width="11" style="16" customWidth="1"/>
    <col min="5644" max="5887" width="8.88671875" style="16"/>
    <col min="5888" max="5888" width="7.88671875" style="16" customWidth="1"/>
    <col min="5889" max="5889" width="17.33203125" style="16" customWidth="1"/>
    <col min="5890" max="5890" width="21.88671875" style="16" customWidth="1"/>
    <col min="5891" max="5891" width="5.109375" style="16" customWidth="1"/>
    <col min="5892" max="5892" width="7.109375" style="16" customWidth="1"/>
    <col min="5893" max="5893" width="8.88671875" style="16" customWidth="1"/>
    <col min="5894" max="5894" width="11.5546875" style="16" bestFit="1" customWidth="1"/>
    <col min="5895" max="5895" width="8.88671875" style="16" customWidth="1"/>
    <col min="5896" max="5896" width="10.77734375" style="16" bestFit="1" customWidth="1"/>
    <col min="5897" max="5897" width="8" style="16" customWidth="1"/>
    <col min="5898" max="5898" width="11.5546875" style="16" bestFit="1" customWidth="1"/>
    <col min="5899" max="5899" width="11" style="16" customWidth="1"/>
    <col min="5900" max="6143" width="8.88671875" style="16"/>
    <col min="6144" max="6144" width="7.88671875" style="16" customWidth="1"/>
    <col min="6145" max="6145" width="17.33203125" style="16" customWidth="1"/>
    <col min="6146" max="6146" width="21.88671875" style="16" customWidth="1"/>
    <col min="6147" max="6147" width="5.109375" style="16" customWidth="1"/>
    <col min="6148" max="6148" width="7.109375" style="16" customWidth="1"/>
    <col min="6149" max="6149" width="8.88671875" style="16" customWidth="1"/>
    <col min="6150" max="6150" width="11.5546875" style="16" bestFit="1" customWidth="1"/>
    <col min="6151" max="6151" width="8.88671875" style="16" customWidth="1"/>
    <col min="6152" max="6152" width="10.77734375" style="16" bestFit="1" customWidth="1"/>
    <col min="6153" max="6153" width="8" style="16" customWidth="1"/>
    <col min="6154" max="6154" width="11.5546875" style="16" bestFit="1" customWidth="1"/>
    <col min="6155" max="6155" width="11" style="16" customWidth="1"/>
    <col min="6156" max="6399" width="8.88671875" style="16"/>
    <col min="6400" max="6400" width="7.88671875" style="16" customWidth="1"/>
    <col min="6401" max="6401" width="17.33203125" style="16" customWidth="1"/>
    <col min="6402" max="6402" width="21.88671875" style="16" customWidth="1"/>
    <col min="6403" max="6403" width="5.109375" style="16" customWidth="1"/>
    <col min="6404" max="6404" width="7.109375" style="16" customWidth="1"/>
    <col min="6405" max="6405" width="8.88671875" style="16" customWidth="1"/>
    <col min="6406" max="6406" width="11.5546875" style="16" bestFit="1" customWidth="1"/>
    <col min="6407" max="6407" width="8.88671875" style="16" customWidth="1"/>
    <col min="6408" max="6408" width="10.77734375" style="16" bestFit="1" customWidth="1"/>
    <col min="6409" max="6409" width="8" style="16" customWidth="1"/>
    <col min="6410" max="6410" width="11.5546875" style="16" bestFit="1" customWidth="1"/>
    <col min="6411" max="6411" width="11" style="16" customWidth="1"/>
    <col min="6412" max="6655" width="8.88671875" style="16"/>
    <col min="6656" max="6656" width="7.88671875" style="16" customWidth="1"/>
    <col min="6657" max="6657" width="17.33203125" style="16" customWidth="1"/>
    <col min="6658" max="6658" width="21.88671875" style="16" customWidth="1"/>
    <col min="6659" max="6659" width="5.109375" style="16" customWidth="1"/>
    <col min="6660" max="6660" width="7.109375" style="16" customWidth="1"/>
    <col min="6661" max="6661" width="8.88671875" style="16" customWidth="1"/>
    <col min="6662" max="6662" width="11.5546875" style="16" bestFit="1" customWidth="1"/>
    <col min="6663" max="6663" width="8.88671875" style="16" customWidth="1"/>
    <col min="6664" max="6664" width="10.77734375" style="16" bestFit="1" customWidth="1"/>
    <col min="6665" max="6665" width="8" style="16" customWidth="1"/>
    <col min="6666" max="6666" width="11.5546875" style="16" bestFit="1" customWidth="1"/>
    <col min="6667" max="6667" width="11" style="16" customWidth="1"/>
    <col min="6668" max="6911" width="8.88671875" style="16"/>
    <col min="6912" max="6912" width="7.88671875" style="16" customWidth="1"/>
    <col min="6913" max="6913" width="17.33203125" style="16" customWidth="1"/>
    <col min="6914" max="6914" width="21.88671875" style="16" customWidth="1"/>
    <col min="6915" max="6915" width="5.109375" style="16" customWidth="1"/>
    <col min="6916" max="6916" width="7.109375" style="16" customWidth="1"/>
    <col min="6917" max="6917" width="8.88671875" style="16" customWidth="1"/>
    <col min="6918" max="6918" width="11.5546875" style="16" bestFit="1" customWidth="1"/>
    <col min="6919" max="6919" width="8.88671875" style="16" customWidth="1"/>
    <col min="6920" max="6920" width="10.77734375" style="16" bestFit="1" customWidth="1"/>
    <col min="6921" max="6921" width="8" style="16" customWidth="1"/>
    <col min="6922" max="6922" width="11.5546875" style="16" bestFit="1" customWidth="1"/>
    <col min="6923" max="6923" width="11" style="16" customWidth="1"/>
    <col min="6924" max="7167" width="8.88671875" style="16"/>
    <col min="7168" max="7168" width="7.88671875" style="16" customWidth="1"/>
    <col min="7169" max="7169" width="17.33203125" style="16" customWidth="1"/>
    <col min="7170" max="7170" width="21.88671875" style="16" customWidth="1"/>
    <col min="7171" max="7171" width="5.109375" style="16" customWidth="1"/>
    <col min="7172" max="7172" width="7.109375" style="16" customWidth="1"/>
    <col min="7173" max="7173" width="8.88671875" style="16" customWidth="1"/>
    <col min="7174" max="7174" width="11.5546875" style="16" bestFit="1" customWidth="1"/>
    <col min="7175" max="7175" width="8.88671875" style="16" customWidth="1"/>
    <col min="7176" max="7176" width="10.77734375" style="16" bestFit="1" customWidth="1"/>
    <col min="7177" max="7177" width="8" style="16" customWidth="1"/>
    <col min="7178" max="7178" width="11.5546875" style="16" bestFit="1" customWidth="1"/>
    <col min="7179" max="7179" width="11" style="16" customWidth="1"/>
    <col min="7180" max="7423" width="8.88671875" style="16"/>
    <col min="7424" max="7424" width="7.88671875" style="16" customWidth="1"/>
    <col min="7425" max="7425" width="17.33203125" style="16" customWidth="1"/>
    <col min="7426" max="7426" width="21.88671875" style="16" customWidth="1"/>
    <col min="7427" max="7427" width="5.109375" style="16" customWidth="1"/>
    <col min="7428" max="7428" width="7.109375" style="16" customWidth="1"/>
    <col min="7429" max="7429" width="8.88671875" style="16" customWidth="1"/>
    <col min="7430" max="7430" width="11.5546875" style="16" bestFit="1" customWidth="1"/>
    <col min="7431" max="7431" width="8.88671875" style="16" customWidth="1"/>
    <col min="7432" max="7432" width="10.77734375" style="16" bestFit="1" customWidth="1"/>
    <col min="7433" max="7433" width="8" style="16" customWidth="1"/>
    <col min="7434" max="7434" width="11.5546875" style="16" bestFit="1" customWidth="1"/>
    <col min="7435" max="7435" width="11" style="16" customWidth="1"/>
    <col min="7436" max="7679" width="8.88671875" style="16"/>
    <col min="7680" max="7680" width="7.88671875" style="16" customWidth="1"/>
    <col min="7681" max="7681" width="17.33203125" style="16" customWidth="1"/>
    <col min="7682" max="7682" width="21.88671875" style="16" customWidth="1"/>
    <col min="7683" max="7683" width="5.109375" style="16" customWidth="1"/>
    <col min="7684" max="7684" width="7.109375" style="16" customWidth="1"/>
    <col min="7685" max="7685" width="8.88671875" style="16" customWidth="1"/>
    <col min="7686" max="7686" width="11.5546875" style="16" bestFit="1" customWidth="1"/>
    <col min="7687" max="7687" width="8.88671875" style="16" customWidth="1"/>
    <col min="7688" max="7688" width="10.77734375" style="16" bestFit="1" customWidth="1"/>
    <col min="7689" max="7689" width="8" style="16" customWidth="1"/>
    <col min="7690" max="7690" width="11.5546875" style="16" bestFit="1" customWidth="1"/>
    <col min="7691" max="7691" width="11" style="16" customWidth="1"/>
    <col min="7692" max="7935" width="8.88671875" style="16"/>
    <col min="7936" max="7936" width="7.88671875" style="16" customWidth="1"/>
    <col min="7937" max="7937" width="17.33203125" style="16" customWidth="1"/>
    <col min="7938" max="7938" width="21.88671875" style="16" customWidth="1"/>
    <col min="7939" max="7939" width="5.109375" style="16" customWidth="1"/>
    <col min="7940" max="7940" width="7.109375" style="16" customWidth="1"/>
    <col min="7941" max="7941" width="8.88671875" style="16" customWidth="1"/>
    <col min="7942" max="7942" width="11.5546875" style="16" bestFit="1" customWidth="1"/>
    <col min="7943" max="7943" width="8.88671875" style="16" customWidth="1"/>
    <col min="7944" max="7944" width="10.77734375" style="16" bestFit="1" customWidth="1"/>
    <col min="7945" max="7945" width="8" style="16" customWidth="1"/>
    <col min="7946" max="7946" width="11.5546875" style="16" bestFit="1" customWidth="1"/>
    <col min="7947" max="7947" width="11" style="16" customWidth="1"/>
    <col min="7948" max="8191" width="8.88671875" style="16"/>
    <col min="8192" max="8192" width="7.88671875" style="16" customWidth="1"/>
    <col min="8193" max="8193" width="17.33203125" style="16" customWidth="1"/>
    <col min="8194" max="8194" width="21.88671875" style="16" customWidth="1"/>
    <col min="8195" max="8195" width="5.109375" style="16" customWidth="1"/>
    <col min="8196" max="8196" width="7.109375" style="16" customWidth="1"/>
    <col min="8197" max="8197" width="8.88671875" style="16" customWidth="1"/>
    <col min="8198" max="8198" width="11.5546875" style="16" bestFit="1" customWidth="1"/>
    <col min="8199" max="8199" width="8.88671875" style="16" customWidth="1"/>
    <col min="8200" max="8200" width="10.77734375" style="16" bestFit="1" customWidth="1"/>
    <col min="8201" max="8201" width="8" style="16" customWidth="1"/>
    <col min="8202" max="8202" width="11.5546875" style="16" bestFit="1" customWidth="1"/>
    <col min="8203" max="8203" width="11" style="16" customWidth="1"/>
    <col min="8204" max="8447" width="8.88671875" style="16"/>
    <col min="8448" max="8448" width="7.88671875" style="16" customWidth="1"/>
    <col min="8449" max="8449" width="17.33203125" style="16" customWidth="1"/>
    <col min="8450" max="8450" width="21.88671875" style="16" customWidth="1"/>
    <col min="8451" max="8451" width="5.109375" style="16" customWidth="1"/>
    <col min="8452" max="8452" width="7.109375" style="16" customWidth="1"/>
    <col min="8453" max="8453" width="8.88671875" style="16" customWidth="1"/>
    <col min="8454" max="8454" width="11.5546875" style="16" bestFit="1" customWidth="1"/>
    <col min="8455" max="8455" width="8.88671875" style="16" customWidth="1"/>
    <col min="8456" max="8456" width="10.77734375" style="16" bestFit="1" customWidth="1"/>
    <col min="8457" max="8457" width="8" style="16" customWidth="1"/>
    <col min="8458" max="8458" width="11.5546875" style="16" bestFit="1" customWidth="1"/>
    <col min="8459" max="8459" width="11" style="16" customWidth="1"/>
    <col min="8460" max="8703" width="8.88671875" style="16"/>
    <col min="8704" max="8704" width="7.88671875" style="16" customWidth="1"/>
    <col min="8705" max="8705" width="17.33203125" style="16" customWidth="1"/>
    <col min="8706" max="8706" width="21.88671875" style="16" customWidth="1"/>
    <col min="8707" max="8707" width="5.109375" style="16" customWidth="1"/>
    <col min="8708" max="8708" width="7.109375" style="16" customWidth="1"/>
    <col min="8709" max="8709" width="8.88671875" style="16" customWidth="1"/>
    <col min="8710" max="8710" width="11.5546875" style="16" bestFit="1" customWidth="1"/>
    <col min="8711" max="8711" width="8.88671875" style="16" customWidth="1"/>
    <col min="8712" max="8712" width="10.77734375" style="16" bestFit="1" customWidth="1"/>
    <col min="8713" max="8713" width="8" style="16" customWidth="1"/>
    <col min="8714" max="8714" width="11.5546875" style="16" bestFit="1" customWidth="1"/>
    <col min="8715" max="8715" width="11" style="16" customWidth="1"/>
    <col min="8716" max="8959" width="8.88671875" style="16"/>
    <col min="8960" max="8960" width="7.88671875" style="16" customWidth="1"/>
    <col min="8961" max="8961" width="17.33203125" style="16" customWidth="1"/>
    <col min="8962" max="8962" width="21.88671875" style="16" customWidth="1"/>
    <col min="8963" max="8963" width="5.109375" style="16" customWidth="1"/>
    <col min="8964" max="8964" width="7.109375" style="16" customWidth="1"/>
    <col min="8965" max="8965" width="8.88671875" style="16" customWidth="1"/>
    <col min="8966" max="8966" width="11.5546875" style="16" bestFit="1" customWidth="1"/>
    <col min="8967" max="8967" width="8.88671875" style="16" customWidth="1"/>
    <col min="8968" max="8968" width="10.77734375" style="16" bestFit="1" customWidth="1"/>
    <col min="8969" max="8969" width="8" style="16" customWidth="1"/>
    <col min="8970" max="8970" width="11.5546875" style="16" bestFit="1" customWidth="1"/>
    <col min="8971" max="8971" width="11" style="16" customWidth="1"/>
    <col min="8972" max="9215" width="8.88671875" style="16"/>
    <col min="9216" max="9216" width="7.88671875" style="16" customWidth="1"/>
    <col min="9217" max="9217" width="17.33203125" style="16" customWidth="1"/>
    <col min="9218" max="9218" width="21.88671875" style="16" customWidth="1"/>
    <col min="9219" max="9219" width="5.109375" style="16" customWidth="1"/>
    <col min="9220" max="9220" width="7.109375" style="16" customWidth="1"/>
    <col min="9221" max="9221" width="8.88671875" style="16" customWidth="1"/>
    <col min="9222" max="9222" width="11.5546875" style="16" bestFit="1" customWidth="1"/>
    <col min="9223" max="9223" width="8.88671875" style="16" customWidth="1"/>
    <col min="9224" max="9224" width="10.77734375" style="16" bestFit="1" customWidth="1"/>
    <col min="9225" max="9225" width="8" style="16" customWidth="1"/>
    <col min="9226" max="9226" width="11.5546875" style="16" bestFit="1" customWidth="1"/>
    <col min="9227" max="9227" width="11" style="16" customWidth="1"/>
    <col min="9228" max="9471" width="8.88671875" style="16"/>
    <col min="9472" max="9472" width="7.88671875" style="16" customWidth="1"/>
    <col min="9473" max="9473" width="17.33203125" style="16" customWidth="1"/>
    <col min="9474" max="9474" width="21.88671875" style="16" customWidth="1"/>
    <col min="9475" max="9475" width="5.109375" style="16" customWidth="1"/>
    <col min="9476" max="9476" width="7.109375" style="16" customWidth="1"/>
    <col min="9477" max="9477" width="8.88671875" style="16" customWidth="1"/>
    <col min="9478" max="9478" width="11.5546875" style="16" bestFit="1" customWidth="1"/>
    <col min="9479" max="9479" width="8.88671875" style="16" customWidth="1"/>
    <col min="9480" max="9480" width="10.77734375" style="16" bestFit="1" customWidth="1"/>
    <col min="9481" max="9481" width="8" style="16" customWidth="1"/>
    <col min="9482" max="9482" width="11.5546875" style="16" bestFit="1" customWidth="1"/>
    <col min="9483" max="9483" width="11" style="16" customWidth="1"/>
    <col min="9484" max="9727" width="8.88671875" style="16"/>
    <col min="9728" max="9728" width="7.88671875" style="16" customWidth="1"/>
    <col min="9729" max="9729" width="17.33203125" style="16" customWidth="1"/>
    <col min="9730" max="9730" width="21.88671875" style="16" customWidth="1"/>
    <col min="9731" max="9731" width="5.109375" style="16" customWidth="1"/>
    <col min="9732" max="9732" width="7.109375" style="16" customWidth="1"/>
    <col min="9733" max="9733" width="8.88671875" style="16" customWidth="1"/>
    <col min="9734" max="9734" width="11.5546875" style="16" bestFit="1" customWidth="1"/>
    <col min="9735" max="9735" width="8.88671875" style="16" customWidth="1"/>
    <col min="9736" max="9736" width="10.77734375" style="16" bestFit="1" customWidth="1"/>
    <col min="9737" max="9737" width="8" style="16" customWidth="1"/>
    <col min="9738" max="9738" width="11.5546875" style="16" bestFit="1" customWidth="1"/>
    <col min="9739" max="9739" width="11" style="16" customWidth="1"/>
    <col min="9740" max="9983" width="8.88671875" style="16"/>
    <col min="9984" max="9984" width="7.88671875" style="16" customWidth="1"/>
    <col min="9985" max="9985" width="17.33203125" style="16" customWidth="1"/>
    <col min="9986" max="9986" width="21.88671875" style="16" customWidth="1"/>
    <col min="9987" max="9987" width="5.109375" style="16" customWidth="1"/>
    <col min="9988" max="9988" width="7.109375" style="16" customWidth="1"/>
    <col min="9989" max="9989" width="8.88671875" style="16" customWidth="1"/>
    <col min="9990" max="9990" width="11.5546875" style="16" bestFit="1" customWidth="1"/>
    <col min="9991" max="9991" width="8.88671875" style="16" customWidth="1"/>
    <col min="9992" max="9992" width="10.77734375" style="16" bestFit="1" customWidth="1"/>
    <col min="9993" max="9993" width="8" style="16" customWidth="1"/>
    <col min="9994" max="9994" width="11.5546875" style="16" bestFit="1" customWidth="1"/>
    <col min="9995" max="9995" width="11" style="16" customWidth="1"/>
    <col min="9996" max="10239" width="8.88671875" style="16"/>
    <col min="10240" max="10240" width="7.88671875" style="16" customWidth="1"/>
    <col min="10241" max="10241" width="17.33203125" style="16" customWidth="1"/>
    <col min="10242" max="10242" width="21.88671875" style="16" customWidth="1"/>
    <col min="10243" max="10243" width="5.109375" style="16" customWidth="1"/>
    <col min="10244" max="10244" width="7.109375" style="16" customWidth="1"/>
    <col min="10245" max="10245" width="8.88671875" style="16" customWidth="1"/>
    <col min="10246" max="10246" width="11.5546875" style="16" bestFit="1" customWidth="1"/>
    <col min="10247" max="10247" width="8.88671875" style="16" customWidth="1"/>
    <col min="10248" max="10248" width="10.77734375" style="16" bestFit="1" customWidth="1"/>
    <col min="10249" max="10249" width="8" style="16" customWidth="1"/>
    <col min="10250" max="10250" width="11.5546875" style="16" bestFit="1" customWidth="1"/>
    <col min="10251" max="10251" width="11" style="16" customWidth="1"/>
    <col min="10252" max="10495" width="8.88671875" style="16"/>
    <col min="10496" max="10496" width="7.88671875" style="16" customWidth="1"/>
    <col min="10497" max="10497" width="17.33203125" style="16" customWidth="1"/>
    <col min="10498" max="10498" width="21.88671875" style="16" customWidth="1"/>
    <col min="10499" max="10499" width="5.109375" style="16" customWidth="1"/>
    <col min="10500" max="10500" width="7.109375" style="16" customWidth="1"/>
    <col min="10501" max="10501" width="8.88671875" style="16" customWidth="1"/>
    <col min="10502" max="10502" width="11.5546875" style="16" bestFit="1" customWidth="1"/>
    <col min="10503" max="10503" width="8.88671875" style="16" customWidth="1"/>
    <col min="10504" max="10504" width="10.77734375" style="16" bestFit="1" customWidth="1"/>
    <col min="10505" max="10505" width="8" style="16" customWidth="1"/>
    <col min="10506" max="10506" width="11.5546875" style="16" bestFit="1" customWidth="1"/>
    <col min="10507" max="10507" width="11" style="16" customWidth="1"/>
    <col min="10508" max="10751" width="8.88671875" style="16"/>
    <col min="10752" max="10752" width="7.88671875" style="16" customWidth="1"/>
    <col min="10753" max="10753" width="17.33203125" style="16" customWidth="1"/>
    <col min="10754" max="10754" width="21.88671875" style="16" customWidth="1"/>
    <col min="10755" max="10755" width="5.109375" style="16" customWidth="1"/>
    <col min="10756" max="10756" width="7.109375" style="16" customWidth="1"/>
    <col min="10757" max="10757" width="8.88671875" style="16" customWidth="1"/>
    <col min="10758" max="10758" width="11.5546875" style="16" bestFit="1" customWidth="1"/>
    <col min="10759" max="10759" width="8.88671875" style="16" customWidth="1"/>
    <col min="10760" max="10760" width="10.77734375" style="16" bestFit="1" customWidth="1"/>
    <col min="10761" max="10761" width="8" style="16" customWidth="1"/>
    <col min="10762" max="10762" width="11.5546875" style="16" bestFit="1" customWidth="1"/>
    <col min="10763" max="10763" width="11" style="16" customWidth="1"/>
    <col min="10764" max="11007" width="8.88671875" style="16"/>
    <col min="11008" max="11008" width="7.88671875" style="16" customWidth="1"/>
    <col min="11009" max="11009" width="17.33203125" style="16" customWidth="1"/>
    <col min="11010" max="11010" width="21.88671875" style="16" customWidth="1"/>
    <col min="11011" max="11011" width="5.109375" style="16" customWidth="1"/>
    <col min="11012" max="11012" width="7.109375" style="16" customWidth="1"/>
    <col min="11013" max="11013" width="8.88671875" style="16" customWidth="1"/>
    <col min="11014" max="11014" width="11.5546875" style="16" bestFit="1" customWidth="1"/>
    <col min="11015" max="11015" width="8.88671875" style="16" customWidth="1"/>
    <col min="11016" max="11016" width="10.77734375" style="16" bestFit="1" customWidth="1"/>
    <col min="11017" max="11017" width="8" style="16" customWidth="1"/>
    <col min="11018" max="11018" width="11.5546875" style="16" bestFit="1" customWidth="1"/>
    <col min="11019" max="11019" width="11" style="16" customWidth="1"/>
    <col min="11020" max="11263" width="8.88671875" style="16"/>
    <col min="11264" max="11264" width="7.88671875" style="16" customWidth="1"/>
    <col min="11265" max="11265" width="17.33203125" style="16" customWidth="1"/>
    <col min="11266" max="11266" width="21.88671875" style="16" customWidth="1"/>
    <col min="11267" max="11267" width="5.109375" style="16" customWidth="1"/>
    <col min="11268" max="11268" width="7.109375" style="16" customWidth="1"/>
    <col min="11269" max="11269" width="8.88671875" style="16" customWidth="1"/>
    <col min="11270" max="11270" width="11.5546875" style="16" bestFit="1" customWidth="1"/>
    <col min="11271" max="11271" width="8.88671875" style="16" customWidth="1"/>
    <col min="11272" max="11272" width="10.77734375" style="16" bestFit="1" customWidth="1"/>
    <col min="11273" max="11273" width="8" style="16" customWidth="1"/>
    <col min="11274" max="11274" width="11.5546875" style="16" bestFit="1" customWidth="1"/>
    <col min="11275" max="11275" width="11" style="16" customWidth="1"/>
    <col min="11276" max="11519" width="8.88671875" style="16"/>
    <col min="11520" max="11520" width="7.88671875" style="16" customWidth="1"/>
    <col min="11521" max="11521" width="17.33203125" style="16" customWidth="1"/>
    <col min="11522" max="11522" width="21.88671875" style="16" customWidth="1"/>
    <col min="11523" max="11523" width="5.109375" style="16" customWidth="1"/>
    <col min="11524" max="11524" width="7.109375" style="16" customWidth="1"/>
    <col min="11525" max="11525" width="8.88671875" style="16" customWidth="1"/>
    <col min="11526" max="11526" width="11.5546875" style="16" bestFit="1" customWidth="1"/>
    <col min="11527" max="11527" width="8.88671875" style="16" customWidth="1"/>
    <col min="11528" max="11528" width="10.77734375" style="16" bestFit="1" customWidth="1"/>
    <col min="11529" max="11529" width="8" style="16" customWidth="1"/>
    <col min="11530" max="11530" width="11.5546875" style="16" bestFit="1" customWidth="1"/>
    <col min="11531" max="11531" width="11" style="16" customWidth="1"/>
    <col min="11532" max="11775" width="8.88671875" style="16"/>
    <col min="11776" max="11776" width="7.88671875" style="16" customWidth="1"/>
    <col min="11777" max="11777" width="17.33203125" style="16" customWidth="1"/>
    <col min="11778" max="11778" width="21.88671875" style="16" customWidth="1"/>
    <col min="11779" max="11779" width="5.109375" style="16" customWidth="1"/>
    <col min="11780" max="11780" width="7.109375" style="16" customWidth="1"/>
    <col min="11781" max="11781" width="8.88671875" style="16" customWidth="1"/>
    <col min="11782" max="11782" width="11.5546875" style="16" bestFit="1" customWidth="1"/>
    <col min="11783" max="11783" width="8.88671875" style="16" customWidth="1"/>
    <col min="11784" max="11784" width="10.77734375" style="16" bestFit="1" customWidth="1"/>
    <col min="11785" max="11785" width="8" style="16" customWidth="1"/>
    <col min="11786" max="11786" width="11.5546875" style="16" bestFit="1" customWidth="1"/>
    <col min="11787" max="11787" width="11" style="16" customWidth="1"/>
    <col min="11788" max="12031" width="8.88671875" style="16"/>
    <col min="12032" max="12032" width="7.88671875" style="16" customWidth="1"/>
    <col min="12033" max="12033" width="17.33203125" style="16" customWidth="1"/>
    <col min="12034" max="12034" width="21.88671875" style="16" customWidth="1"/>
    <col min="12035" max="12035" width="5.109375" style="16" customWidth="1"/>
    <col min="12036" max="12036" width="7.109375" style="16" customWidth="1"/>
    <col min="12037" max="12037" width="8.88671875" style="16" customWidth="1"/>
    <col min="12038" max="12038" width="11.5546875" style="16" bestFit="1" customWidth="1"/>
    <col min="12039" max="12039" width="8.88671875" style="16" customWidth="1"/>
    <col min="12040" max="12040" width="10.77734375" style="16" bestFit="1" customWidth="1"/>
    <col min="12041" max="12041" width="8" style="16" customWidth="1"/>
    <col min="12042" max="12042" width="11.5546875" style="16" bestFit="1" customWidth="1"/>
    <col min="12043" max="12043" width="11" style="16" customWidth="1"/>
    <col min="12044" max="12287" width="8.88671875" style="16"/>
    <col min="12288" max="12288" width="7.88671875" style="16" customWidth="1"/>
    <col min="12289" max="12289" width="17.33203125" style="16" customWidth="1"/>
    <col min="12290" max="12290" width="21.88671875" style="16" customWidth="1"/>
    <col min="12291" max="12291" width="5.109375" style="16" customWidth="1"/>
    <col min="12292" max="12292" width="7.109375" style="16" customWidth="1"/>
    <col min="12293" max="12293" width="8.88671875" style="16" customWidth="1"/>
    <col min="12294" max="12294" width="11.5546875" style="16" bestFit="1" customWidth="1"/>
    <col min="12295" max="12295" width="8.88671875" style="16" customWidth="1"/>
    <col min="12296" max="12296" width="10.77734375" style="16" bestFit="1" customWidth="1"/>
    <col min="12297" max="12297" width="8" style="16" customWidth="1"/>
    <col min="12298" max="12298" width="11.5546875" style="16" bestFit="1" customWidth="1"/>
    <col min="12299" max="12299" width="11" style="16" customWidth="1"/>
    <col min="12300" max="12543" width="8.88671875" style="16"/>
    <col min="12544" max="12544" width="7.88671875" style="16" customWidth="1"/>
    <col min="12545" max="12545" width="17.33203125" style="16" customWidth="1"/>
    <col min="12546" max="12546" width="21.88671875" style="16" customWidth="1"/>
    <col min="12547" max="12547" width="5.109375" style="16" customWidth="1"/>
    <col min="12548" max="12548" width="7.109375" style="16" customWidth="1"/>
    <col min="12549" max="12549" width="8.88671875" style="16" customWidth="1"/>
    <col min="12550" max="12550" width="11.5546875" style="16" bestFit="1" customWidth="1"/>
    <col min="12551" max="12551" width="8.88671875" style="16" customWidth="1"/>
    <col min="12552" max="12552" width="10.77734375" style="16" bestFit="1" customWidth="1"/>
    <col min="12553" max="12553" width="8" style="16" customWidth="1"/>
    <col min="12554" max="12554" width="11.5546875" style="16" bestFit="1" customWidth="1"/>
    <col min="12555" max="12555" width="11" style="16" customWidth="1"/>
    <col min="12556" max="12799" width="8.88671875" style="16"/>
    <col min="12800" max="12800" width="7.88671875" style="16" customWidth="1"/>
    <col min="12801" max="12801" width="17.33203125" style="16" customWidth="1"/>
    <col min="12802" max="12802" width="21.88671875" style="16" customWidth="1"/>
    <col min="12803" max="12803" width="5.109375" style="16" customWidth="1"/>
    <col min="12804" max="12804" width="7.109375" style="16" customWidth="1"/>
    <col min="12805" max="12805" width="8.88671875" style="16" customWidth="1"/>
    <col min="12806" max="12806" width="11.5546875" style="16" bestFit="1" customWidth="1"/>
    <col min="12807" max="12807" width="8.88671875" style="16" customWidth="1"/>
    <col min="12808" max="12808" width="10.77734375" style="16" bestFit="1" customWidth="1"/>
    <col min="12809" max="12809" width="8" style="16" customWidth="1"/>
    <col min="12810" max="12810" width="11.5546875" style="16" bestFit="1" customWidth="1"/>
    <col min="12811" max="12811" width="11" style="16" customWidth="1"/>
    <col min="12812" max="13055" width="8.88671875" style="16"/>
    <col min="13056" max="13056" width="7.88671875" style="16" customWidth="1"/>
    <col min="13057" max="13057" width="17.33203125" style="16" customWidth="1"/>
    <col min="13058" max="13058" width="21.88671875" style="16" customWidth="1"/>
    <col min="13059" max="13059" width="5.109375" style="16" customWidth="1"/>
    <col min="13060" max="13060" width="7.109375" style="16" customWidth="1"/>
    <col min="13061" max="13061" width="8.88671875" style="16" customWidth="1"/>
    <col min="13062" max="13062" width="11.5546875" style="16" bestFit="1" customWidth="1"/>
    <col min="13063" max="13063" width="8.88671875" style="16" customWidth="1"/>
    <col min="13064" max="13064" width="10.77734375" style="16" bestFit="1" customWidth="1"/>
    <col min="13065" max="13065" width="8" style="16" customWidth="1"/>
    <col min="13066" max="13066" width="11.5546875" style="16" bestFit="1" customWidth="1"/>
    <col min="13067" max="13067" width="11" style="16" customWidth="1"/>
    <col min="13068" max="13311" width="8.88671875" style="16"/>
    <col min="13312" max="13312" width="7.88671875" style="16" customWidth="1"/>
    <col min="13313" max="13313" width="17.33203125" style="16" customWidth="1"/>
    <col min="13314" max="13314" width="21.88671875" style="16" customWidth="1"/>
    <col min="13315" max="13315" width="5.109375" style="16" customWidth="1"/>
    <col min="13316" max="13316" width="7.109375" style="16" customWidth="1"/>
    <col min="13317" max="13317" width="8.88671875" style="16" customWidth="1"/>
    <col min="13318" max="13318" width="11.5546875" style="16" bestFit="1" customWidth="1"/>
    <col min="13319" max="13319" width="8.88671875" style="16" customWidth="1"/>
    <col min="13320" max="13320" width="10.77734375" style="16" bestFit="1" customWidth="1"/>
    <col min="13321" max="13321" width="8" style="16" customWidth="1"/>
    <col min="13322" max="13322" width="11.5546875" style="16" bestFit="1" customWidth="1"/>
    <col min="13323" max="13323" width="11" style="16" customWidth="1"/>
    <col min="13324" max="13567" width="8.88671875" style="16"/>
    <col min="13568" max="13568" width="7.88671875" style="16" customWidth="1"/>
    <col min="13569" max="13569" width="17.33203125" style="16" customWidth="1"/>
    <col min="13570" max="13570" width="21.88671875" style="16" customWidth="1"/>
    <col min="13571" max="13571" width="5.109375" style="16" customWidth="1"/>
    <col min="13572" max="13572" width="7.109375" style="16" customWidth="1"/>
    <col min="13573" max="13573" width="8.88671875" style="16" customWidth="1"/>
    <col min="13574" max="13574" width="11.5546875" style="16" bestFit="1" customWidth="1"/>
    <col min="13575" max="13575" width="8.88671875" style="16" customWidth="1"/>
    <col min="13576" max="13576" width="10.77734375" style="16" bestFit="1" customWidth="1"/>
    <col min="13577" max="13577" width="8" style="16" customWidth="1"/>
    <col min="13578" max="13578" width="11.5546875" style="16" bestFit="1" customWidth="1"/>
    <col min="13579" max="13579" width="11" style="16" customWidth="1"/>
    <col min="13580" max="13823" width="8.88671875" style="16"/>
    <col min="13824" max="13824" width="7.88671875" style="16" customWidth="1"/>
    <col min="13825" max="13825" width="17.33203125" style="16" customWidth="1"/>
    <col min="13826" max="13826" width="21.88671875" style="16" customWidth="1"/>
    <col min="13827" max="13827" width="5.109375" style="16" customWidth="1"/>
    <col min="13828" max="13828" width="7.109375" style="16" customWidth="1"/>
    <col min="13829" max="13829" width="8.88671875" style="16" customWidth="1"/>
    <col min="13830" max="13830" width="11.5546875" style="16" bestFit="1" customWidth="1"/>
    <col min="13831" max="13831" width="8.88671875" style="16" customWidth="1"/>
    <col min="13832" max="13832" width="10.77734375" style="16" bestFit="1" customWidth="1"/>
    <col min="13833" max="13833" width="8" style="16" customWidth="1"/>
    <col min="13834" max="13834" width="11.5546875" style="16" bestFit="1" customWidth="1"/>
    <col min="13835" max="13835" width="11" style="16" customWidth="1"/>
    <col min="13836" max="14079" width="8.88671875" style="16"/>
    <col min="14080" max="14080" width="7.88671875" style="16" customWidth="1"/>
    <col min="14081" max="14081" width="17.33203125" style="16" customWidth="1"/>
    <col min="14082" max="14082" width="21.88671875" style="16" customWidth="1"/>
    <col min="14083" max="14083" width="5.109375" style="16" customWidth="1"/>
    <col min="14084" max="14084" width="7.109375" style="16" customWidth="1"/>
    <col min="14085" max="14085" width="8.88671875" style="16" customWidth="1"/>
    <col min="14086" max="14086" width="11.5546875" style="16" bestFit="1" customWidth="1"/>
    <col min="14087" max="14087" width="8.88671875" style="16" customWidth="1"/>
    <col min="14088" max="14088" width="10.77734375" style="16" bestFit="1" customWidth="1"/>
    <col min="14089" max="14089" width="8" style="16" customWidth="1"/>
    <col min="14090" max="14090" width="11.5546875" style="16" bestFit="1" customWidth="1"/>
    <col min="14091" max="14091" width="11" style="16" customWidth="1"/>
    <col min="14092" max="14335" width="8.88671875" style="16"/>
    <col min="14336" max="14336" width="7.88671875" style="16" customWidth="1"/>
    <col min="14337" max="14337" width="17.33203125" style="16" customWidth="1"/>
    <col min="14338" max="14338" width="21.88671875" style="16" customWidth="1"/>
    <col min="14339" max="14339" width="5.109375" style="16" customWidth="1"/>
    <col min="14340" max="14340" width="7.109375" style="16" customWidth="1"/>
    <col min="14341" max="14341" width="8.88671875" style="16" customWidth="1"/>
    <col min="14342" max="14342" width="11.5546875" style="16" bestFit="1" customWidth="1"/>
    <col min="14343" max="14343" width="8.88671875" style="16" customWidth="1"/>
    <col min="14344" max="14344" width="10.77734375" style="16" bestFit="1" customWidth="1"/>
    <col min="14345" max="14345" width="8" style="16" customWidth="1"/>
    <col min="14346" max="14346" width="11.5546875" style="16" bestFit="1" customWidth="1"/>
    <col min="14347" max="14347" width="11" style="16" customWidth="1"/>
    <col min="14348" max="14591" width="8.88671875" style="16"/>
    <col min="14592" max="14592" width="7.88671875" style="16" customWidth="1"/>
    <col min="14593" max="14593" width="17.33203125" style="16" customWidth="1"/>
    <col min="14594" max="14594" width="21.88671875" style="16" customWidth="1"/>
    <col min="14595" max="14595" width="5.109375" style="16" customWidth="1"/>
    <col min="14596" max="14596" width="7.109375" style="16" customWidth="1"/>
    <col min="14597" max="14597" width="8.88671875" style="16" customWidth="1"/>
    <col min="14598" max="14598" width="11.5546875" style="16" bestFit="1" customWidth="1"/>
    <col min="14599" max="14599" width="8.88671875" style="16" customWidth="1"/>
    <col min="14600" max="14600" width="10.77734375" style="16" bestFit="1" customWidth="1"/>
    <col min="14601" max="14601" width="8" style="16" customWidth="1"/>
    <col min="14602" max="14602" width="11.5546875" style="16" bestFit="1" customWidth="1"/>
    <col min="14603" max="14603" width="11" style="16" customWidth="1"/>
    <col min="14604" max="14847" width="8.88671875" style="16"/>
    <col min="14848" max="14848" width="7.88671875" style="16" customWidth="1"/>
    <col min="14849" max="14849" width="17.33203125" style="16" customWidth="1"/>
    <col min="14850" max="14850" width="21.88671875" style="16" customWidth="1"/>
    <col min="14851" max="14851" width="5.109375" style="16" customWidth="1"/>
    <col min="14852" max="14852" width="7.109375" style="16" customWidth="1"/>
    <col min="14853" max="14853" width="8.88671875" style="16" customWidth="1"/>
    <col min="14854" max="14854" width="11.5546875" style="16" bestFit="1" customWidth="1"/>
    <col min="14855" max="14855" width="8.88671875" style="16" customWidth="1"/>
    <col min="14856" max="14856" width="10.77734375" style="16" bestFit="1" customWidth="1"/>
    <col min="14857" max="14857" width="8" style="16" customWidth="1"/>
    <col min="14858" max="14858" width="11.5546875" style="16" bestFit="1" customWidth="1"/>
    <col min="14859" max="14859" width="11" style="16" customWidth="1"/>
    <col min="14860" max="15103" width="8.88671875" style="16"/>
    <col min="15104" max="15104" width="7.88671875" style="16" customWidth="1"/>
    <col min="15105" max="15105" width="17.33203125" style="16" customWidth="1"/>
    <col min="15106" max="15106" width="21.88671875" style="16" customWidth="1"/>
    <col min="15107" max="15107" width="5.109375" style="16" customWidth="1"/>
    <col min="15108" max="15108" width="7.109375" style="16" customWidth="1"/>
    <col min="15109" max="15109" width="8.88671875" style="16" customWidth="1"/>
    <col min="15110" max="15110" width="11.5546875" style="16" bestFit="1" customWidth="1"/>
    <col min="15111" max="15111" width="8.88671875" style="16" customWidth="1"/>
    <col min="15112" max="15112" width="10.77734375" style="16" bestFit="1" customWidth="1"/>
    <col min="15113" max="15113" width="8" style="16" customWidth="1"/>
    <col min="15114" max="15114" width="11.5546875" style="16" bestFit="1" customWidth="1"/>
    <col min="15115" max="15115" width="11" style="16" customWidth="1"/>
    <col min="15116" max="15359" width="8.88671875" style="16"/>
    <col min="15360" max="15360" width="7.88671875" style="16" customWidth="1"/>
    <col min="15361" max="15361" width="17.33203125" style="16" customWidth="1"/>
    <col min="15362" max="15362" width="21.88671875" style="16" customWidth="1"/>
    <col min="15363" max="15363" width="5.109375" style="16" customWidth="1"/>
    <col min="15364" max="15364" width="7.109375" style="16" customWidth="1"/>
    <col min="15365" max="15365" width="8.88671875" style="16" customWidth="1"/>
    <col min="15366" max="15366" width="11.5546875" style="16" bestFit="1" customWidth="1"/>
    <col min="15367" max="15367" width="8.88671875" style="16" customWidth="1"/>
    <col min="15368" max="15368" width="10.77734375" style="16" bestFit="1" customWidth="1"/>
    <col min="15369" max="15369" width="8" style="16" customWidth="1"/>
    <col min="15370" max="15370" width="11.5546875" style="16" bestFit="1" customWidth="1"/>
    <col min="15371" max="15371" width="11" style="16" customWidth="1"/>
    <col min="15372" max="15615" width="8.88671875" style="16"/>
    <col min="15616" max="15616" width="7.88671875" style="16" customWidth="1"/>
    <col min="15617" max="15617" width="17.33203125" style="16" customWidth="1"/>
    <col min="15618" max="15618" width="21.88671875" style="16" customWidth="1"/>
    <col min="15619" max="15619" width="5.109375" style="16" customWidth="1"/>
    <col min="15620" max="15620" width="7.109375" style="16" customWidth="1"/>
    <col min="15621" max="15621" width="8.88671875" style="16" customWidth="1"/>
    <col min="15622" max="15622" width="11.5546875" style="16" bestFit="1" customWidth="1"/>
    <col min="15623" max="15623" width="8.88671875" style="16" customWidth="1"/>
    <col min="15624" max="15624" width="10.77734375" style="16" bestFit="1" customWidth="1"/>
    <col min="15625" max="15625" width="8" style="16" customWidth="1"/>
    <col min="15626" max="15626" width="11.5546875" style="16" bestFit="1" customWidth="1"/>
    <col min="15627" max="15627" width="11" style="16" customWidth="1"/>
    <col min="15628" max="15871" width="8.88671875" style="16"/>
    <col min="15872" max="15872" width="7.88671875" style="16" customWidth="1"/>
    <col min="15873" max="15873" width="17.33203125" style="16" customWidth="1"/>
    <col min="15874" max="15874" width="21.88671875" style="16" customWidth="1"/>
    <col min="15875" max="15875" width="5.109375" style="16" customWidth="1"/>
    <col min="15876" max="15876" width="7.109375" style="16" customWidth="1"/>
    <col min="15877" max="15877" width="8.88671875" style="16" customWidth="1"/>
    <col min="15878" max="15878" width="11.5546875" style="16" bestFit="1" customWidth="1"/>
    <col min="15879" max="15879" width="8.88671875" style="16" customWidth="1"/>
    <col min="15880" max="15880" width="10.77734375" style="16" bestFit="1" customWidth="1"/>
    <col min="15881" max="15881" width="8" style="16" customWidth="1"/>
    <col min="15882" max="15882" width="11.5546875" style="16" bestFit="1" customWidth="1"/>
    <col min="15883" max="15883" width="11" style="16" customWidth="1"/>
    <col min="15884" max="16127" width="8.88671875" style="16"/>
    <col min="16128" max="16128" width="7.88671875" style="16" customWidth="1"/>
    <col min="16129" max="16129" width="17.33203125" style="16" customWidth="1"/>
    <col min="16130" max="16130" width="21.88671875" style="16" customWidth="1"/>
    <col min="16131" max="16131" width="5.109375" style="16" customWidth="1"/>
    <col min="16132" max="16132" width="7.109375" style="16" customWidth="1"/>
    <col min="16133" max="16133" width="8.88671875" style="16" customWidth="1"/>
    <col min="16134" max="16134" width="11.5546875" style="16" bestFit="1" customWidth="1"/>
    <col min="16135" max="16135" width="8.88671875" style="16" customWidth="1"/>
    <col min="16136" max="16136" width="10.77734375" style="16" bestFit="1" customWidth="1"/>
    <col min="16137" max="16137" width="8" style="16" customWidth="1"/>
    <col min="16138" max="16138" width="11.5546875" style="16" bestFit="1" customWidth="1"/>
    <col min="16139" max="16139" width="11" style="16" customWidth="1"/>
    <col min="16140" max="16384" width="8.88671875" style="16"/>
  </cols>
  <sheetData>
    <row r="1" spans="1:11" ht="20.100000000000001" customHeight="1">
      <c r="A1" s="527" t="s">
        <v>25</v>
      </c>
      <c r="B1" s="529" t="s">
        <v>26</v>
      </c>
      <c r="C1" s="531" t="s">
        <v>27</v>
      </c>
      <c r="D1" s="533" t="s">
        <v>10</v>
      </c>
      <c r="E1" s="535" t="s">
        <v>28</v>
      </c>
      <c r="F1" s="526" t="s">
        <v>29</v>
      </c>
      <c r="G1" s="526"/>
      <c r="H1" s="526" t="s">
        <v>30</v>
      </c>
      <c r="I1" s="526"/>
      <c r="J1" s="526" t="s">
        <v>31</v>
      </c>
      <c r="K1" s="526"/>
    </row>
    <row r="2" spans="1:11" ht="20.100000000000001" customHeight="1">
      <c r="A2" s="528"/>
      <c r="B2" s="530"/>
      <c r="C2" s="532"/>
      <c r="D2" s="534"/>
      <c r="E2" s="536"/>
      <c r="F2" s="17" t="s">
        <v>32</v>
      </c>
      <c r="G2" s="17" t="s">
        <v>33</v>
      </c>
      <c r="H2" s="17" t="s">
        <v>34</v>
      </c>
      <c r="I2" s="17" t="s">
        <v>33</v>
      </c>
      <c r="J2" s="17" t="s">
        <v>35</v>
      </c>
      <c r="K2" s="17" t="s">
        <v>36</v>
      </c>
    </row>
    <row r="3" spans="1:11" ht="20.100000000000001" customHeight="1">
      <c r="A3" s="18"/>
      <c r="B3" s="19" t="s">
        <v>37</v>
      </c>
      <c r="C3" s="20"/>
      <c r="D3" s="21"/>
      <c r="E3" s="22"/>
      <c r="F3" s="23"/>
      <c r="G3" s="23"/>
      <c r="H3" s="23"/>
      <c r="I3" s="23"/>
      <c r="J3" s="23"/>
      <c r="K3" s="23"/>
    </row>
    <row r="4" spans="1:11" ht="20.100000000000001" customHeight="1">
      <c r="A4" s="24"/>
      <c r="B4" s="25" t="s">
        <v>38</v>
      </c>
      <c r="C4" s="26"/>
      <c r="D4" s="27"/>
      <c r="E4" s="28"/>
      <c r="F4" s="29"/>
      <c r="G4" s="29"/>
      <c r="H4" s="29"/>
      <c r="I4" s="29"/>
      <c r="J4" s="29"/>
      <c r="K4" s="29"/>
    </row>
    <row r="5" spans="1:11" ht="20.100000000000001" customHeight="1">
      <c r="A5" s="30" t="s">
        <v>684</v>
      </c>
      <c r="B5" s="38" t="str">
        <f>일위대가서!E3</f>
        <v>건축물 현장정리</v>
      </c>
      <c r="C5" s="32" t="str">
        <f>일위대가서!G3</f>
        <v>목조,조적조</v>
      </c>
      <c r="D5" s="33" t="str">
        <f>일위대가서!H3</f>
        <v>M2</v>
      </c>
      <c r="E5" s="34">
        <v>1</v>
      </c>
      <c r="F5" s="35"/>
      <c r="G5" s="36">
        <f>일위대가서!K8</f>
        <v>0</v>
      </c>
      <c r="H5" s="35"/>
      <c r="I5" s="35">
        <f>일위대가서!M8</f>
        <v>0</v>
      </c>
      <c r="J5" s="35"/>
      <c r="K5" s="36">
        <f>G5+I5</f>
        <v>0</v>
      </c>
    </row>
    <row r="6" spans="1:11" ht="20.100000000000001" customHeight="1">
      <c r="A6" s="30" t="s">
        <v>685</v>
      </c>
      <c r="B6" s="38" t="str">
        <f>일위대가서!E11</f>
        <v>현장보양</v>
      </c>
      <c r="C6" s="32" t="str">
        <f>일위대가서!G11</f>
        <v>플라스틱골판지 4T</v>
      </c>
      <c r="D6" s="33" t="str">
        <f>일위대가서!H11</f>
        <v>M2</v>
      </c>
      <c r="E6" s="34">
        <v>1</v>
      </c>
      <c r="F6" s="36"/>
      <c r="G6" s="36">
        <f>일위대가서!K18</f>
        <v>0</v>
      </c>
      <c r="H6" s="36"/>
      <c r="I6" s="36">
        <f>일위대가서!M18</f>
        <v>0</v>
      </c>
      <c r="J6" s="36"/>
      <c r="K6" s="36">
        <f t="shared" ref="K6:K10" si="0">G6+I6</f>
        <v>0</v>
      </c>
    </row>
    <row r="7" spans="1:11" ht="20.100000000000001" customHeight="1">
      <c r="A7" s="30" t="s">
        <v>686</v>
      </c>
      <c r="B7" s="38" t="s">
        <v>758</v>
      </c>
      <c r="C7" s="32"/>
      <c r="D7" s="33" t="str">
        <f>일위대가서!H21</f>
        <v>M2</v>
      </c>
      <c r="E7" s="34">
        <v>1</v>
      </c>
      <c r="F7" s="36"/>
      <c r="G7" s="36">
        <f>일위대가서!K28</f>
        <v>0</v>
      </c>
      <c r="H7" s="36"/>
      <c r="I7" s="36">
        <f>일위대가서!M28</f>
        <v>0</v>
      </c>
      <c r="J7" s="36"/>
      <c r="K7" s="36">
        <f t="shared" si="0"/>
        <v>0</v>
      </c>
    </row>
    <row r="8" spans="1:11" ht="20.100000000000001" customHeight="1">
      <c r="A8" s="30" t="s">
        <v>687</v>
      </c>
      <c r="B8" s="38" t="s">
        <v>40</v>
      </c>
      <c r="C8" s="32" t="str">
        <f>일위대가서!G31</f>
        <v>3개월 1단(2M)</v>
      </c>
      <c r="D8" s="33" t="s">
        <v>11</v>
      </c>
      <c r="E8" s="34">
        <v>1</v>
      </c>
      <c r="F8" s="35"/>
      <c r="G8" s="36">
        <f>일위대가서!K47</f>
        <v>0</v>
      </c>
      <c r="H8" s="35"/>
      <c r="I8" s="35">
        <f>일위대가서!M47</f>
        <v>0</v>
      </c>
      <c r="J8" s="35"/>
      <c r="K8" s="36">
        <f t="shared" si="0"/>
        <v>0</v>
      </c>
    </row>
    <row r="9" spans="1:11" ht="20.100000000000001" customHeight="1">
      <c r="A9" s="30" t="s">
        <v>688</v>
      </c>
      <c r="B9" s="38" t="s">
        <v>41</v>
      </c>
      <c r="C9" s="32"/>
      <c r="D9" s="33" t="s">
        <v>17</v>
      </c>
      <c r="E9" s="34">
        <v>1</v>
      </c>
      <c r="F9" s="35"/>
      <c r="G9" s="36">
        <f>일위대가서!K55</f>
        <v>0</v>
      </c>
      <c r="H9" s="35"/>
      <c r="I9" s="35">
        <f>일위대가서!M55</f>
        <v>0</v>
      </c>
      <c r="J9" s="35"/>
      <c r="K9" s="36">
        <f t="shared" si="0"/>
        <v>0</v>
      </c>
    </row>
    <row r="10" spans="1:11" ht="20.100000000000001" customHeight="1">
      <c r="A10" s="30" t="s">
        <v>757</v>
      </c>
      <c r="B10" s="38" t="s">
        <v>43</v>
      </c>
      <c r="C10" s="32"/>
      <c r="D10" s="33" t="s">
        <v>17</v>
      </c>
      <c r="E10" s="34">
        <v>1</v>
      </c>
      <c r="F10" s="35"/>
      <c r="G10" s="36">
        <f>일위대가서!K67</f>
        <v>0</v>
      </c>
      <c r="H10" s="35"/>
      <c r="I10" s="35">
        <f>일위대가서!M67</f>
        <v>0</v>
      </c>
      <c r="J10" s="35"/>
      <c r="K10" s="36">
        <f t="shared" si="0"/>
        <v>0</v>
      </c>
    </row>
    <row r="11" spans="1:11" ht="20.100000000000001" customHeight="1">
      <c r="A11" s="30"/>
      <c r="B11" s="31"/>
      <c r="C11" s="32"/>
      <c r="D11" s="33"/>
      <c r="E11" s="34"/>
      <c r="F11" s="35"/>
      <c r="G11" s="36"/>
      <c r="H11" s="35"/>
      <c r="I11" s="35"/>
      <c r="J11" s="35"/>
      <c r="K11" s="36"/>
    </row>
    <row r="12" spans="1:11" ht="20.100000000000001" customHeight="1">
      <c r="A12" s="30"/>
      <c r="B12" s="31"/>
      <c r="C12" s="32"/>
      <c r="D12" s="33"/>
      <c r="E12" s="34"/>
      <c r="F12" s="35"/>
      <c r="G12" s="36"/>
      <c r="H12" s="35"/>
      <c r="I12" s="35"/>
      <c r="J12" s="35"/>
      <c r="K12" s="36"/>
    </row>
    <row r="13" spans="1:11" ht="20.100000000000001" customHeight="1">
      <c r="A13" s="30"/>
      <c r="B13" s="37" t="s">
        <v>44</v>
      </c>
      <c r="C13" s="32"/>
      <c r="D13" s="33"/>
      <c r="E13" s="34"/>
      <c r="F13" s="35"/>
      <c r="G13" s="36"/>
      <c r="H13" s="35"/>
      <c r="I13" s="35"/>
      <c r="J13" s="35"/>
      <c r="K13" s="36"/>
    </row>
    <row r="14" spans="1:11" ht="20.100000000000001" customHeight="1">
      <c r="A14" s="30" t="s">
        <v>689</v>
      </c>
      <c r="B14" s="38" t="s">
        <v>45</v>
      </c>
      <c r="C14" s="39" t="s">
        <v>46</v>
      </c>
      <c r="D14" s="33" t="s">
        <v>7</v>
      </c>
      <c r="E14" s="40">
        <v>1</v>
      </c>
      <c r="F14" s="41"/>
      <c r="G14" s="41">
        <v>0</v>
      </c>
      <c r="H14" s="41"/>
      <c r="I14" s="41">
        <f>일위대가서!M76</f>
        <v>0</v>
      </c>
      <c r="J14" s="41"/>
      <c r="K14" s="36">
        <f>G14+I14</f>
        <v>0</v>
      </c>
    </row>
    <row r="15" spans="1:11" ht="20.100000000000001" customHeight="1">
      <c r="A15" s="30" t="s">
        <v>690</v>
      </c>
      <c r="B15" s="38" t="str">
        <f>일위대가서!E79</f>
        <v>SGP 칸막이 철거</v>
      </c>
      <c r="C15" s="39"/>
      <c r="D15" s="33" t="s">
        <v>7</v>
      </c>
      <c r="E15" s="34">
        <v>1</v>
      </c>
      <c r="F15" s="41"/>
      <c r="G15" s="41">
        <f>일위대가서!K85</f>
        <v>0</v>
      </c>
      <c r="H15" s="41"/>
      <c r="I15" s="41">
        <f>일위대가서!M85</f>
        <v>0</v>
      </c>
      <c r="J15" s="41"/>
      <c r="K15" s="36">
        <f t="shared" ref="K15" si="1">G15+I15</f>
        <v>0</v>
      </c>
    </row>
    <row r="16" spans="1:11" ht="20.100000000000001" customHeight="1">
      <c r="A16" s="30" t="s">
        <v>691</v>
      </c>
      <c r="B16" s="38" t="s">
        <v>47</v>
      </c>
      <c r="C16" s="39"/>
      <c r="D16" s="33" t="s">
        <v>17</v>
      </c>
      <c r="E16" s="40">
        <v>1</v>
      </c>
      <c r="F16" s="41"/>
      <c r="G16" s="41">
        <f>일위대가서!K95</f>
        <v>0</v>
      </c>
      <c r="H16" s="41"/>
      <c r="I16" s="41">
        <f>일위대가서!M95</f>
        <v>0</v>
      </c>
      <c r="J16" s="41"/>
      <c r="K16" s="36">
        <f t="shared" ref="K16:K22" si="2">G16+I16</f>
        <v>0</v>
      </c>
    </row>
    <row r="17" spans="1:11" ht="20.100000000000001" customHeight="1">
      <c r="A17" s="30" t="s">
        <v>692</v>
      </c>
      <c r="B17" s="38" t="s">
        <v>309</v>
      </c>
      <c r="C17" s="39" t="s">
        <v>310</v>
      </c>
      <c r="D17" s="33" t="s">
        <v>7</v>
      </c>
      <c r="E17" s="40">
        <v>1</v>
      </c>
      <c r="F17" s="41"/>
      <c r="G17" s="41">
        <f>일위대가서!K105</f>
        <v>0</v>
      </c>
      <c r="H17" s="41"/>
      <c r="I17" s="41">
        <f>일위대가서!M105</f>
        <v>0</v>
      </c>
      <c r="J17" s="41"/>
      <c r="K17" s="36">
        <f t="shared" si="2"/>
        <v>0</v>
      </c>
    </row>
    <row r="18" spans="1:11" ht="20.100000000000001" customHeight="1">
      <c r="A18" s="30" t="s">
        <v>693</v>
      </c>
      <c r="B18" s="38" t="s">
        <v>311</v>
      </c>
      <c r="C18" s="39"/>
      <c r="D18" s="33" t="s">
        <v>7</v>
      </c>
      <c r="E18" s="40">
        <v>1</v>
      </c>
      <c r="F18" s="41"/>
      <c r="G18" s="41">
        <v>0</v>
      </c>
      <c r="H18" s="41"/>
      <c r="I18" s="41">
        <f>일위대가서!M114</f>
        <v>0</v>
      </c>
      <c r="J18" s="41"/>
      <c r="K18" s="36">
        <f t="shared" si="2"/>
        <v>0</v>
      </c>
    </row>
    <row r="19" spans="1:11" ht="20.100000000000001" customHeight="1">
      <c r="A19" s="30" t="s">
        <v>694</v>
      </c>
      <c r="B19" s="38" t="s">
        <v>49</v>
      </c>
      <c r="C19" s="39"/>
      <c r="D19" s="33" t="s">
        <v>7</v>
      </c>
      <c r="E19" s="40">
        <v>1</v>
      </c>
      <c r="F19" s="41"/>
      <c r="G19" s="41">
        <f>일위대가서!K124</f>
        <v>0</v>
      </c>
      <c r="H19" s="41"/>
      <c r="I19" s="41">
        <f>일위대가서!M124</f>
        <v>0</v>
      </c>
      <c r="J19" s="41"/>
      <c r="K19" s="36">
        <f t="shared" si="2"/>
        <v>0</v>
      </c>
    </row>
    <row r="20" spans="1:11" ht="20.100000000000001" customHeight="1">
      <c r="A20" s="30" t="s">
        <v>695</v>
      </c>
      <c r="B20" s="38" t="s">
        <v>312</v>
      </c>
      <c r="C20" s="39"/>
      <c r="D20" s="33" t="s">
        <v>7</v>
      </c>
      <c r="E20" s="40">
        <v>1</v>
      </c>
      <c r="F20" s="41"/>
      <c r="G20" s="41">
        <v>0</v>
      </c>
      <c r="H20" s="41"/>
      <c r="I20" s="41">
        <f>일위대가서!M133</f>
        <v>0</v>
      </c>
      <c r="J20" s="41"/>
      <c r="K20" s="36">
        <f t="shared" si="2"/>
        <v>0</v>
      </c>
    </row>
    <row r="21" spans="1:11" ht="20.100000000000001" customHeight="1">
      <c r="A21" s="30" t="s">
        <v>696</v>
      </c>
      <c r="B21" s="38" t="str">
        <f>일위대가서!E136</f>
        <v>재도장시 바탕처리</v>
      </c>
      <c r="C21" s="39" t="str">
        <f>일위대가서!G136</f>
        <v>콘크리트면/모르타르면</v>
      </c>
      <c r="D21" s="33" t="s">
        <v>7</v>
      </c>
      <c r="E21" s="40">
        <v>1</v>
      </c>
      <c r="F21" s="41"/>
      <c r="G21" s="41">
        <f>일위대가서!K143</f>
        <v>0</v>
      </c>
      <c r="H21" s="41"/>
      <c r="I21" s="41">
        <f>일위대가서!M143</f>
        <v>0</v>
      </c>
      <c r="J21" s="41"/>
      <c r="K21" s="36">
        <f t="shared" si="2"/>
        <v>0</v>
      </c>
    </row>
    <row r="22" spans="1:11" ht="20.100000000000001" customHeight="1">
      <c r="A22" s="30" t="s">
        <v>732</v>
      </c>
      <c r="B22" s="38" t="str">
        <f>일위대가서!E146</f>
        <v>재도장시 바탕처리</v>
      </c>
      <c r="C22" s="39" t="str">
        <f>일위대가서!G146</f>
        <v>철재면</v>
      </c>
      <c r="D22" s="33" t="str">
        <f>일위대가서!H146</f>
        <v>M2</v>
      </c>
      <c r="E22" s="40">
        <v>1</v>
      </c>
      <c r="F22" s="41"/>
      <c r="G22" s="41">
        <f>일위대가서!K153</f>
        <v>0</v>
      </c>
      <c r="H22" s="41"/>
      <c r="I22" s="41">
        <f>일위대가서!M153</f>
        <v>0</v>
      </c>
      <c r="J22" s="41"/>
      <c r="K22" s="36">
        <f t="shared" si="2"/>
        <v>0</v>
      </c>
    </row>
    <row r="23" spans="1:11" ht="20.100000000000001" customHeight="1">
      <c r="A23" s="30"/>
      <c r="B23" s="38"/>
      <c r="C23" s="39"/>
      <c r="D23" s="33"/>
      <c r="E23" s="40"/>
      <c r="F23" s="41"/>
      <c r="G23" s="41"/>
      <c r="H23" s="41"/>
      <c r="I23" s="41"/>
      <c r="J23" s="41"/>
      <c r="K23" s="36"/>
    </row>
    <row r="24" spans="1:11" ht="20.100000000000001" customHeight="1">
      <c r="A24" s="30"/>
      <c r="B24" s="38"/>
      <c r="C24" s="39"/>
      <c r="D24" s="33"/>
      <c r="E24" s="40"/>
      <c r="F24" s="41"/>
      <c r="G24" s="41"/>
      <c r="H24" s="41"/>
      <c r="I24" s="41"/>
      <c r="J24" s="41"/>
      <c r="K24" s="36"/>
    </row>
    <row r="25" spans="1:11" ht="20.100000000000001" customHeight="1">
      <c r="A25" s="30"/>
      <c r="B25" s="37" t="s">
        <v>50</v>
      </c>
      <c r="C25" s="32"/>
      <c r="D25" s="33"/>
      <c r="E25" s="34"/>
      <c r="F25" s="36"/>
      <c r="G25" s="36"/>
      <c r="H25" s="36"/>
      <c r="I25" s="36"/>
      <c r="J25" s="36"/>
      <c r="K25" s="36"/>
    </row>
    <row r="26" spans="1:11" ht="20.100000000000001" customHeight="1">
      <c r="A26" s="30" t="s">
        <v>697</v>
      </c>
      <c r="B26" s="31" t="s">
        <v>51</v>
      </c>
      <c r="C26" s="32" t="s">
        <v>508</v>
      </c>
      <c r="D26" s="33" t="s">
        <v>7</v>
      </c>
      <c r="E26" s="34">
        <v>1</v>
      </c>
      <c r="F26" s="35"/>
      <c r="G26" s="35">
        <f>일위대가서!K165</f>
        <v>0</v>
      </c>
      <c r="H26" s="35"/>
      <c r="I26" s="35">
        <f>일위대가서!M165</f>
        <v>0</v>
      </c>
      <c r="J26" s="35"/>
      <c r="K26" s="36">
        <f t="shared" ref="K26:K30" si="3">G26+I26</f>
        <v>0</v>
      </c>
    </row>
    <row r="27" spans="1:11" ht="20.100000000000001" customHeight="1">
      <c r="A27" s="30" t="s">
        <v>699</v>
      </c>
      <c r="B27" s="38" t="s">
        <v>51</v>
      </c>
      <c r="C27" s="32" t="s">
        <v>509</v>
      </c>
      <c r="D27" s="33" t="s">
        <v>7</v>
      </c>
      <c r="E27" s="34">
        <v>1</v>
      </c>
      <c r="F27" s="35"/>
      <c r="G27" s="35">
        <f>일위대가서!K178</f>
        <v>0</v>
      </c>
      <c r="H27" s="35"/>
      <c r="I27" s="35">
        <f>일위대가서!M178</f>
        <v>0</v>
      </c>
      <c r="J27" s="35"/>
      <c r="K27" s="36">
        <f t="shared" si="3"/>
        <v>0</v>
      </c>
    </row>
    <row r="28" spans="1:11" ht="20.100000000000001" customHeight="1">
      <c r="A28" s="30" t="s">
        <v>698</v>
      </c>
      <c r="B28" s="38" t="s">
        <v>53</v>
      </c>
      <c r="C28" s="39" t="s">
        <v>54</v>
      </c>
      <c r="D28" s="33" t="s">
        <v>7</v>
      </c>
      <c r="E28" s="34">
        <v>1</v>
      </c>
      <c r="F28" s="41"/>
      <c r="G28" s="41">
        <f>일위대가서!K191</f>
        <v>0</v>
      </c>
      <c r="H28" s="41"/>
      <c r="I28" s="41">
        <f>일위대가서!M191</f>
        <v>0</v>
      </c>
      <c r="J28" s="41"/>
      <c r="K28" s="36">
        <f t="shared" si="3"/>
        <v>0</v>
      </c>
    </row>
    <row r="29" spans="1:11" ht="20.100000000000001" customHeight="1">
      <c r="A29" s="30" t="s">
        <v>700</v>
      </c>
      <c r="B29" s="38" t="s">
        <v>313</v>
      </c>
      <c r="C29" s="39" t="s">
        <v>314</v>
      </c>
      <c r="D29" s="33" t="s">
        <v>7</v>
      </c>
      <c r="E29" s="34">
        <v>1</v>
      </c>
      <c r="F29" s="41"/>
      <c r="G29" s="41">
        <f>일위대가서!K211</f>
        <v>0</v>
      </c>
      <c r="H29" s="41"/>
      <c r="I29" s="41">
        <f>일위대가서!M211</f>
        <v>0</v>
      </c>
      <c r="J29" s="41"/>
      <c r="K29" s="36">
        <f t="shared" si="3"/>
        <v>0</v>
      </c>
    </row>
    <row r="30" spans="1:11" ht="20.100000000000001" customHeight="1">
      <c r="A30" s="30" t="s">
        <v>701</v>
      </c>
      <c r="B30" s="38" t="s">
        <v>53</v>
      </c>
      <c r="C30" s="39" t="str">
        <f>일위대가서!G214</f>
        <v>15T*300*1200, TH-BAR용</v>
      </c>
      <c r="D30" s="33" t="s">
        <v>52</v>
      </c>
      <c r="E30" s="34">
        <v>1</v>
      </c>
      <c r="F30" s="41"/>
      <c r="G30" s="41">
        <f>일위대가서!K224</f>
        <v>0</v>
      </c>
      <c r="H30" s="41"/>
      <c r="I30" s="41">
        <f>일위대가서!M224</f>
        <v>0</v>
      </c>
      <c r="J30" s="41"/>
      <c r="K30" s="36">
        <f t="shared" si="3"/>
        <v>0</v>
      </c>
    </row>
    <row r="31" spans="1:11" ht="20.100000000000001" customHeight="1">
      <c r="A31" s="30"/>
      <c r="B31" s="38"/>
      <c r="C31" s="39"/>
      <c r="D31" s="33"/>
      <c r="E31" s="34"/>
      <c r="F31" s="41"/>
      <c r="G31" s="41"/>
      <c r="H31" s="41"/>
      <c r="I31" s="41"/>
      <c r="J31" s="41"/>
      <c r="K31" s="36"/>
    </row>
    <row r="32" spans="1:11" ht="20.100000000000001" customHeight="1">
      <c r="A32" s="30"/>
      <c r="B32" s="38"/>
      <c r="C32" s="39"/>
      <c r="D32" s="33"/>
      <c r="E32" s="34"/>
      <c r="F32" s="41"/>
      <c r="G32" s="41"/>
      <c r="H32" s="41"/>
      <c r="I32" s="41"/>
      <c r="J32" s="41"/>
      <c r="K32" s="36"/>
    </row>
    <row r="33" spans="1:11" ht="20.100000000000001" customHeight="1">
      <c r="A33" s="30"/>
      <c r="B33" s="37" t="s">
        <v>56</v>
      </c>
      <c r="C33" s="39"/>
      <c r="D33" s="33"/>
      <c r="E33" s="40"/>
      <c r="F33" s="41"/>
      <c r="G33" s="41"/>
      <c r="H33" s="41"/>
      <c r="I33" s="41"/>
      <c r="J33" s="41"/>
      <c r="K33" s="36"/>
    </row>
    <row r="34" spans="1:11" ht="20.100000000000001" customHeight="1">
      <c r="A34" s="30" t="s">
        <v>702</v>
      </c>
      <c r="B34" s="38" t="s">
        <v>57</v>
      </c>
      <c r="C34" s="39" t="s">
        <v>315</v>
      </c>
      <c r="D34" s="33" t="s">
        <v>7</v>
      </c>
      <c r="E34" s="40">
        <v>1</v>
      </c>
      <c r="F34" s="41"/>
      <c r="G34" s="41">
        <f>일위대가서!K235</f>
        <v>0</v>
      </c>
      <c r="H34" s="41"/>
      <c r="I34" s="41">
        <f>일위대가서!M235</f>
        <v>0</v>
      </c>
      <c r="J34" s="41"/>
      <c r="K34" s="36">
        <f t="shared" ref="K34:K36" si="4">G34+I34</f>
        <v>0</v>
      </c>
    </row>
    <row r="35" spans="1:11" ht="20.100000000000001" customHeight="1">
      <c r="A35" s="30" t="s">
        <v>703</v>
      </c>
      <c r="B35" s="38" t="str">
        <f>일위대가서!E238</f>
        <v>인테리어필름붙이기</v>
      </c>
      <c r="C35" s="39" t="str">
        <f>일위대가서!G238</f>
        <v>LX Z:IN 0.42*폭1220mm RS/CW 우드</v>
      </c>
      <c r="D35" s="33" t="str">
        <f>일위대가서!H238</f>
        <v>M2</v>
      </c>
      <c r="E35" s="34">
        <v>1</v>
      </c>
      <c r="F35" s="41"/>
      <c r="G35" s="41">
        <f>일위대가서!K243</f>
        <v>0</v>
      </c>
      <c r="H35" s="41"/>
      <c r="I35" s="41">
        <f>일위대가서!M243</f>
        <v>0</v>
      </c>
      <c r="J35" s="41"/>
      <c r="K35" s="36">
        <f>G35+I35</f>
        <v>0</v>
      </c>
    </row>
    <row r="36" spans="1:11" ht="20.100000000000001" customHeight="1">
      <c r="A36" s="30" t="s">
        <v>704</v>
      </c>
      <c r="B36" s="38" t="s">
        <v>58</v>
      </c>
      <c r="C36" s="39" t="s">
        <v>317</v>
      </c>
      <c r="D36" s="33" t="s">
        <v>7</v>
      </c>
      <c r="E36" s="40">
        <v>1</v>
      </c>
      <c r="F36" s="41"/>
      <c r="G36" s="41">
        <f>일위대가서!K255</f>
        <v>0</v>
      </c>
      <c r="H36" s="41"/>
      <c r="I36" s="41">
        <f>일위대가서!M255</f>
        <v>0</v>
      </c>
      <c r="J36" s="41"/>
      <c r="K36" s="36">
        <f t="shared" si="4"/>
        <v>0</v>
      </c>
    </row>
    <row r="37" spans="1:11" ht="20.100000000000001" customHeight="1">
      <c r="A37" s="30"/>
      <c r="B37" s="38"/>
      <c r="C37" s="39"/>
      <c r="D37" s="33"/>
      <c r="E37" s="40"/>
      <c r="F37" s="41"/>
      <c r="G37" s="41"/>
      <c r="H37" s="41"/>
      <c r="I37" s="41"/>
      <c r="J37" s="41"/>
      <c r="K37" s="36"/>
    </row>
    <row r="38" spans="1:11" ht="20.100000000000001" customHeight="1">
      <c r="A38" s="30"/>
      <c r="B38" s="38"/>
      <c r="C38" s="42"/>
      <c r="D38" s="33"/>
      <c r="E38" s="34"/>
      <c r="F38" s="41"/>
      <c r="G38" s="41"/>
      <c r="H38" s="41"/>
      <c r="I38" s="41"/>
      <c r="J38" s="41"/>
      <c r="K38" s="36"/>
    </row>
    <row r="39" spans="1:11" ht="20.100000000000001" customHeight="1">
      <c r="A39" s="43"/>
      <c r="B39" s="37" t="s">
        <v>60</v>
      </c>
      <c r="C39" s="39"/>
      <c r="D39" s="33"/>
      <c r="E39" s="40"/>
      <c r="F39" s="41"/>
      <c r="G39" s="41"/>
      <c r="H39" s="41"/>
      <c r="I39" s="41"/>
      <c r="J39" s="41"/>
      <c r="K39" s="36"/>
    </row>
    <row r="40" spans="1:11" ht="20.100000000000001" customHeight="1">
      <c r="A40" s="30" t="s">
        <v>705</v>
      </c>
      <c r="B40" s="38" t="str">
        <f>일위대가서!E258</f>
        <v>알루미늄창호(프로젝트창)</v>
      </c>
      <c r="C40" s="39" t="str">
        <f>일위대가서!G258</f>
        <v>1500*600,120mm</v>
      </c>
      <c r="D40" s="33" t="str">
        <f>일위대가서!H258</f>
        <v>개소</v>
      </c>
      <c r="E40" s="40">
        <v>1</v>
      </c>
      <c r="F40" s="41"/>
      <c r="G40" s="41">
        <f>일위대가서!K269</f>
        <v>0</v>
      </c>
      <c r="H40" s="41"/>
      <c r="I40" s="41">
        <f>일위대가서!M269</f>
        <v>0</v>
      </c>
      <c r="J40" s="41"/>
      <c r="K40" s="36">
        <f t="shared" ref="K40:K42" si="5">G40+I40</f>
        <v>0</v>
      </c>
    </row>
    <row r="41" spans="1:11" ht="20.100000000000001" customHeight="1">
      <c r="A41" s="30" t="s">
        <v>706</v>
      </c>
      <c r="B41" s="38" t="s">
        <v>61</v>
      </c>
      <c r="C41" s="39" t="s">
        <v>63</v>
      </c>
      <c r="D41" s="33" t="s">
        <v>16</v>
      </c>
      <c r="E41" s="40">
        <v>1</v>
      </c>
      <c r="F41" s="41"/>
      <c r="G41" s="41">
        <f>일위대가서!K279</f>
        <v>0</v>
      </c>
      <c r="H41" s="41"/>
      <c r="I41" s="41">
        <f>일위대가서!M279</f>
        <v>0</v>
      </c>
      <c r="J41" s="41"/>
      <c r="K41" s="36">
        <f t="shared" si="5"/>
        <v>0</v>
      </c>
    </row>
    <row r="42" spans="1:11" ht="20.100000000000001" customHeight="1">
      <c r="A42" s="30" t="s">
        <v>707</v>
      </c>
      <c r="B42" s="38" t="str">
        <f>일위대가서!E282</f>
        <v>복층유리끼우고닦기</v>
      </c>
      <c r="C42" s="39" t="str">
        <f>일위대가서!G282</f>
        <v>24MM이하</v>
      </c>
      <c r="D42" s="33" t="str">
        <f>일위대가서!H282</f>
        <v>M2</v>
      </c>
      <c r="E42" s="40">
        <v>1</v>
      </c>
      <c r="F42" s="41"/>
      <c r="G42" s="41">
        <f>일위대가서!K288</f>
        <v>0</v>
      </c>
      <c r="H42" s="41"/>
      <c r="I42" s="41">
        <f>일위대가서!M288</f>
        <v>0</v>
      </c>
      <c r="J42" s="41"/>
      <c r="K42" s="36">
        <f t="shared" si="5"/>
        <v>0</v>
      </c>
    </row>
    <row r="43" spans="1:11" ht="20.100000000000001" customHeight="1">
      <c r="A43" s="30"/>
      <c r="B43" s="38"/>
      <c r="C43" s="39"/>
      <c r="D43" s="33"/>
      <c r="E43" s="40"/>
      <c r="F43" s="41"/>
      <c r="G43" s="41"/>
      <c r="H43" s="41"/>
      <c r="I43" s="41"/>
      <c r="J43" s="41"/>
      <c r="K43" s="36"/>
    </row>
    <row r="44" spans="1:11" ht="20.100000000000001" customHeight="1">
      <c r="A44" s="30"/>
      <c r="B44" s="38"/>
      <c r="C44" s="39"/>
      <c r="D44" s="33"/>
      <c r="E44" s="40"/>
      <c r="F44" s="41"/>
      <c r="G44" s="41"/>
      <c r="H44" s="41"/>
      <c r="I44" s="41"/>
      <c r="J44" s="41"/>
      <c r="K44" s="36"/>
    </row>
    <row r="45" spans="1:11" ht="20.100000000000001" customHeight="1">
      <c r="A45" s="30"/>
      <c r="B45" s="37" t="s">
        <v>64</v>
      </c>
      <c r="C45" s="32"/>
      <c r="D45" s="33"/>
      <c r="E45" s="34"/>
      <c r="F45" s="35"/>
      <c r="G45" s="36"/>
      <c r="H45" s="35"/>
      <c r="I45" s="35"/>
      <c r="J45" s="35"/>
      <c r="K45" s="36"/>
    </row>
    <row r="46" spans="1:11" ht="20.100000000000001" customHeight="1">
      <c r="A46" s="30" t="s">
        <v>708</v>
      </c>
      <c r="B46" s="38" t="s">
        <v>318</v>
      </c>
      <c r="C46" s="39" t="s">
        <v>319</v>
      </c>
      <c r="D46" s="33" t="s">
        <v>7</v>
      </c>
      <c r="E46" s="40">
        <v>1</v>
      </c>
      <c r="F46" s="41"/>
      <c r="G46" s="41">
        <f>일위대가서!K301</f>
        <v>0</v>
      </c>
      <c r="H46" s="41"/>
      <c r="I46" s="41">
        <f>일위대가서!M301</f>
        <v>0</v>
      </c>
      <c r="J46" s="41"/>
      <c r="K46" s="36">
        <f t="shared" ref="K46:K51" si="6">G46+I46</f>
        <v>0</v>
      </c>
    </row>
    <row r="47" spans="1:11" ht="20.100000000000001" customHeight="1">
      <c r="A47" s="30" t="s">
        <v>709</v>
      </c>
      <c r="B47" s="38" t="str">
        <f>일위대가서!E304</f>
        <v>LINE PUTTY</v>
      </c>
      <c r="C47" s="39" t="str">
        <f>일위대가서!G304</f>
        <v>석고보드,천정</v>
      </c>
      <c r="D47" s="33" t="str">
        <f>일위대가서!H304</f>
        <v>M2</v>
      </c>
      <c r="E47" s="40">
        <v>1</v>
      </c>
      <c r="F47" s="41"/>
      <c r="G47" s="41">
        <f>일위대가서!K314</f>
        <v>0</v>
      </c>
      <c r="H47" s="41"/>
      <c r="I47" s="41">
        <f>일위대가서!M314</f>
        <v>0</v>
      </c>
      <c r="J47" s="41"/>
      <c r="K47" s="36">
        <f t="shared" si="6"/>
        <v>0</v>
      </c>
    </row>
    <row r="48" spans="1:11" ht="20.100000000000001" customHeight="1">
      <c r="A48" s="30" t="s">
        <v>710</v>
      </c>
      <c r="B48" s="38" t="s">
        <v>65</v>
      </c>
      <c r="C48" s="39" t="str">
        <f>일위대가서!G317</f>
        <v>철재면2회 붓칠, 벽체</v>
      </c>
      <c r="D48" s="33" t="s">
        <v>7</v>
      </c>
      <c r="E48" s="40">
        <v>1</v>
      </c>
      <c r="F48" s="41"/>
      <c r="G48" s="41">
        <f>일위대가서!K326</f>
        <v>0</v>
      </c>
      <c r="H48" s="41"/>
      <c r="I48" s="41">
        <f>일위대가서!M326</f>
        <v>0</v>
      </c>
      <c r="J48" s="41"/>
      <c r="K48" s="36">
        <f t="shared" si="6"/>
        <v>0</v>
      </c>
    </row>
    <row r="49" spans="1:11" ht="20.100000000000001" customHeight="1">
      <c r="A49" s="30" t="s">
        <v>711</v>
      </c>
      <c r="B49" s="38" t="s">
        <v>66</v>
      </c>
      <c r="C49" s="39" t="s">
        <v>67</v>
      </c>
      <c r="D49" s="33" t="s">
        <v>7</v>
      </c>
      <c r="E49" s="40">
        <v>1</v>
      </c>
      <c r="F49" s="41"/>
      <c r="G49" s="41">
        <f>일위대가서!K339</f>
        <v>0</v>
      </c>
      <c r="H49" s="41"/>
      <c r="I49" s="41">
        <f>일위대가서!M339</f>
        <v>0</v>
      </c>
      <c r="J49" s="41"/>
      <c r="K49" s="36">
        <f t="shared" si="6"/>
        <v>0</v>
      </c>
    </row>
    <row r="50" spans="1:11" ht="20.100000000000001" customHeight="1">
      <c r="A50" s="30" t="s">
        <v>712</v>
      </c>
      <c r="B50" s="38" t="s">
        <v>66</v>
      </c>
      <c r="C50" s="39" t="s">
        <v>320</v>
      </c>
      <c r="D50" s="33" t="s">
        <v>7</v>
      </c>
      <c r="E50" s="40">
        <v>1</v>
      </c>
      <c r="F50" s="41"/>
      <c r="G50" s="41">
        <f>일위대가서!K352</f>
        <v>0</v>
      </c>
      <c r="H50" s="41"/>
      <c r="I50" s="41">
        <f>일위대가서!M352</f>
        <v>0</v>
      </c>
      <c r="J50" s="41"/>
      <c r="K50" s="36">
        <f t="shared" si="6"/>
        <v>0</v>
      </c>
    </row>
    <row r="51" spans="1:11" ht="20.100000000000001" customHeight="1">
      <c r="A51" s="30" t="s">
        <v>713</v>
      </c>
      <c r="B51" s="38" t="s">
        <v>69</v>
      </c>
      <c r="C51" s="39" t="str">
        <f>일위대가서!G355</f>
        <v>2회</v>
      </c>
      <c r="D51" s="33" t="s">
        <v>7</v>
      </c>
      <c r="E51" s="40">
        <v>1</v>
      </c>
      <c r="F51" s="41"/>
      <c r="G51" s="41">
        <f>일위대가서!K366</f>
        <v>0</v>
      </c>
      <c r="H51" s="41"/>
      <c r="I51" s="41">
        <f>일위대가서!M366</f>
        <v>0</v>
      </c>
      <c r="J51" s="41"/>
      <c r="K51" s="36">
        <f t="shared" si="6"/>
        <v>0</v>
      </c>
    </row>
    <row r="52" spans="1:11" ht="20.100000000000001" customHeight="1">
      <c r="A52" s="30"/>
      <c r="B52" s="38"/>
      <c r="C52" s="39"/>
      <c r="D52" s="33"/>
      <c r="E52" s="40"/>
      <c r="F52" s="41"/>
      <c r="G52" s="41"/>
      <c r="H52" s="41"/>
      <c r="I52" s="41"/>
      <c r="J52" s="41"/>
      <c r="K52" s="36"/>
    </row>
    <row r="53" spans="1:11" ht="20.100000000000001" customHeight="1">
      <c r="A53" s="30"/>
      <c r="B53" s="38"/>
      <c r="C53" s="39"/>
      <c r="D53" s="33"/>
      <c r="E53" s="40"/>
      <c r="F53" s="41"/>
      <c r="G53" s="41"/>
      <c r="H53" s="41"/>
      <c r="I53" s="41"/>
      <c r="J53" s="41"/>
      <c r="K53" s="36"/>
    </row>
    <row r="54" spans="1:11" ht="20.100000000000001" customHeight="1">
      <c r="A54" s="30"/>
      <c r="B54" s="37" t="s">
        <v>954</v>
      </c>
      <c r="C54" s="32"/>
      <c r="D54" s="33"/>
      <c r="E54" s="34"/>
      <c r="F54" s="35"/>
      <c r="G54" s="36"/>
      <c r="H54" s="35"/>
      <c r="I54" s="35"/>
      <c r="J54" s="35"/>
      <c r="K54" s="36"/>
    </row>
    <row r="55" spans="1:11" ht="20.100000000000001" customHeight="1">
      <c r="A55" s="30" t="s">
        <v>981</v>
      </c>
      <c r="B55" s="38" t="s">
        <v>973</v>
      </c>
      <c r="C55" s="39"/>
      <c r="D55" s="33" t="s">
        <v>964</v>
      </c>
      <c r="E55" s="40">
        <v>1</v>
      </c>
      <c r="F55" s="41"/>
      <c r="G55" s="41">
        <f>일위대가서!K378</f>
        <v>0</v>
      </c>
      <c r="H55" s="41"/>
      <c r="I55" s="41">
        <f>일위대가서!M378</f>
        <v>0</v>
      </c>
      <c r="J55" s="41"/>
      <c r="K55" s="36">
        <f t="shared" ref="K55:K56" si="7">G55+I55</f>
        <v>0</v>
      </c>
    </row>
    <row r="56" spans="1:11" ht="20.100000000000001" customHeight="1">
      <c r="A56" s="30" t="s">
        <v>982</v>
      </c>
      <c r="B56" s="38" t="s">
        <v>977</v>
      </c>
      <c r="C56" s="39"/>
      <c r="D56" s="33" t="s">
        <v>964</v>
      </c>
      <c r="E56" s="40">
        <v>1</v>
      </c>
      <c r="F56" s="41"/>
      <c r="G56" s="41">
        <f>일위대가서!K395</f>
        <v>0</v>
      </c>
      <c r="H56" s="41"/>
      <c r="I56" s="41">
        <f>일위대가서!M395</f>
        <v>0</v>
      </c>
      <c r="J56" s="41"/>
      <c r="K56" s="36">
        <f t="shared" si="7"/>
        <v>0</v>
      </c>
    </row>
    <row r="57" spans="1:11" ht="20.100000000000001" customHeight="1">
      <c r="A57" s="30" t="s">
        <v>983</v>
      </c>
      <c r="B57" s="38" t="s">
        <v>978</v>
      </c>
      <c r="C57" s="39"/>
      <c r="D57" s="33" t="s">
        <v>16</v>
      </c>
      <c r="E57" s="40">
        <v>1</v>
      </c>
      <c r="F57" s="41"/>
      <c r="G57" s="41">
        <f>일위대가서!K405</f>
        <v>0</v>
      </c>
      <c r="H57" s="41"/>
      <c r="I57" s="41">
        <f>일위대가서!M405</f>
        <v>0</v>
      </c>
      <c r="J57" s="41"/>
      <c r="K57" s="36">
        <f t="shared" ref="K57" si="8">G57+I57</f>
        <v>0</v>
      </c>
    </row>
    <row r="58" spans="1:11" ht="20.100000000000001" customHeight="1">
      <c r="A58" s="30"/>
      <c r="B58" s="38"/>
      <c r="C58" s="39"/>
      <c r="D58" s="33"/>
      <c r="E58" s="40"/>
      <c r="F58" s="41"/>
      <c r="G58" s="41"/>
      <c r="H58" s="41"/>
      <c r="I58" s="41"/>
      <c r="J58" s="41"/>
      <c r="K58" s="36"/>
    </row>
    <row r="59" spans="1:11" ht="20.100000000000001" customHeight="1">
      <c r="A59" s="30"/>
      <c r="B59" s="38"/>
      <c r="C59" s="39"/>
      <c r="D59" s="33"/>
      <c r="E59" s="40"/>
      <c r="F59" s="41"/>
      <c r="G59" s="41"/>
      <c r="H59" s="41"/>
      <c r="I59" s="41"/>
      <c r="J59" s="41"/>
      <c r="K59" s="36"/>
    </row>
    <row r="60" spans="1:11" ht="20.100000000000001" customHeight="1">
      <c r="A60" s="30"/>
      <c r="B60" s="37" t="s">
        <v>996</v>
      </c>
      <c r="C60" s="32"/>
      <c r="D60" s="33"/>
      <c r="E60" s="34"/>
      <c r="F60" s="35"/>
      <c r="G60" s="36"/>
      <c r="H60" s="35"/>
      <c r="I60" s="35"/>
      <c r="J60" s="35"/>
      <c r="K60" s="36"/>
    </row>
    <row r="61" spans="1:11" ht="20.100000000000001" customHeight="1">
      <c r="A61" s="30" t="s">
        <v>984</v>
      </c>
      <c r="B61" s="38" t="s">
        <v>930</v>
      </c>
      <c r="C61" s="39" t="s">
        <v>944</v>
      </c>
      <c r="D61" s="33" t="s">
        <v>964</v>
      </c>
      <c r="E61" s="40">
        <v>1</v>
      </c>
      <c r="F61" s="41"/>
      <c r="G61" s="41">
        <f>일위대가서!K415</f>
        <v>0</v>
      </c>
      <c r="H61" s="41"/>
      <c r="I61" s="41">
        <f>일위대가서!M415</f>
        <v>0</v>
      </c>
      <c r="J61" s="41"/>
      <c r="K61" s="36">
        <f t="shared" ref="K61:K62" si="9">G61+I61</f>
        <v>0</v>
      </c>
    </row>
    <row r="62" spans="1:11" ht="20.100000000000001" customHeight="1">
      <c r="A62" s="30" t="s">
        <v>985</v>
      </c>
      <c r="B62" s="38" t="s">
        <v>931</v>
      </c>
      <c r="C62" s="39" t="s">
        <v>945</v>
      </c>
      <c r="D62" s="33" t="s">
        <v>964</v>
      </c>
      <c r="E62" s="40">
        <v>1</v>
      </c>
      <c r="F62" s="41"/>
      <c r="G62" s="41">
        <f>일위대가서!K427</f>
        <v>0</v>
      </c>
      <c r="H62" s="41"/>
      <c r="I62" s="41">
        <f>일위대가서!M427</f>
        <v>0</v>
      </c>
      <c r="J62" s="41"/>
      <c r="K62" s="36">
        <f t="shared" si="9"/>
        <v>0</v>
      </c>
    </row>
    <row r="63" spans="1:11" ht="20.100000000000001" customHeight="1">
      <c r="A63" s="30"/>
      <c r="B63" s="38"/>
      <c r="C63" s="39"/>
      <c r="D63" s="33"/>
      <c r="E63" s="40"/>
      <c r="F63" s="41"/>
      <c r="G63" s="41"/>
      <c r="H63" s="41"/>
      <c r="I63" s="41"/>
      <c r="J63" s="41"/>
      <c r="K63" s="36"/>
    </row>
    <row r="64" spans="1:11" ht="20.100000000000001" customHeight="1">
      <c r="A64" s="30"/>
      <c r="B64" s="38"/>
      <c r="C64" s="39"/>
      <c r="D64" s="33"/>
      <c r="E64" s="40"/>
      <c r="F64" s="41"/>
      <c r="G64" s="41"/>
      <c r="H64" s="41"/>
      <c r="I64" s="41"/>
      <c r="J64" s="41"/>
      <c r="K64" s="36"/>
    </row>
    <row r="65" spans="1:11" ht="20.100000000000001" customHeight="1">
      <c r="A65" s="30"/>
      <c r="B65" s="37" t="s">
        <v>995</v>
      </c>
      <c r="C65" s="32"/>
      <c r="D65" s="33"/>
      <c r="E65" s="34"/>
      <c r="F65" s="35"/>
      <c r="G65" s="36"/>
      <c r="H65" s="35"/>
      <c r="I65" s="35"/>
      <c r="J65" s="35"/>
      <c r="K65" s="36"/>
    </row>
    <row r="66" spans="1:11" ht="20.100000000000001" customHeight="1">
      <c r="A66" s="30" t="s">
        <v>1008</v>
      </c>
      <c r="B66" s="38" t="s">
        <v>991</v>
      </c>
      <c r="C66" s="39" t="s">
        <v>994</v>
      </c>
      <c r="D66" s="33" t="s">
        <v>964</v>
      </c>
      <c r="E66" s="40">
        <v>1</v>
      </c>
      <c r="F66" s="41"/>
      <c r="G66" s="41">
        <f>일위대가서!K438</f>
        <v>0</v>
      </c>
      <c r="H66" s="41"/>
      <c r="I66" s="41">
        <f>일위대가서!M438</f>
        <v>0</v>
      </c>
      <c r="J66" s="41"/>
      <c r="K66" s="36">
        <f t="shared" ref="K66:K67" si="10">G66+I66</f>
        <v>0</v>
      </c>
    </row>
    <row r="67" spans="1:11" ht="20.100000000000001" customHeight="1">
      <c r="A67" s="30" t="s">
        <v>1009</v>
      </c>
      <c r="B67" s="38" t="s">
        <v>992</v>
      </c>
      <c r="C67" s="39" t="s">
        <v>1004</v>
      </c>
      <c r="D67" s="33" t="s">
        <v>964</v>
      </c>
      <c r="E67" s="40">
        <v>1</v>
      </c>
      <c r="F67" s="41"/>
      <c r="G67" s="41">
        <f>일위대가서!K449</f>
        <v>0</v>
      </c>
      <c r="H67" s="41"/>
      <c r="I67" s="41">
        <f>일위대가서!M449</f>
        <v>0</v>
      </c>
      <c r="J67" s="41"/>
      <c r="K67" s="36">
        <f t="shared" si="10"/>
        <v>0</v>
      </c>
    </row>
    <row r="68" spans="1:11" ht="20.100000000000001" customHeight="1">
      <c r="A68" s="30"/>
      <c r="B68" s="38"/>
      <c r="C68" s="39"/>
      <c r="D68" s="33"/>
      <c r="E68" s="40"/>
      <c r="F68" s="41"/>
      <c r="G68" s="41"/>
      <c r="H68" s="41"/>
      <c r="I68" s="41"/>
      <c r="J68" s="41"/>
      <c r="K68" s="36"/>
    </row>
    <row r="69" spans="1:11" ht="20.100000000000001" customHeight="1">
      <c r="A69" s="30"/>
      <c r="B69" s="38"/>
      <c r="C69" s="39"/>
      <c r="D69" s="33"/>
      <c r="E69" s="40"/>
      <c r="F69" s="41"/>
      <c r="G69" s="41"/>
      <c r="H69" s="41"/>
      <c r="I69" s="41"/>
      <c r="J69" s="41"/>
      <c r="K69" s="36"/>
    </row>
    <row r="70" spans="1:11" ht="20.100000000000001" customHeight="1">
      <c r="A70" s="43"/>
      <c r="B70" s="38"/>
      <c r="C70" s="39"/>
      <c r="D70" s="33"/>
      <c r="E70" s="40"/>
      <c r="F70" s="41"/>
      <c r="G70" s="41"/>
      <c r="H70" s="41"/>
      <c r="I70" s="41"/>
      <c r="J70" s="41"/>
      <c r="K70" s="36"/>
    </row>
    <row r="71" spans="1:11" ht="20.100000000000001" customHeight="1">
      <c r="A71" s="43"/>
      <c r="B71" s="31"/>
      <c r="C71" s="44"/>
      <c r="D71" s="33"/>
      <c r="E71" s="34"/>
      <c r="F71" s="35"/>
      <c r="G71" s="36"/>
      <c r="H71" s="35"/>
      <c r="I71" s="35"/>
      <c r="J71" s="35"/>
      <c r="K71" s="36"/>
    </row>
    <row r="72" spans="1:11" ht="20.100000000000001" customHeight="1">
      <c r="A72" s="43"/>
      <c r="B72" s="31"/>
      <c r="C72" s="44"/>
      <c r="D72" s="33"/>
      <c r="E72" s="34"/>
      <c r="F72" s="35"/>
      <c r="G72" s="36"/>
      <c r="H72" s="35"/>
      <c r="I72" s="35"/>
      <c r="J72" s="35"/>
      <c r="K72" s="36"/>
    </row>
  </sheetData>
  <mergeCells count="8">
    <mergeCell ref="H1:I1"/>
    <mergeCell ref="J1:K1"/>
    <mergeCell ref="A1:A2"/>
    <mergeCell ref="B1:B2"/>
    <mergeCell ref="C1:C2"/>
    <mergeCell ref="D1:D2"/>
    <mergeCell ref="E1:E2"/>
    <mergeCell ref="F1:G1"/>
  </mergeCells>
  <phoneticPr fontId="2" type="noConversion"/>
  <pageMargins left="0.59055118110236227" right="0.31496062992125984" top="0.59055118110236227" bottom="0.39370078740157483" header="0.31496062992125984" footer="0.31496062992125984"/>
  <pageSetup paperSize="9" scale="92" orientation="landscape" r:id="rId1"/>
  <rowBreaks count="1" manualBreakCount="1">
    <brk id="24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74"/>
  <sheetViews>
    <sheetView view="pageBreakPreview" topLeftCell="A277" zoomScale="80" zoomScaleNormal="100" zoomScaleSheetLayoutView="80" workbookViewId="0">
      <selection activeCell="T441" sqref="T441"/>
    </sheetView>
  </sheetViews>
  <sheetFormatPr defaultColWidth="8.5546875" defaultRowHeight="21" customHeight="1"/>
  <cols>
    <col min="1" max="1" width="3.109375" style="67" customWidth="1"/>
    <col min="2" max="2" width="7.33203125" style="88" hidden="1" customWidth="1"/>
    <col min="3" max="3" width="6.44140625" style="224" customWidth="1"/>
    <col min="4" max="4" width="5.77734375" style="224" customWidth="1"/>
    <col min="5" max="5" width="5.77734375" style="225" customWidth="1"/>
    <col min="6" max="6" width="16.44140625" style="226" customWidth="1"/>
    <col min="7" max="7" width="24.33203125" style="67" customWidth="1"/>
    <col min="8" max="8" width="5.77734375" style="67" customWidth="1"/>
    <col min="9" max="9" width="8.88671875" style="90" customWidth="1"/>
    <col min="10" max="13" width="10.77734375" style="91" customWidth="1"/>
    <col min="14" max="14" width="8.109375" style="91" customWidth="1"/>
    <col min="15" max="15" width="8.33203125" style="91" customWidth="1"/>
    <col min="16" max="16" width="8.5546875" style="67" customWidth="1"/>
    <col min="17" max="22" width="8.5546875" style="67"/>
    <col min="23" max="23" width="12" style="67" bestFit="1" customWidth="1"/>
    <col min="24" max="24" width="8.5546875" style="67"/>
    <col min="25" max="25" width="9.88671875" style="67" bestFit="1" customWidth="1"/>
    <col min="26" max="26" width="12" style="67" bestFit="1" customWidth="1"/>
    <col min="27" max="256" width="8.5546875" style="67"/>
    <col min="257" max="257" width="3.109375" style="67" customWidth="1"/>
    <col min="258" max="258" width="0" style="67" hidden="1" customWidth="1"/>
    <col min="259" max="259" width="6.44140625" style="67" customWidth="1"/>
    <col min="260" max="261" width="5.77734375" style="67" customWidth="1"/>
    <col min="262" max="262" width="16.44140625" style="67" customWidth="1"/>
    <col min="263" max="263" width="24.33203125" style="67" customWidth="1"/>
    <col min="264" max="264" width="5.77734375" style="67" customWidth="1"/>
    <col min="265" max="265" width="8.88671875" style="67" customWidth="1"/>
    <col min="266" max="269" width="10.77734375" style="67" customWidth="1"/>
    <col min="270" max="270" width="8.109375" style="67" customWidth="1"/>
    <col min="271" max="271" width="8.33203125" style="67" customWidth="1"/>
    <col min="272" max="272" width="8.5546875" style="67" customWidth="1"/>
    <col min="273" max="512" width="8.5546875" style="67"/>
    <col min="513" max="513" width="3.109375" style="67" customWidth="1"/>
    <col min="514" max="514" width="0" style="67" hidden="1" customWidth="1"/>
    <col min="515" max="515" width="6.44140625" style="67" customWidth="1"/>
    <col min="516" max="517" width="5.77734375" style="67" customWidth="1"/>
    <col min="518" max="518" width="16.44140625" style="67" customWidth="1"/>
    <col min="519" max="519" width="24.33203125" style="67" customWidth="1"/>
    <col min="520" max="520" width="5.77734375" style="67" customWidth="1"/>
    <col min="521" max="521" width="8.88671875" style="67" customWidth="1"/>
    <col min="522" max="525" width="10.77734375" style="67" customWidth="1"/>
    <col min="526" max="526" width="8.109375" style="67" customWidth="1"/>
    <col min="527" max="527" width="8.33203125" style="67" customWidth="1"/>
    <col min="528" max="528" width="8.5546875" style="67" customWidth="1"/>
    <col min="529" max="768" width="8.5546875" style="67"/>
    <col min="769" max="769" width="3.109375" style="67" customWidth="1"/>
    <col min="770" max="770" width="0" style="67" hidden="1" customWidth="1"/>
    <col min="771" max="771" width="6.44140625" style="67" customWidth="1"/>
    <col min="772" max="773" width="5.77734375" style="67" customWidth="1"/>
    <col min="774" max="774" width="16.44140625" style="67" customWidth="1"/>
    <col min="775" max="775" width="24.33203125" style="67" customWidth="1"/>
    <col min="776" max="776" width="5.77734375" style="67" customWidth="1"/>
    <col min="777" max="777" width="8.88671875" style="67" customWidth="1"/>
    <col min="778" max="781" width="10.77734375" style="67" customWidth="1"/>
    <col min="782" max="782" width="8.109375" style="67" customWidth="1"/>
    <col min="783" max="783" width="8.33203125" style="67" customWidth="1"/>
    <col min="784" max="784" width="8.5546875" style="67" customWidth="1"/>
    <col min="785" max="1024" width="8.5546875" style="67"/>
    <col min="1025" max="1025" width="3.109375" style="67" customWidth="1"/>
    <col min="1026" max="1026" width="0" style="67" hidden="1" customWidth="1"/>
    <col min="1027" max="1027" width="6.44140625" style="67" customWidth="1"/>
    <col min="1028" max="1029" width="5.77734375" style="67" customWidth="1"/>
    <col min="1030" max="1030" width="16.44140625" style="67" customWidth="1"/>
    <col min="1031" max="1031" width="24.33203125" style="67" customWidth="1"/>
    <col min="1032" max="1032" width="5.77734375" style="67" customWidth="1"/>
    <col min="1033" max="1033" width="8.88671875" style="67" customWidth="1"/>
    <col min="1034" max="1037" width="10.77734375" style="67" customWidth="1"/>
    <col min="1038" max="1038" width="8.109375" style="67" customWidth="1"/>
    <col min="1039" max="1039" width="8.33203125" style="67" customWidth="1"/>
    <col min="1040" max="1040" width="8.5546875" style="67" customWidth="1"/>
    <col min="1041" max="1280" width="8.5546875" style="67"/>
    <col min="1281" max="1281" width="3.109375" style="67" customWidth="1"/>
    <col min="1282" max="1282" width="0" style="67" hidden="1" customWidth="1"/>
    <col min="1283" max="1283" width="6.44140625" style="67" customWidth="1"/>
    <col min="1284" max="1285" width="5.77734375" style="67" customWidth="1"/>
    <col min="1286" max="1286" width="16.44140625" style="67" customWidth="1"/>
    <col min="1287" max="1287" width="24.33203125" style="67" customWidth="1"/>
    <col min="1288" max="1288" width="5.77734375" style="67" customWidth="1"/>
    <col min="1289" max="1289" width="8.88671875" style="67" customWidth="1"/>
    <col min="1290" max="1293" width="10.77734375" style="67" customWidth="1"/>
    <col min="1294" max="1294" width="8.109375" style="67" customWidth="1"/>
    <col min="1295" max="1295" width="8.33203125" style="67" customWidth="1"/>
    <col min="1296" max="1296" width="8.5546875" style="67" customWidth="1"/>
    <col min="1297" max="1536" width="8.5546875" style="67"/>
    <col min="1537" max="1537" width="3.109375" style="67" customWidth="1"/>
    <col min="1538" max="1538" width="0" style="67" hidden="1" customWidth="1"/>
    <col min="1539" max="1539" width="6.44140625" style="67" customWidth="1"/>
    <col min="1540" max="1541" width="5.77734375" style="67" customWidth="1"/>
    <col min="1542" max="1542" width="16.44140625" style="67" customWidth="1"/>
    <col min="1543" max="1543" width="24.33203125" style="67" customWidth="1"/>
    <col min="1544" max="1544" width="5.77734375" style="67" customWidth="1"/>
    <col min="1545" max="1545" width="8.88671875" style="67" customWidth="1"/>
    <col min="1546" max="1549" width="10.77734375" style="67" customWidth="1"/>
    <col min="1550" max="1550" width="8.109375" style="67" customWidth="1"/>
    <col min="1551" max="1551" width="8.33203125" style="67" customWidth="1"/>
    <col min="1552" max="1552" width="8.5546875" style="67" customWidth="1"/>
    <col min="1553" max="1792" width="8.5546875" style="67"/>
    <col min="1793" max="1793" width="3.109375" style="67" customWidth="1"/>
    <col min="1794" max="1794" width="0" style="67" hidden="1" customWidth="1"/>
    <col min="1795" max="1795" width="6.44140625" style="67" customWidth="1"/>
    <col min="1796" max="1797" width="5.77734375" style="67" customWidth="1"/>
    <col min="1798" max="1798" width="16.44140625" style="67" customWidth="1"/>
    <col min="1799" max="1799" width="24.33203125" style="67" customWidth="1"/>
    <col min="1800" max="1800" width="5.77734375" style="67" customWidth="1"/>
    <col min="1801" max="1801" width="8.88671875" style="67" customWidth="1"/>
    <col min="1802" max="1805" width="10.77734375" style="67" customWidth="1"/>
    <col min="1806" max="1806" width="8.109375" style="67" customWidth="1"/>
    <col min="1807" max="1807" width="8.33203125" style="67" customWidth="1"/>
    <col min="1808" max="1808" width="8.5546875" style="67" customWidth="1"/>
    <col min="1809" max="2048" width="8.5546875" style="67"/>
    <col min="2049" max="2049" width="3.109375" style="67" customWidth="1"/>
    <col min="2050" max="2050" width="0" style="67" hidden="1" customWidth="1"/>
    <col min="2051" max="2051" width="6.44140625" style="67" customWidth="1"/>
    <col min="2052" max="2053" width="5.77734375" style="67" customWidth="1"/>
    <col min="2054" max="2054" width="16.44140625" style="67" customWidth="1"/>
    <col min="2055" max="2055" width="24.33203125" style="67" customWidth="1"/>
    <col min="2056" max="2056" width="5.77734375" style="67" customWidth="1"/>
    <col min="2057" max="2057" width="8.88671875" style="67" customWidth="1"/>
    <col min="2058" max="2061" width="10.77734375" style="67" customWidth="1"/>
    <col min="2062" max="2062" width="8.109375" style="67" customWidth="1"/>
    <col min="2063" max="2063" width="8.33203125" style="67" customWidth="1"/>
    <col min="2064" max="2064" width="8.5546875" style="67" customWidth="1"/>
    <col min="2065" max="2304" width="8.5546875" style="67"/>
    <col min="2305" max="2305" width="3.109375" style="67" customWidth="1"/>
    <col min="2306" max="2306" width="0" style="67" hidden="1" customWidth="1"/>
    <col min="2307" max="2307" width="6.44140625" style="67" customWidth="1"/>
    <col min="2308" max="2309" width="5.77734375" style="67" customWidth="1"/>
    <col min="2310" max="2310" width="16.44140625" style="67" customWidth="1"/>
    <col min="2311" max="2311" width="24.33203125" style="67" customWidth="1"/>
    <col min="2312" max="2312" width="5.77734375" style="67" customWidth="1"/>
    <col min="2313" max="2313" width="8.88671875" style="67" customWidth="1"/>
    <col min="2314" max="2317" width="10.77734375" style="67" customWidth="1"/>
    <col min="2318" max="2318" width="8.109375" style="67" customWidth="1"/>
    <col min="2319" max="2319" width="8.33203125" style="67" customWidth="1"/>
    <col min="2320" max="2320" width="8.5546875" style="67" customWidth="1"/>
    <col min="2321" max="2560" width="8.5546875" style="67"/>
    <col min="2561" max="2561" width="3.109375" style="67" customWidth="1"/>
    <col min="2562" max="2562" width="0" style="67" hidden="1" customWidth="1"/>
    <col min="2563" max="2563" width="6.44140625" style="67" customWidth="1"/>
    <col min="2564" max="2565" width="5.77734375" style="67" customWidth="1"/>
    <col min="2566" max="2566" width="16.44140625" style="67" customWidth="1"/>
    <col min="2567" max="2567" width="24.33203125" style="67" customWidth="1"/>
    <col min="2568" max="2568" width="5.77734375" style="67" customWidth="1"/>
    <col min="2569" max="2569" width="8.88671875" style="67" customWidth="1"/>
    <col min="2570" max="2573" width="10.77734375" style="67" customWidth="1"/>
    <col min="2574" max="2574" width="8.109375" style="67" customWidth="1"/>
    <col min="2575" max="2575" width="8.33203125" style="67" customWidth="1"/>
    <col min="2576" max="2576" width="8.5546875" style="67" customWidth="1"/>
    <col min="2577" max="2816" width="8.5546875" style="67"/>
    <col min="2817" max="2817" width="3.109375" style="67" customWidth="1"/>
    <col min="2818" max="2818" width="0" style="67" hidden="1" customWidth="1"/>
    <col min="2819" max="2819" width="6.44140625" style="67" customWidth="1"/>
    <col min="2820" max="2821" width="5.77734375" style="67" customWidth="1"/>
    <col min="2822" max="2822" width="16.44140625" style="67" customWidth="1"/>
    <col min="2823" max="2823" width="24.33203125" style="67" customWidth="1"/>
    <col min="2824" max="2824" width="5.77734375" style="67" customWidth="1"/>
    <col min="2825" max="2825" width="8.88671875" style="67" customWidth="1"/>
    <col min="2826" max="2829" width="10.77734375" style="67" customWidth="1"/>
    <col min="2830" max="2830" width="8.109375" style="67" customWidth="1"/>
    <col min="2831" max="2831" width="8.33203125" style="67" customWidth="1"/>
    <col min="2832" max="2832" width="8.5546875" style="67" customWidth="1"/>
    <col min="2833" max="3072" width="8.5546875" style="67"/>
    <col min="3073" max="3073" width="3.109375" style="67" customWidth="1"/>
    <col min="3074" max="3074" width="0" style="67" hidden="1" customWidth="1"/>
    <col min="3075" max="3075" width="6.44140625" style="67" customWidth="1"/>
    <col min="3076" max="3077" width="5.77734375" style="67" customWidth="1"/>
    <col min="3078" max="3078" width="16.44140625" style="67" customWidth="1"/>
    <col min="3079" max="3079" width="24.33203125" style="67" customWidth="1"/>
    <col min="3080" max="3080" width="5.77734375" style="67" customWidth="1"/>
    <col min="3081" max="3081" width="8.88671875" style="67" customWidth="1"/>
    <col min="3082" max="3085" width="10.77734375" style="67" customWidth="1"/>
    <col min="3086" max="3086" width="8.109375" style="67" customWidth="1"/>
    <col min="3087" max="3087" width="8.33203125" style="67" customWidth="1"/>
    <col min="3088" max="3088" width="8.5546875" style="67" customWidth="1"/>
    <col min="3089" max="3328" width="8.5546875" style="67"/>
    <col min="3329" max="3329" width="3.109375" style="67" customWidth="1"/>
    <col min="3330" max="3330" width="0" style="67" hidden="1" customWidth="1"/>
    <col min="3331" max="3331" width="6.44140625" style="67" customWidth="1"/>
    <col min="3332" max="3333" width="5.77734375" style="67" customWidth="1"/>
    <col min="3334" max="3334" width="16.44140625" style="67" customWidth="1"/>
    <col min="3335" max="3335" width="24.33203125" style="67" customWidth="1"/>
    <col min="3336" max="3336" width="5.77734375" style="67" customWidth="1"/>
    <col min="3337" max="3337" width="8.88671875" style="67" customWidth="1"/>
    <col min="3338" max="3341" width="10.77734375" style="67" customWidth="1"/>
    <col min="3342" max="3342" width="8.109375" style="67" customWidth="1"/>
    <col min="3343" max="3343" width="8.33203125" style="67" customWidth="1"/>
    <col min="3344" max="3344" width="8.5546875" style="67" customWidth="1"/>
    <col min="3345" max="3584" width="8.5546875" style="67"/>
    <col min="3585" max="3585" width="3.109375" style="67" customWidth="1"/>
    <col min="3586" max="3586" width="0" style="67" hidden="1" customWidth="1"/>
    <col min="3587" max="3587" width="6.44140625" style="67" customWidth="1"/>
    <col min="3588" max="3589" width="5.77734375" style="67" customWidth="1"/>
    <col min="3590" max="3590" width="16.44140625" style="67" customWidth="1"/>
    <col min="3591" max="3591" width="24.33203125" style="67" customWidth="1"/>
    <col min="3592" max="3592" width="5.77734375" style="67" customWidth="1"/>
    <col min="3593" max="3593" width="8.88671875" style="67" customWidth="1"/>
    <col min="3594" max="3597" width="10.77734375" style="67" customWidth="1"/>
    <col min="3598" max="3598" width="8.109375" style="67" customWidth="1"/>
    <col min="3599" max="3599" width="8.33203125" style="67" customWidth="1"/>
    <col min="3600" max="3600" width="8.5546875" style="67" customWidth="1"/>
    <col min="3601" max="3840" width="8.5546875" style="67"/>
    <col min="3841" max="3841" width="3.109375" style="67" customWidth="1"/>
    <col min="3842" max="3842" width="0" style="67" hidden="1" customWidth="1"/>
    <col min="3843" max="3843" width="6.44140625" style="67" customWidth="1"/>
    <col min="3844" max="3845" width="5.77734375" style="67" customWidth="1"/>
    <col min="3846" max="3846" width="16.44140625" style="67" customWidth="1"/>
    <col min="3847" max="3847" width="24.33203125" style="67" customWidth="1"/>
    <col min="3848" max="3848" width="5.77734375" style="67" customWidth="1"/>
    <col min="3849" max="3849" width="8.88671875" style="67" customWidth="1"/>
    <col min="3850" max="3853" width="10.77734375" style="67" customWidth="1"/>
    <col min="3854" max="3854" width="8.109375" style="67" customWidth="1"/>
    <col min="3855" max="3855" width="8.33203125" style="67" customWidth="1"/>
    <col min="3856" max="3856" width="8.5546875" style="67" customWidth="1"/>
    <col min="3857" max="4096" width="8.5546875" style="67"/>
    <col min="4097" max="4097" width="3.109375" style="67" customWidth="1"/>
    <col min="4098" max="4098" width="0" style="67" hidden="1" customWidth="1"/>
    <col min="4099" max="4099" width="6.44140625" style="67" customWidth="1"/>
    <col min="4100" max="4101" width="5.77734375" style="67" customWidth="1"/>
    <col min="4102" max="4102" width="16.44140625" style="67" customWidth="1"/>
    <col min="4103" max="4103" width="24.33203125" style="67" customWidth="1"/>
    <col min="4104" max="4104" width="5.77734375" style="67" customWidth="1"/>
    <col min="4105" max="4105" width="8.88671875" style="67" customWidth="1"/>
    <col min="4106" max="4109" width="10.77734375" style="67" customWidth="1"/>
    <col min="4110" max="4110" width="8.109375" style="67" customWidth="1"/>
    <col min="4111" max="4111" width="8.33203125" style="67" customWidth="1"/>
    <col min="4112" max="4112" width="8.5546875" style="67" customWidth="1"/>
    <col min="4113" max="4352" width="8.5546875" style="67"/>
    <col min="4353" max="4353" width="3.109375" style="67" customWidth="1"/>
    <col min="4354" max="4354" width="0" style="67" hidden="1" customWidth="1"/>
    <col min="4355" max="4355" width="6.44140625" style="67" customWidth="1"/>
    <col min="4356" max="4357" width="5.77734375" style="67" customWidth="1"/>
    <col min="4358" max="4358" width="16.44140625" style="67" customWidth="1"/>
    <col min="4359" max="4359" width="24.33203125" style="67" customWidth="1"/>
    <col min="4360" max="4360" width="5.77734375" style="67" customWidth="1"/>
    <col min="4361" max="4361" width="8.88671875" style="67" customWidth="1"/>
    <col min="4362" max="4365" width="10.77734375" style="67" customWidth="1"/>
    <col min="4366" max="4366" width="8.109375" style="67" customWidth="1"/>
    <col min="4367" max="4367" width="8.33203125" style="67" customWidth="1"/>
    <col min="4368" max="4368" width="8.5546875" style="67" customWidth="1"/>
    <col min="4369" max="4608" width="8.5546875" style="67"/>
    <col min="4609" max="4609" width="3.109375" style="67" customWidth="1"/>
    <col min="4610" max="4610" width="0" style="67" hidden="1" customWidth="1"/>
    <col min="4611" max="4611" width="6.44140625" style="67" customWidth="1"/>
    <col min="4612" max="4613" width="5.77734375" style="67" customWidth="1"/>
    <col min="4614" max="4614" width="16.44140625" style="67" customWidth="1"/>
    <col min="4615" max="4615" width="24.33203125" style="67" customWidth="1"/>
    <col min="4616" max="4616" width="5.77734375" style="67" customWidth="1"/>
    <col min="4617" max="4617" width="8.88671875" style="67" customWidth="1"/>
    <col min="4618" max="4621" width="10.77734375" style="67" customWidth="1"/>
    <col min="4622" max="4622" width="8.109375" style="67" customWidth="1"/>
    <col min="4623" max="4623" width="8.33203125" style="67" customWidth="1"/>
    <col min="4624" max="4624" width="8.5546875" style="67" customWidth="1"/>
    <col min="4625" max="4864" width="8.5546875" style="67"/>
    <col min="4865" max="4865" width="3.109375" style="67" customWidth="1"/>
    <col min="4866" max="4866" width="0" style="67" hidden="1" customWidth="1"/>
    <col min="4867" max="4867" width="6.44140625" style="67" customWidth="1"/>
    <col min="4868" max="4869" width="5.77734375" style="67" customWidth="1"/>
    <col min="4870" max="4870" width="16.44140625" style="67" customWidth="1"/>
    <col min="4871" max="4871" width="24.33203125" style="67" customWidth="1"/>
    <col min="4872" max="4872" width="5.77734375" style="67" customWidth="1"/>
    <col min="4873" max="4873" width="8.88671875" style="67" customWidth="1"/>
    <col min="4874" max="4877" width="10.77734375" style="67" customWidth="1"/>
    <col min="4878" max="4878" width="8.109375" style="67" customWidth="1"/>
    <col min="4879" max="4879" width="8.33203125" style="67" customWidth="1"/>
    <col min="4880" max="4880" width="8.5546875" style="67" customWidth="1"/>
    <col min="4881" max="5120" width="8.5546875" style="67"/>
    <col min="5121" max="5121" width="3.109375" style="67" customWidth="1"/>
    <col min="5122" max="5122" width="0" style="67" hidden="1" customWidth="1"/>
    <col min="5123" max="5123" width="6.44140625" style="67" customWidth="1"/>
    <col min="5124" max="5125" width="5.77734375" style="67" customWidth="1"/>
    <col min="5126" max="5126" width="16.44140625" style="67" customWidth="1"/>
    <col min="5127" max="5127" width="24.33203125" style="67" customWidth="1"/>
    <col min="5128" max="5128" width="5.77734375" style="67" customWidth="1"/>
    <col min="5129" max="5129" width="8.88671875" style="67" customWidth="1"/>
    <col min="5130" max="5133" width="10.77734375" style="67" customWidth="1"/>
    <col min="5134" max="5134" width="8.109375" style="67" customWidth="1"/>
    <col min="5135" max="5135" width="8.33203125" style="67" customWidth="1"/>
    <col min="5136" max="5136" width="8.5546875" style="67" customWidth="1"/>
    <col min="5137" max="5376" width="8.5546875" style="67"/>
    <col min="5377" max="5377" width="3.109375" style="67" customWidth="1"/>
    <col min="5378" max="5378" width="0" style="67" hidden="1" customWidth="1"/>
    <col min="5379" max="5379" width="6.44140625" style="67" customWidth="1"/>
    <col min="5380" max="5381" width="5.77734375" style="67" customWidth="1"/>
    <col min="5382" max="5382" width="16.44140625" style="67" customWidth="1"/>
    <col min="5383" max="5383" width="24.33203125" style="67" customWidth="1"/>
    <col min="5384" max="5384" width="5.77734375" style="67" customWidth="1"/>
    <col min="5385" max="5385" width="8.88671875" style="67" customWidth="1"/>
    <col min="5386" max="5389" width="10.77734375" style="67" customWidth="1"/>
    <col min="5390" max="5390" width="8.109375" style="67" customWidth="1"/>
    <col min="5391" max="5391" width="8.33203125" style="67" customWidth="1"/>
    <col min="5392" max="5392" width="8.5546875" style="67" customWidth="1"/>
    <col min="5393" max="5632" width="8.5546875" style="67"/>
    <col min="5633" max="5633" width="3.109375" style="67" customWidth="1"/>
    <col min="5634" max="5634" width="0" style="67" hidden="1" customWidth="1"/>
    <col min="5635" max="5635" width="6.44140625" style="67" customWidth="1"/>
    <col min="5636" max="5637" width="5.77734375" style="67" customWidth="1"/>
    <col min="5638" max="5638" width="16.44140625" style="67" customWidth="1"/>
    <col min="5639" max="5639" width="24.33203125" style="67" customWidth="1"/>
    <col min="5640" max="5640" width="5.77734375" style="67" customWidth="1"/>
    <col min="5641" max="5641" width="8.88671875" style="67" customWidth="1"/>
    <col min="5642" max="5645" width="10.77734375" style="67" customWidth="1"/>
    <col min="5646" max="5646" width="8.109375" style="67" customWidth="1"/>
    <col min="5647" max="5647" width="8.33203125" style="67" customWidth="1"/>
    <col min="5648" max="5648" width="8.5546875" style="67" customWidth="1"/>
    <col min="5649" max="5888" width="8.5546875" style="67"/>
    <col min="5889" max="5889" width="3.109375" style="67" customWidth="1"/>
    <col min="5890" max="5890" width="0" style="67" hidden="1" customWidth="1"/>
    <col min="5891" max="5891" width="6.44140625" style="67" customWidth="1"/>
    <col min="5892" max="5893" width="5.77734375" style="67" customWidth="1"/>
    <col min="5894" max="5894" width="16.44140625" style="67" customWidth="1"/>
    <col min="5895" max="5895" width="24.33203125" style="67" customWidth="1"/>
    <col min="5896" max="5896" width="5.77734375" style="67" customWidth="1"/>
    <col min="5897" max="5897" width="8.88671875" style="67" customWidth="1"/>
    <col min="5898" max="5901" width="10.77734375" style="67" customWidth="1"/>
    <col min="5902" max="5902" width="8.109375" style="67" customWidth="1"/>
    <col min="5903" max="5903" width="8.33203125" style="67" customWidth="1"/>
    <col min="5904" max="5904" width="8.5546875" style="67" customWidth="1"/>
    <col min="5905" max="6144" width="8.5546875" style="67"/>
    <col min="6145" max="6145" width="3.109375" style="67" customWidth="1"/>
    <col min="6146" max="6146" width="0" style="67" hidden="1" customWidth="1"/>
    <col min="6147" max="6147" width="6.44140625" style="67" customWidth="1"/>
    <col min="6148" max="6149" width="5.77734375" style="67" customWidth="1"/>
    <col min="6150" max="6150" width="16.44140625" style="67" customWidth="1"/>
    <col min="6151" max="6151" width="24.33203125" style="67" customWidth="1"/>
    <col min="6152" max="6152" width="5.77734375" style="67" customWidth="1"/>
    <col min="6153" max="6153" width="8.88671875" style="67" customWidth="1"/>
    <col min="6154" max="6157" width="10.77734375" style="67" customWidth="1"/>
    <col min="6158" max="6158" width="8.109375" style="67" customWidth="1"/>
    <col min="6159" max="6159" width="8.33203125" style="67" customWidth="1"/>
    <col min="6160" max="6160" width="8.5546875" style="67" customWidth="1"/>
    <col min="6161" max="6400" width="8.5546875" style="67"/>
    <col min="6401" max="6401" width="3.109375" style="67" customWidth="1"/>
    <col min="6402" max="6402" width="0" style="67" hidden="1" customWidth="1"/>
    <col min="6403" max="6403" width="6.44140625" style="67" customWidth="1"/>
    <col min="6404" max="6405" width="5.77734375" style="67" customWidth="1"/>
    <col min="6406" max="6406" width="16.44140625" style="67" customWidth="1"/>
    <col min="6407" max="6407" width="24.33203125" style="67" customWidth="1"/>
    <col min="6408" max="6408" width="5.77734375" style="67" customWidth="1"/>
    <col min="6409" max="6409" width="8.88671875" style="67" customWidth="1"/>
    <col min="6410" max="6413" width="10.77734375" style="67" customWidth="1"/>
    <col min="6414" max="6414" width="8.109375" style="67" customWidth="1"/>
    <col min="6415" max="6415" width="8.33203125" style="67" customWidth="1"/>
    <col min="6416" max="6416" width="8.5546875" style="67" customWidth="1"/>
    <col min="6417" max="6656" width="8.5546875" style="67"/>
    <col min="6657" max="6657" width="3.109375" style="67" customWidth="1"/>
    <col min="6658" max="6658" width="0" style="67" hidden="1" customWidth="1"/>
    <col min="6659" max="6659" width="6.44140625" style="67" customWidth="1"/>
    <col min="6660" max="6661" width="5.77734375" style="67" customWidth="1"/>
    <col min="6662" max="6662" width="16.44140625" style="67" customWidth="1"/>
    <col min="6663" max="6663" width="24.33203125" style="67" customWidth="1"/>
    <col min="6664" max="6664" width="5.77734375" style="67" customWidth="1"/>
    <col min="6665" max="6665" width="8.88671875" style="67" customWidth="1"/>
    <col min="6666" max="6669" width="10.77734375" style="67" customWidth="1"/>
    <col min="6670" max="6670" width="8.109375" style="67" customWidth="1"/>
    <col min="6671" max="6671" width="8.33203125" style="67" customWidth="1"/>
    <col min="6672" max="6672" width="8.5546875" style="67" customWidth="1"/>
    <col min="6673" max="6912" width="8.5546875" style="67"/>
    <col min="6913" max="6913" width="3.109375" style="67" customWidth="1"/>
    <col min="6914" max="6914" width="0" style="67" hidden="1" customWidth="1"/>
    <col min="6915" max="6915" width="6.44140625" style="67" customWidth="1"/>
    <col min="6916" max="6917" width="5.77734375" style="67" customWidth="1"/>
    <col min="6918" max="6918" width="16.44140625" style="67" customWidth="1"/>
    <col min="6919" max="6919" width="24.33203125" style="67" customWidth="1"/>
    <col min="6920" max="6920" width="5.77734375" style="67" customWidth="1"/>
    <col min="6921" max="6921" width="8.88671875" style="67" customWidth="1"/>
    <col min="6922" max="6925" width="10.77734375" style="67" customWidth="1"/>
    <col min="6926" max="6926" width="8.109375" style="67" customWidth="1"/>
    <col min="6927" max="6927" width="8.33203125" style="67" customWidth="1"/>
    <col min="6928" max="6928" width="8.5546875" style="67" customWidth="1"/>
    <col min="6929" max="7168" width="8.5546875" style="67"/>
    <col min="7169" max="7169" width="3.109375" style="67" customWidth="1"/>
    <col min="7170" max="7170" width="0" style="67" hidden="1" customWidth="1"/>
    <col min="7171" max="7171" width="6.44140625" style="67" customWidth="1"/>
    <col min="7172" max="7173" width="5.77734375" style="67" customWidth="1"/>
    <col min="7174" max="7174" width="16.44140625" style="67" customWidth="1"/>
    <col min="7175" max="7175" width="24.33203125" style="67" customWidth="1"/>
    <col min="7176" max="7176" width="5.77734375" style="67" customWidth="1"/>
    <col min="7177" max="7177" width="8.88671875" style="67" customWidth="1"/>
    <col min="7178" max="7181" width="10.77734375" style="67" customWidth="1"/>
    <col min="7182" max="7182" width="8.109375" style="67" customWidth="1"/>
    <col min="7183" max="7183" width="8.33203125" style="67" customWidth="1"/>
    <col min="7184" max="7184" width="8.5546875" style="67" customWidth="1"/>
    <col min="7185" max="7424" width="8.5546875" style="67"/>
    <col min="7425" max="7425" width="3.109375" style="67" customWidth="1"/>
    <col min="7426" max="7426" width="0" style="67" hidden="1" customWidth="1"/>
    <col min="7427" max="7427" width="6.44140625" style="67" customWidth="1"/>
    <col min="7428" max="7429" width="5.77734375" style="67" customWidth="1"/>
    <col min="7430" max="7430" width="16.44140625" style="67" customWidth="1"/>
    <col min="7431" max="7431" width="24.33203125" style="67" customWidth="1"/>
    <col min="7432" max="7432" width="5.77734375" style="67" customWidth="1"/>
    <col min="7433" max="7433" width="8.88671875" style="67" customWidth="1"/>
    <col min="7434" max="7437" width="10.77734375" style="67" customWidth="1"/>
    <col min="7438" max="7438" width="8.109375" style="67" customWidth="1"/>
    <col min="7439" max="7439" width="8.33203125" style="67" customWidth="1"/>
    <col min="7440" max="7440" width="8.5546875" style="67" customWidth="1"/>
    <col min="7441" max="7680" width="8.5546875" style="67"/>
    <col min="7681" max="7681" width="3.109375" style="67" customWidth="1"/>
    <col min="7682" max="7682" width="0" style="67" hidden="1" customWidth="1"/>
    <col min="7683" max="7683" width="6.44140625" style="67" customWidth="1"/>
    <col min="7684" max="7685" width="5.77734375" style="67" customWidth="1"/>
    <col min="7686" max="7686" width="16.44140625" style="67" customWidth="1"/>
    <col min="7687" max="7687" width="24.33203125" style="67" customWidth="1"/>
    <col min="7688" max="7688" width="5.77734375" style="67" customWidth="1"/>
    <col min="7689" max="7689" width="8.88671875" style="67" customWidth="1"/>
    <col min="7690" max="7693" width="10.77734375" style="67" customWidth="1"/>
    <col min="7694" max="7694" width="8.109375" style="67" customWidth="1"/>
    <col min="7695" max="7695" width="8.33203125" style="67" customWidth="1"/>
    <col min="7696" max="7696" width="8.5546875" style="67" customWidth="1"/>
    <col min="7697" max="7936" width="8.5546875" style="67"/>
    <col min="7937" max="7937" width="3.109375" style="67" customWidth="1"/>
    <col min="7938" max="7938" width="0" style="67" hidden="1" customWidth="1"/>
    <col min="7939" max="7939" width="6.44140625" style="67" customWidth="1"/>
    <col min="7940" max="7941" width="5.77734375" style="67" customWidth="1"/>
    <col min="7942" max="7942" width="16.44140625" style="67" customWidth="1"/>
    <col min="7943" max="7943" width="24.33203125" style="67" customWidth="1"/>
    <col min="7944" max="7944" width="5.77734375" style="67" customWidth="1"/>
    <col min="7945" max="7945" width="8.88671875" style="67" customWidth="1"/>
    <col min="7946" max="7949" width="10.77734375" style="67" customWidth="1"/>
    <col min="7950" max="7950" width="8.109375" style="67" customWidth="1"/>
    <col min="7951" max="7951" width="8.33203125" style="67" customWidth="1"/>
    <col min="7952" max="7952" width="8.5546875" style="67" customWidth="1"/>
    <col min="7953" max="8192" width="8.5546875" style="67"/>
    <col min="8193" max="8193" width="3.109375" style="67" customWidth="1"/>
    <col min="8194" max="8194" width="0" style="67" hidden="1" customWidth="1"/>
    <col min="8195" max="8195" width="6.44140625" style="67" customWidth="1"/>
    <col min="8196" max="8197" width="5.77734375" style="67" customWidth="1"/>
    <col min="8198" max="8198" width="16.44140625" style="67" customWidth="1"/>
    <col min="8199" max="8199" width="24.33203125" style="67" customWidth="1"/>
    <col min="8200" max="8200" width="5.77734375" style="67" customWidth="1"/>
    <col min="8201" max="8201" width="8.88671875" style="67" customWidth="1"/>
    <col min="8202" max="8205" width="10.77734375" style="67" customWidth="1"/>
    <col min="8206" max="8206" width="8.109375" style="67" customWidth="1"/>
    <col min="8207" max="8207" width="8.33203125" style="67" customWidth="1"/>
    <col min="8208" max="8208" width="8.5546875" style="67" customWidth="1"/>
    <col min="8209" max="8448" width="8.5546875" style="67"/>
    <col min="8449" max="8449" width="3.109375" style="67" customWidth="1"/>
    <col min="8450" max="8450" width="0" style="67" hidden="1" customWidth="1"/>
    <col min="8451" max="8451" width="6.44140625" style="67" customWidth="1"/>
    <col min="8452" max="8453" width="5.77734375" style="67" customWidth="1"/>
    <col min="8454" max="8454" width="16.44140625" style="67" customWidth="1"/>
    <col min="8455" max="8455" width="24.33203125" style="67" customWidth="1"/>
    <col min="8456" max="8456" width="5.77734375" style="67" customWidth="1"/>
    <col min="8457" max="8457" width="8.88671875" style="67" customWidth="1"/>
    <col min="8458" max="8461" width="10.77734375" style="67" customWidth="1"/>
    <col min="8462" max="8462" width="8.109375" style="67" customWidth="1"/>
    <col min="8463" max="8463" width="8.33203125" style="67" customWidth="1"/>
    <col min="8464" max="8464" width="8.5546875" style="67" customWidth="1"/>
    <col min="8465" max="8704" width="8.5546875" style="67"/>
    <col min="8705" max="8705" width="3.109375" style="67" customWidth="1"/>
    <col min="8706" max="8706" width="0" style="67" hidden="1" customWidth="1"/>
    <col min="8707" max="8707" width="6.44140625" style="67" customWidth="1"/>
    <col min="8708" max="8709" width="5.77734375" style="67" customWidth="1"/>
    <col min="8710" max="8710" width="16.44140625" style="67" customWidth="1"/>
    <col min="8711" max="8711" width="24.33203125" style="67" customWidth="1"/>
    <col min="8712" max="8712" width="5.77734375" style="67" customWidth="1"/>
    <col min="8713" max="8713" width="8.88671875" style="67" customWidth="1"/>
    <col min="8714" max="8717" width="10.77734375" style="67" customWidth="1"/>
    <col min="8718" max="8718" width="8.109375" style="67" customWidth="1"/>
    <col min="8719" max="8719" width="8.33203125" style="67" customWidth="1"/>
    <col min="8720" max="8720" width="8.5546875" style="67" customWidth="1"/>
    <col min="8721" max="8960" width="8.5546875" style="67"/>
    <col min="8961" max="8961" width="3.109375" style="67" customWidth="1"/>
    <col min="8962" max="8962" width="0" style="67" hidden="1" customWidth="1"/>
    <col min="8963" max="8963" width="6.44140625" style="67" customWidth="1"/>
    <col min="8964" max="8965" width="5.77734375" style="67" customWidth="1"/>
    <col min="8966" max="8966" width="16.44140625" style="67" customWidth="1"/>
    <col min="8967" max="8967" width="24.33203125" style="67" customWidth="1"/>
    <col min="8968" max="8968" width="5.77734375" style="67" customWidth="1"/>
    <col min="8969" max="8969" width="8.88671875" style="67" customWidth="1"/>
    <col min="8970" max="8973" width="10.77734375" style="67" customWidth="1"/>
    <col min="8974" max="8974" width="8.109375" style="67" customWidth="1"/>
    <col min="8975" max="8975" width="8.33203125" style="67" customWidth="1"/>
    <col min="8976" max="8976" width="8.5546875" style="67" customWidth="1"/>
    <col min="8977" max="9216" width="8.5546875" style="67"/>
    <col min="9217" max="9217" width="3.109375" style="67" customWidth="1"/>
    <col min="9218" max="9218" width="0" style="67" hidden="1" customWidth="1"/>
    <col min="9219" max="9219" width="6.44140625" style="67" customWidth="1"/>
    <col min="9220" max="9221" width="5.77734375" style="67" customWidth="1"/>
    <col min="9222" max="9222" width="16.44140625" style="67" customWidth="1"/>
    <col min="9223" max="9223" width="24.33203125" style="67" customWidth="1"/>
    <col min="9224" max="9224" width="5.77734375" style="67" customWidth="1"/>
    <col min="9225" max="9225" width="8.88671875" style="67" customWidth="1"/>
    <col min="9226" max="9229" width="10.77734375" style="67" customWidth="1"/>
    <col min="9230" max="9230" width="8.109375" style="67" customWidth="1"/>
    <col min="9231" max="9231" width="8.33203125" style="67" customWidth="1"/>
    <col min="9232" max="9232" width="8.5546875" style="67" customWidth="1"/>
    <col min="9233" max="9472" width="8.5546875" style="67"/>
    <col min="9473" max="9473" width="3.109375" style="67" customWidth="1"/>
    <col min="9474" max="9474" width="0" style="67" hidden="1" customWidth="1"/>
    <col min="9475" max="9475" width="6.44140625" style="67" customWidth="1"/>
    <col min="9476" max="9477" width="5.77734375" style="67" customWidth="1"/>
    <col min="9478" max="9478" width="16.44140625" style="67" customWidth="1"/>
    <col min="9479" max="9479" width="24.33203125" style="67" customWidth="1"/>
    <col min="9480" max="9480" width="5.77734375" style="67" customWidth="1"/>
    <col min="9481" max="9481" width="8.88671875" style="67" customWidth="1"/>
    <col min="9482" max="9485" width="10.77734375" style="67" customWidth="1"/>
    <col min="9486" max="9486" width="8.109375" style="67" customWidth="1"/>
    <col min="9487" max="9487" width="8.33203125" style="67" customWidth="1"/>
    <col min="9488" max="9488" width="8.5546875" style="67" customWidth="1"/>
    <col min="9489" max="9728" width="8.5546875" style="67"/>
    <col min="9729" max="9729" width="3.109375" style="67" customWidth="1"/>
    <col min="9730" max="9730" width="0" style="67" hidden="1" customWidth="1"/>
    <col min="9731" max="9731" width="6.44140625" style="67" customWidth="1"/>
    <col min="9732" max="9733" width="5.77734375" style="67" customWidth="1"/>
    <col min="9734" max="9734" width="16.44140625" style="67" customWidth="1"/>
    <col min="9735" max="9735" width="24.33203125" style="67" customWidth="1"/>
    <col min="9736" max="9736" width="5.77734375" style="67" customWidth="1"/>
    <col min="9737" max="9737" width="8.88671875" style="67" customWidth="1"/>
    <col min="9738" max="9741" width="10.77734375" style="67" customWidth="1"/>
    <col min="9742" max="9742" width="8.109375" style="67" customWidth="1"/>
    <col min="9743" max="9743" width="8.33203125" style="67" customWidth="1"/>
    <col min="9744" max="9744" width="8.5546875" style="67" customWidth="1"/>
    <col min="9745" max="9984" width="8.5546875" style="67"/>
    <col min="9985" max="9985" width="3.109375" style="67" customWidth="1"/>
    <col min="9986" max="9986" width="0" style="67" hidden="1" customWidth="1"/>
    <col min="9987" max="9987" width="6.44140625" style="67" customWidth="1"/>
    <col min="9988" max="9989" width="5.77734375" style="67" customWidth="1"/>
    <col min="9990" max="9990" width="16.44140625" style="67" customWidth="1"/>
    <col min="9991" max="9991" width="24.33203125" style="67" customWidth="1"/>
    <col min="9992" max="9992" width="5.77734375" style="67" customWidth="1"/>
    <col min="9993" max="9993" width="8.88671875" style="67" customWidth="1"/>
    <col min="9994" max="9997" width="10.77734375" style="67" customWidth="1"/>
    <col min="9998" max="9998" width="8.109375" style="67" customWidth="1"/>
    <col min="9999" max="9999" width="8.33203125" style="67" customWidth="1"/>
    <col min="10000" max="10000" width="8.5546875" style="67" customWidth="1"/>
    <col min="10001" max="10240" width="8.5546875" style="67"/>
    <col min="10241" max="10241" width="3.109375" style="67" customWidth="1"/>
    <col min="10242" max="10242" width="0" style="67" hidden="1" customWidth="1"/>
    <col min="10243" max="10243" width="6.44140625" style="67" customWidth="1"/>
    <col min="10244" max="10245" width="5.77734375" style="67" customWidth="1"/>
    <col min="10246" max="10246" width="16.44140625" style="67" customWidth="1"/>
    <col min="10247" max="10247" width="24.33203125" style="67" customWidth="1"/>
    <col min="10248" max="10248" width="5.77734375" style="67" customWidth="1"/>
    <col min="10249" max="10249" width="8.88671875" style="67" customWidth="1"/>
    <col min="10250" max="10253" width="10.77734375" style="67" customWidth="1"/>
    <col min="10254" max="10254" width="8.109375" style="67" customWidth="1"/>
    <col min="10255" max="10255" width="8.33203125" style="67" customWidth="1"/>
    <col min="10256" max="10256" width="8.5546875" style="67" customWidth="1"/>
    <col min="10257" max="10496" width="8.5546875" style="67"/>
    <col min="10497" max="10497" width="3.109375" style="67" customWidth="1"/>
    <col min="10498" max="10498" width="0" style="67" hidden="1" customWidth="1"/>
    <col min="10499" max="10499" width="6.44140625" style="67" customWidth="1"/>
    <col min="10500" max="10501" width="5.77734375" style="67" customWidth="1"/>
    <col min="10502" max="10502" width="16.44140625" style="67" customWidth="1"/>
    <col min="10503" max="10503" width="24.33203125" style="67" customWidth="1"/>
    <col min="10504" max="10504" width="5.77734375" style="67" customWidth="1"/>
    <col min="10505" max="10505" width="8.88671875" style="67" customWidth="1"/>
    <col min="10506" max="10509" width="10.77734375" style="67" customWidth="1"/>
    <col min="10510" max="10510" width="8.109375" style="67" customWidth="1"/>
    <col min="10511" max="10511" width="8.33203125" style="67" customWidth="1"/>
    <col min="10512" max="10512" width="8.5546875" style="67" customWidth="1"/>
    <col min="10513" max="10752" width="8.5546875" style="67"/>
    <col min="10753" max="10753" width="3.109375" style="67" customWidth="1"/>
    <col min="10754" max="10754" width="0" style="67" hidden="1" customWidth="1"/>
    <col min="10755" max="10755" width="6.44140625" style="67" customWidth="1"/>
    <col min="10756" max="10757" width="5.77734375" style="67" customWidth="1"/>
    <col min="10758" max="10758" width="16.44140625" style="67" customWidth="1"/>
    <col min="10759" max="10759" width="24.33203125" style="67" customWidth="1"/>
    <col min="10760" max="10760" width="5.77734375" style="67" customWidth="1"/>
    <col min="10761" max="10761" width="8.88671875" style="67" customWidth="1"/>
    <col min="10762" max="10765" width="10.77734375" style="67" customWidth="1"/>
    <col min="10766" max="10766" width="8.109375" style="67" customWidth="1"/>
    <col min="10767" max="10767" width="8.33203125" style="67" customWidth="1"/>
    <col min="10768" max="10768" width="8.5546875" style="67" customWidth="1"/>
    <col min="10769" max="11008" width="8.5546875" style="67"/>
    <col min="11009" max="11009" width="3.109375" style="67" customWidth="1"/>
    <col min="11010" max="11010" width="0" style="67" hidden="1" customWidth="1"/>
    <col min="11011" max="11011" width="6.44140625" style="67" customWidth="1"/>
    <col min="11012" max="11013" width="5.77734375" style="67" customWidth="1"/>
    <col min="11014" max="11014" width="16.44140625" style="67" customWidth="1"/>
    <col min="11015" max="11015" width="24.33203125" style="67" customWidth="1"/>
    <col min="11016" max="11016" width="5.77734375" style="67" customWidth="1"/>
    <col min="11017" max="11017" width="8.88671875" style="67" customWidth="1"/>
    <col min="11018" max="11021" width="10.77734375" style="67" customWidth="1"/>
    <col min="11022" max="11022" width="8.109375" style="67" customWidth="1"/>
    <col min="11023" max="11023" width="8.33203125" style="67" customWidth="1"/>
    <col min="11024" max="11024" width="8.5546875" style="67" customWidth="1"/>
    <col min="11025" max="11264" width="8.5546875" style="67"/>
    <col min="11265" max="11265" width="3.109375" style="67" customWidth="1"/>
    <col min="11266" max="11266" width="0" style="67" hidden="1" customWidth="1"/>
    <col min="11267" max="11267" width="6.44140625" style="67" customWidth="1"/>
    <col min="11268" max="11269" width="5.77734375" style="67" customWidth="1"/>
    <col min="11270" max="11270" width="16.44140625" style="67" customWidth="1"/>
    <col min="11271" max="11271" width="24.33203125" style="67" customWidth="1"/>
    <col min="11272" max="11272" width="5.77734375" style="67" customWidth="1"/>
    <col min="11273" max="11273" width="8.88671875" style="67" customWidth="1"/>
    <col min="11274" max="11277" width="10.77734375" style="67" customWidth="1"/>
    <col min="11278" max="11278" width="8.109375" style="67" customWidth="1"/>
    <col min="11279" max="11279" width="8.33203125" style="67" customWidth="1"/>
    <col min="11280" max="11280" width="8.5546875" style="67" customWidth="1"/>
    <col min="11281" max="11520" width="8.5546875" style="67"/>
    <col min="11521" max="11521" width="3.109375" style="67" customWidth="1"/>
    <col min="11522" max="11522" width="0" style="67" hidden="1" customWidth="1"/>
    <col min="11523" max="11523" width="6.44140625" style="67" customWidth="1"/>
    <col min="11524" max="11525" width="5.77734375" style="67" customWidth="1"/>
    <col min="11526" max="11526" width="16.44140625" style="67" customWidth="1"/>
    <col min="11527" max="11527" width="24.33203125" style="67" customWidth="1"/>
    <col min="11528" max="11528" width="5.77734375" style="67" customWidth="1"/>
    <col min="11529" max="11529" width="8.88671875" style="67" customWidth="1"/>
    <col min="11530" max="11533" width="10.77734375" style="67" customWidth="1"/>
    <col min="11534" max="11534" width="8.109375" style="67" customWidth="1"/>
    <col min="11535" max="11535" width="8.33203125" style="67" customWidth="1"/>
    <col min="11536" max="11536" width="8.5546875" style="67" customWidth="1"/>
    <col min="11537" max="11776" width="8.5546875" style="67"/>
    <col min="11777" max="11777" width="3.109375" style="67" customWidth="1"/>
    <col min="11778" max="11778" width="0" style="67" hidden="1" customWidth="1"/>
    <col min="11779" max="11779" width="6.44140625" style="67" customWidth="1"/>
    <col min="11780" max="11781" width="5.77734375" style="67" customWidth="1"/>
    <col min="11782" max="11782" width="16.44140625" style="67" customWidth="1"/>
    <col min="11783" max="11783" width="24.33203125" style="67" customWidth="1"/>
    <col min="11784" max="11784" width="5.77734375" style="67" customWidth="1"/>
    <col min="11785" max="11785" width="8.88671875" style="67" customWidth="1"/>
    <col min="11786" max="11789" width="10.77734375" style="67" customWidth="1"/>
    <col min="11790" max="11790" width="8.109375" style="67" customWidth="1"/>
    <col min="11791" max="11791" width="8.33203125" style="67" customWidth="1"/>
    <col min="11792" max="11792" width="8.5546875" style="67" customWidth="1"/>
    <col min="11793" max="12032" width="8.5546875" style="67"/>
    <col min="12033" max="12033" width="3.109375" style="67" customWidth="1"/>
    <col min="12034" max="12034" width="0" style="67" hidden="1" customWidth="1"/>
    <col min="12035" max="12035" width="6.44140625" style="67" customWidth="1"/>
    <col min="12036" max="12037" width="5.77734375" style="67" customWidth="1"/>
    <col min="12038" max="12038" width="16.44140625" style="67" customWidth="1"/>
    <col min="12039" max="12039" width="24.33203125" style="67" customWidth="1"/>
    <col min="12040" max="12040" width="5.77734375" style="67" customWidth="1"/>
    <col min="12041" max="12041" width="8.88671875" style="67" customWidth="1"/>
    <col min="12042" max="12045" width="10.77734375" style="67" customWidth="1"/>
    <col min="12046" max="12046" width="8.109375" style="67" customWidth="1"/>
    <col min="12047" max="12047" width="8.33203125" style="67" customWidth="1"/>
    <col min="12048" max="12048" width="8.5546875" style="67" customWidth="1"/>
    <col min="12049" max="12288" width="8.5546875" style="67"/>
    <col min="12289" max="12289" width="3.109375" style="67" customWidth="1"/>
    <col min="12290" max="12290" width="0" style="67" hidden="1" customWidth="1"/>
    <col min="12291" max="12291" width="6.44140625" style="67" customWidth="1"/>
    <col min="12292" max="12293" width="5.77734375" style="67" customWidth="1"/>
    <col min="12294" max="12294" width="16.44140625" style="67" customWidth="1"/>
    <col min="12295" max="12295" width="24.33203125" style="67" customWidth="1"/>
    <col min="12296" max="12296" width="5.77734375" style="67" customWidth="1"/>
    <col min="12297" max="12297" width="8.88671875" style="67" customWidth="1"/>
    <col min="12298" max="12301" width="10.77734375" style="67" customWidth="1"/>
    <col min="12302" max="12302" width="8.109375" style="67" customWidth="1"/>
    <col min="12303" max="12303" width="8.33203125" style="67" customWidth="1"/>
    <col min="12304" max="12304" width="8.5546875" style="67" customWidth="1"/>
    <col min="12305" max="12544" width="8.5546875" style="67"/>
    <col min="12545" max="12545" width="3.109375" style="67" customWidth="1"/>
    <col min="12546" max="12546" width="0" style="67" hidden="1" customWidth="1"/>
    <col min="12547" max="12547" width="6.44140625" style="67" customWidth="1"/>
    <col min="12548" max="12549" width="5.77734375" style="67" customWidth="1"/>
    <col min="12550" max="12550" width="16.44140625" style="67" customWidth="1"/>
    <col min="12551" max="12551" width="24.33203125" style="67" customWidth="1"/>
    <col min="12552" max="12552" width="5.77734375" style="67" customWidth="1"/>
    <col min="12553" max="12553" width="8.88671875" style="67" customWidth="1"/>
    <col min="12554" max="12557" width="10.77734375" style="67" customWidth="1"/>
    <col min="12558" max="12558" width="8.109375" style="67" customWidth="1"/>
    <col min="12559" max="12559" width="8.33203125" style="67" customWidth="1"/>
    <col min="12560" max="12560" width="8.5546875" style="67" customWidth="1"/>
    <col min="12561" max="12800" width="8.5546875" style="67"/>
    <col min="12801" max="12801" width="3.109375" style="67" customWidth="1"/>
    <col min="12802" max="12802" width="0" style="67" hidden="1" customWidth="1"/>
    <col min="12803" max="12803" width="6.44140625" style="67" customWidth="1"/>
    <col min="12804" max="12805" width="5.77734375" style="67" customWidth="1"/>
    <col min="12806" max="12806" width="16.44140625" style="67" customWidth="1"/>
    <col min="12807" max="12807" width="24.33203125" style="67" customWidth="1"/>
    <col min="12808" max="12808" width="5.77734375" style="67" customWidth="1"/>
    <col min="12809" max="12809" width="8.88671875" style="67" customWidth="1"/>
    <col min="12810" max="12813" width="10.77734375" style="67" customWidth="1"/>
    <col min="12814" max="12814" width="8.109375" style="67" customWidth="1"/>
    <col min="12815" max="12815" width="8.33203125" style="67" customWidth="1"/>
    <col min="12816" max="12816" width="8.5546875" style="67" customWidth="1"/>
    <col min="12817" max="13056" width="8.5546875" style="67"/>
    <col min="13057" max="13057" width="3.109375" style="67" customWidth="1"/>
    <col min="13058" max="13058" width="0" style="67" hidden="1" customWidth="1"/>
    <col min="13059" max="13059" width="6.44140625" style="67" customWidth="1"/>
    <col min="13060" max="13061" width="5.77734375" style="67" customWidth="1"/>
    <col min="13062" max="13062" width="16.44140625" style="67" customWidth="1"/>
    <col min="13063" max="13063" width="24.33203125" style="67" customWidth="1"/>
    <col min="13064" max="13064" width="5.77734375" style="67" customWidth="1"/>
    <col min="13065" max="13065" width="8.88671875" style="67" customWidth="1"/>
    <col min="13066" max="13069" width="10.77734375" style="67" customWidth="1"/>
    <col min="13070" max="13070" width="8.109375" style="67" customWidth="1"/>
    <col min="13071" max="13071" width="8.33203125" style="67" customWidth="1"/>
    <col min="13072" max="13072" width="8.5546875" style="67" customWidth="1"/>
    <col min="13073" max="13312" width="8.5546875" style="67"/>
    <col min="13313" max="13313" width="3.109375" style="67" customWidth="1"/>
    <col min="13314" max="13314" width="0" style="67" hidden="1" customWidth="1"/>
    <col min="13315" max="13315" width="6.44140625" style="67" customWidth="1"/>
    <col min="13316" max="13317" width="5.77734375" style="67" customWidth="1"/>
    <col min="13318" max="13318" width="16.44140625" style="67" customWidth="1"/>
    <col min="13319" max="13319" width="24.33203125" style="67" customWidth="1"/>
    <col min="13320" max="13320" width="5.77734375" style="67" customWidth="1"/>
    <col min="13321" max="13321" width="8.88671875" style="67" customWidth="1"/>
    <col min="13322" max="13325" width="10.77734375" style="67" customWidth="1"/>
    <col min="13326" max="13326" width="8.109375" style="67" customWidth="1"/>
    <col min="13327" max="13327" width="8.33203125" style="67" customWidth="1"/>
    <col min="13328" max="13328" width="8.5546875" style="67" customWidth="1"/>
    <col min="13329" max="13568" width="8.5546875" style="67"/>
    <col min="13569" max="13569" width="3.109375" style="67" customWidth="1"/>
    <col min="13570" max="13570" width="0" style="67" hidden="1" customWidth="1"/>
    <col min="13571" max="13571" width="6.44140625" style="67" customWidth="1"/>
    <col min="13572" max="13573" width="5.77734375" style="67" customWidth="1"/>
    <col min="13574" max="13574" width="16.44140625" style="67" customWidth="1"/>
    <col min="13575" max="13575" width="24.33203125" style="67" customWidth="1"/>
    <col min="13576" max="13576" width="5.77734375" style="67" customWidth="1"/>
    <col min="13577" max="13577" width="8.88671875" style="67" customWidth="1"/>
    <col min="13578" max="13581" width="10.77734375" style="67" customWidth="1"/>
    <col min="13582" max="13582" width="8.109375" style="67" customWidth="1"/>
    <col min="13583" max="13583" width="8.33203125" style="67" customWidth="1"/>
    <col min="13584" max="13584" width="8.5546875" style="67" customWidth="1"/>
    <col min="13585" max="13824" width="8.5546875" style="67"/>
    <col min="13825" max="13825" width="3.109375" style="67" customWidth="1"/>
    <col min="13826" max="13826" width="0" style="67" hidden="1" customWidth="1"/>
    <col min="13827" max="13827" width="6.44140625" style="67" customWidth="1"/>
    <col min="13828" max="13829" width="5.77734375" style="67" customWidth="1"/>
    <col min="13830" max="13830" width="16.44140625" style="67" customWidth="1"/>
    <col min="13831" max="13831" width="24.33203125" style="67" customWidth="1"/>
    <col min="13832" max="13832" width="5.77734375" style="67" customWidth="1"/>
    <col min="13833" max="13833" width="8.88671875" style="67" customWidth="1"/>
    <col min="13834" max="13837" width="10.77734375" style="67" customWidth="1"/>
    <col min="13838" max="13838" width="8.109375" style="67" customWidth="1"/>
    <col min="13839" max="13839" width="8.33203125" style="67" customWidth="1"/>
    <col min="13840" max="13840" width="8.5546875" style="67" customWidth="1"/>
    <col min="13841" max="14080" width="8.5546875" style="67"/>
    <col min="14081" max="14081" width="3.109375" style="67" customWidth="1"/>
    <col min="14082" max="14082" width="0" style="67" hidden="1" customWidth="1"/>
    <col min="14083" max="14083" width="6.44140625" style="67" customWidth="1"/>
    <col min="14084" max="14085" width="5.77734375" style="67" customWidth="1"/>
    <col min="14086" max="14086" width="16.44140625" style="67" customWidth="1"/>
    <col min="14087" max="14087" width="24.33203125" style="67" customWidth="1"/>
    <col min="14088" max="14088" width="5.77734375" style="67" customWidth="1"/>
    <col min="14089" max="14089" width="8.88671875" style="67" customWidth="1"/>
    <col min="14090" max="14093" width="10.77734375" style="67" customWidth="1"/>
    <col min="14094" max="14094" width="8.109375" style="67" customWidth="1"/>
    <col min="14095" max="14095" width="8.33203125" style="67" customWidth="1"/>
    <col min="14096" max="14096" width="8.5546875" style="67" customWidth="1"/>
    <col min="14097" max="14336" width="8.5546875" style="67"/>
    <col min="14337" max="14337" width="3.109375" style="67" customWidth="1"/>
    <col min="14338" max="14338" width="0" style="67" hidden="1" customWidth="1"/>
    <col min="14339" max="14339" width="6.44140625" style="67" customWidth="1"/>
    <col min="14340" max="14341" width="5.77734375" style="67" customWidth="1"/>
    <col min="14342" max="14342" width="16.44140625" style="67" customWidth="1"/>
    <col min="14343" max="14343" width="24.33203125" style="67" customWidth="1"/>
    <col min="14344" max="14344" width="5.77734375" style="67" customWidth="1"/>
    <col min="14345" max="14345" width="8.88671875" style="67" customWidth="1"/>
    <col min="14346" max="14349" width="10.77734375" style="67" customWidth="1"/>
    <col min="14350" max="14350" width="8.109375" style="67" customWidth="1"/>
    <col min="14351" max="14351" width="8.33203125" style="67" customWidth="1"/>
    <col min="14352" max="14352" width="8.5546875" style="67" customWidth="1"/>
    <col min="14353" max="14592" width="8.5546875" style="67"/>
    <col min="14593" max="14593" width="3.109375" style="67" customWidth="1"/>
    <col min="14594" max="14594" width="0" style="67" hidden="1" customWidth="1"/>
    <col min="14595" max="14595" width="6.44140625" style="67" customWidth="1"/>
    <col min="14596" max="14597" width="5.77734375" style="67" customWidth="1"/>
    <col min="14598" max="14598" width="16.44140625" style="67" customWidth="1"/>
    <col min="14599" max="14599" width="24.33203125" style="67" customWidth="1"/>
    <col min="14600" max="14600" width="5.77734375" style="67" customWidth="1"/>
    <col min="14601" max="14601" width="8.88671875" style="67" customWidth="1"/>
    <col min="14602" max="14605" width="10.77734375" style="67" customWidth="1"/>
    <col min="14606" max="14606" width="8.109375" style="67" customWidth="1"/>
    <col min="14607" max="14607" width="8.33203125" style="67" customWidth="1"/>
    <col min="14608" max="14608" width="8.5546875" style="67" customWidth="1"/>
    <col min="14609" max="14848" width="8.5546875" style="67"/>
    <col min="14849" max="14849" width="3.109375" style="67" customWidth="1"/>
    <col min="14850" max="14850" width="0" style="67" hidden="1" customWidth="1"/>
    <col min="14851" max="14851" width="6.44140625" style="67" customWidth="1"/>
    <col min="14852" max="14853" width="5.77734375" style="67" customWidth="1"/>
    <col min="14854" max="14854" width="16.44140625" style="67" customWidth="1"/>
    <col min="14855" max="14855" width="24.33203125" style="67" customWidth="1"/>
    <col min="14856" max="14856" width="5.77734375" style="67" customWidth="1"/>
    <col min="14857" max="14857" width="8.88671875" style="67" customWidth="1"/>
    <col min="14858" max="14861" width="10.77734375" style="67" customWidth="1"/>
    <col min="14862" max="14862" width="8.109375" style="67" customWidth="1"/>
    <col min="14863" max="14863" width="8.33203125" style="67" customWidth="1"/>
    <col min="14864" max="14864" width="8.5546875" style="67" customWidth="1"/>
    <col min="14865" max="15104" width="8.5546875" style="67"/>
    <col min="15105" max="15105" width="3.109375" style="67" customWidth="1"/>
    <col min="15106" max="15106" width="0" style="67" hidden="1" customWidth="1"/>
    <col min="15107" max="15107" width="6.44140625" style="67" customWidth="1"/>
    <col min="15108" max="15109" width="5.77734375" style="67" customWidth="1"/>
    <col min="15110" max="15110" width="16.44140625" style="67" customWidth="1"/>
    <col min="15111" max="15111" width="24.33203125" style="67" customWidth="1"/>
    <col min="15112" max="15112" width="5.77734375" style="67" customWidth="1"/>
    <col min="15113" max="15113" width="8.88671875" style="67" customWidth="1"/>
    <col min="15114" max="15117" width="10.77734375" style="67" customWidth="1"/>
    <col min="15118" max="15118" width="8.109375" style="67" customWidth="1"/>
    <col min="15119" max="15119" width="8.33203125" style="67" customWidth="1"/>
    <col min="15120" max="15120" width="8.5546875" style="67" customWidth="1"/>
    <col min="15121" max="15360" width="8.5546875" style="67"/>
    <col min="15361" max="15361" width="3.109375" style="67" customWidth="1"/>
    <col min="15362" max="15362" width="0" style="67" hidden="1" customWidth="1"/>
    <col min="15363" max="15363" width="6.44140625" style="67" customWidth="1"/>
    <col min="15364" max="15365" width="5.77734375" style="67" customWidth="1"/>
    <col min="15366" max="15366" width="16.44140625" style="67" customWidth="1"/>
    <col min="15367" max="15367" width="24.33203125" style="67" customWidth="1"/>
    <col min="15368" max="15368" width="5.77734375" style="67" customWidth="1"/>
    <col min="15369" max="15369" width="8.88671875" style="67" customWidth="1"/>
    <col min="15370" max="15373" width="10.77734375" style="67" customWidth="1"/>
    <col min="15374" max="15374" width="8.109375" style="67" customWidth="1"/>
    <col min="15375" max="15375" width="8.33203125" style="67" customWidth="1"/>
    <col min="15376" max="15376" width="8.5546875" style="67" customWidth="1"/>
    <col min="15377" max="15616" width="8.5546875" style="67"/>
    <col min="15617" max="15617" width="3.109375" style="67" customWidth="1"/>
    <col min="15618" max="15618" width="0" style="67" hidden="1" customWidth="1"/>
    <col min="15619" max="15619" width="6.44140625" style="67" customWidth="1"/>
    <col min="15620" max="15621" width="5.77734375" style="67" customWidth="1"/>
    <col min="15622" max="15622" width="16.44140625" style="67" customWidth="1"/>
    <col min="15623" max="15623" width="24.33203125" style="67" customWidth="1"/>
    <col min="15624" max="15624" width="5.77734375" style="67" customWidth="1"/>
    <col min="15625" max="15625" width="8.88671875" style="67" customWidth="1"/>
    <col min="15626" max="15629" width="10.77734375" style="67" customWidth="1"/>
    <col min="15630" max="15630" width="8.109375" style="67" customWidth="1"/>
    <col min="15631" max="15631" width="8.33203125" style="67" customWidth="1"/>
    <col min="15632" max="15632" width="8.5546875" style="67" customWidth="1"/>
    <col min="15633" max="15872" width="8.5546875" style="67"/>
    <col min="15873" max="15873" width="3.109375" style="67" customWidth="1"/>
    <col min="15874" max="15874" width="0" style="67" hidden="1" customWidth="1"/>
    <col min="15875" max="15875" width="6.44140625" style="67" customWidth="1"/>
    <col min="15876" max="15877" width="5.77734375" style="67" customWidth="1"/>
    <col min="15878" max="15878" width="16.44140625" style="67" customWidth="1"/>
    <col min="15879" max="15879" width="24.33203125" style="67" customWidth="1"/>
    <col min="15880" max="15880" width="5.77734375" style="67" customWidth="1"/>
    <col min="15881" max="15881" width="8.88671875" style="67" customWidth="1"/>
    <col min="15882" max="15885" width="10.77734375" style="67" customWidth="1"/>
    <col min="15886" max="15886" width="8.109375" style="67" customWidth="1"/>
    <col min="15887" max="15887" width="8.33203125" style="67" customWidth="1"/>
    <col min="15888" max="15888" width="8.5546875" style="67" customWidth="1"/>
    <col min="15889" max="16128" width="8.5546875" style="67"/>
    <col min="16129" max="16129" width="3.109375" style="67" customWidth="1"/>
    <col min="16130" max="16130" width="0" style="67" hidden="1" customWidth="1"/>
    <col min="16131" max="16131" width="6.44140625" style="67" customWidth="1"/>
    <col min="16132" max="16133" width="5.77734375" style="67" customWidth="1"/>
    <col min="16134" max="16134" width="16.44140625" style="67" customWidth="1"/>
    <col min="16135" max="16135" width="24.33203125" style="67" customWidth="1"/>
    <col min="16136" max="16136" width="5.77734375" style="67" customWidth="1"/>
    <col min="16137" max="16137" width="8.88671875" style="67" customWidth="1"/>
    <col min="16138" max="16141" width="10.77734375" style="67" customWidth="1"/>
    <col min="16142" max="16142" width="8.109375" style="67" customWidth="1"/>
    <col min="16143" max="16143" width="8.33203125" style="67" customWidth="1"/>
    <col min="16144" max="16144" width="8.5546875" style="67" customWidth="1"/>
    <col min="16145" max="16384" width="8.5546875" style="67"/>
  </cols>
  <sheetData>
    <row r="1" spans="2:16" s="52" customFormat="1" ht="31.5" customHeight="1">
      <c r="B1" s="51"/>
      <c r="C1" s="580" t="s">
        <v>70</v>
      </c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  <c r="O1" s="580"/>
      <c r="P1" s="580"/>
    </row>
    <row r="2" spans="2:16" s="57" customFormat="1" ht="21" customHeight="1">
      <c r="B2" s="53" t="s">
        <v>71</v>
      </c>
      <c r="C2" s="54"/>
      <c r="D2" s="54"/>
      <c r="E2" s="55"/>
      <c r="F2" s="56"/>
      <c r="H2" s="58"/>
      <c r="I2" s="59"/>
      <c r="J2" s="60"/>
      <c r="K2" s="60"/>
      <c r="L2" s="60"/>
      <c r="M2" s="60"/>
      <c r="N2" s="60"/>
      <c r="O2" s="60"/>
      <c r="P2" s="61"/>
    </row>
    <row r="3" spans="2:16" ht="21" customHeight="1">
      <c r="B3" s="62" t="s">
        <v>857</v>
      </c>
      <c r="C3" s="577" t="s">
        <v>321</v>
      </c>
      <c r="D3" s="569"/>
      <c r="E3" s="579" t="s">
        <v>72</v>
      </c>
      <c r="F3" s="569"/>
      <c r="G3" s="63" t="s">
        <v>653</v>
      </c>
      <c r="H3" s="64" t="s">
        <v>17</v>
      </c>
      <c r="I3" s="583"/>
      <c r="J3" s="564"/>
      <c r="K3" s="65">
        <f>K8</f>
        <v>0</v>
      </c>
      <c r="L3" s="65"/>
      <c r="M3" s="65">
        <f>M8</f>
        <v>0</v>
      </c>
      <c r="N3" s="65"/>
      <c r="O3" s="65">
        <f>O8</f>
        <v>0</v>
      </c>
      <c r="P3" s="66"/>
    </row>
    <row r="4" spans="2:16" s="57" customFormat="1" ht="21" customHeight="1">
      <c r="B4" s="68"/>
      <c r="C4" s="573" t="s">
        <v>73</v>
      </c>
      <c r="D4" s="565"/>
      <c r="E4" s="565"/>
      <c r="F4" s="566"/>
      <c r="G4" s="574" t="s">
        <v>8</v>
      </c>
      <c r="H4" s="574" t="s">
        <v>9</v>
      </c>
      <c r="I4" s="575" t="s">
        <v>3</v>
      </c>
      <c r="J4" s="576" t="s">
        <v>75</v>
      </c>
      <c r="K4" s="559"/>
      <c r="L4" s="576" t="s">
        <v>4</v>
      </c>
      <c r="M4" s="559"/>
      <c r="N4" s="576" t="s">
        <v>76</v>
      </c>
      <c r="O4" s="559"/>
      <c r="P4" s="571" t="s">
        <v>1</v>
      </c>
    </row>
    <row r="5" spans="2:16" s="57" customFormat="1" ht="21" customHeight="1">
      <c r="B5" s="69"/>
      <c r="C5" s="567"/>
      <c r="D5" s="564"/>
      <c r="E5" s="564"/>
      <c r="F5" s="568"/>
      <c r="G5" s="558"/>
      <c r="H5" s="558"/>
      <c r="I5" s="558"/>
      <c r="J5" s="70" t="s">
        <v>5</v>
      </c>
      <c r="K5" s="70" t="s">
        <v>6</v>
      </c>
      <c r="L5" s="70" t="s">
        <v>5</v>
      </c>
      <c r="M5" s="70" t="s">
        <v>6</v>
      </c>
      <c r="N5" s="70" t="s">
        <v>5</v>
      </c>
      <c r="O5" s="70" t="s">
        <v>6</v>
      </c>
      <c r="P5" s="560"/>
    </row>
    <row r="6" spans="2:16" ht="21" customHeight="1">
      <c r="B6" s="71" t="s">
        <v>858</v>
      </c>
      <c r="C6" s="72"/>
      <c r="D6" s="73" t="s">
        <v>14</v>
      </c>
      <c r="E6" s="74"/>
      <c r="F6" s="75"/>
      <c r="G6" s="76" t="s">
        <v>411</v>
      </c>
      <c r="H6" s="77" t="s">
        <v>12</v>
      </c>
      <c r="I6" s="149">
        <v>0</v>
      </c>
      <c r="J6" s="79"/>
      <c r="K6" s="79">
        <f>INT($I6*J6)</f>
        <v>0</v>
      </c>
      <c r="L6" s="149">
        <v>0</v>
      </c>
      <c r="M6" s="79">
        <f>INT(I6*L6)</f>
        <v>0</v>
      </c>
      <c r="N6" s="79"/>
      <c r="O6" s="79">
        <f>ROUND($I6*N6,0)</f>
        <v>0</v>
      </c>
      <c r="P6" s="80"/>
    </row>
    <row r="7" spans="2:16" ht="21" customHeight="1">
      <c r="B7" s="71"/>
      <c r="C7" s="72"/>
      <c r="D7" s="73"/>
      <c r="E7" s="74"/>
      <c r="F7" s="81"/>
      <c r="G7" s="76"/>
      <c r="H7" s="77"/>
      <c r="I7" s="78"/>
      <c r="J7" s="79"/>
      <c r="K7" s="79"/>
      <c r="L7" s="79"/>
      <c r="M7" s="79"/>
      <c r="N7" s="79"/>
      <c r="O7" s="79"/>
      <c r="P7" s="80"/>
    </row>
    <row r="8" spans="2:16" ht="21" customHeight="1">
      <c r="B8" s="82"/>
      <c r="C8" s="572" t="s">
        <v>79</v>
      </c>
      <c r="D8" s="561"/>
      <c r="E8" s="561"/>
      <c r="F8" s="562"/>
      <c r="G8" s="83"/>
      <c r="H8" s="83"/>
      <c r="I8" s="84"/>
      <c r="J8" s="85"/>
      <c r="K8" s="85">
        <f>SUM(K6:K7)</f>
        <v>0</v>
      </c>
      <c r="L8" s="85"/>
      <c r="M8" s="85">
        <f>SUM(M6:M7)</f>
        <v>0</v>
      </c>
      <c r="N8" s="85"/>
      <c r="O8" s="85">
        <f>SUM(O6:O7)</f>
        <v>0</v>
      </c>
      <c r="P8" s="86"/>
    </row>
    <row r="9" spans="2:16" s="57" customFormat="1" ht="21" customHeight="1">
      <c r="B9" s="87"/>
      <c r="C9" s="54"/>
      <c r="D9" s="54"/>
      <c r="E9" s="55"/>
      <c r="F9" s="56"/>
      <c r="H9" s="58"/>
      <c r="I9" s="59"/>
      <c r="J9" s="60"/>
      <c r="K9" s="60"/>
      <c r="L9" s="60"/>
      <c r="M9" s="60"/>
      <c r="N9" s="60"/>
      <c r="O9" s="60"/>
      <c r="P9" s="61"/>
    </row>
    <row r="10" spans="2:16" s="57" customFormat="1" ht="21" customHeight="1">
      <c r="B10" s="87"/>
      <c r="C10" s="54"/>
      <c r="D10" s="54"/>
      <c r="E10" s="55"/>
      <c r="F10" s="56"/>
      <c r="H10" s="58"/>
      <c r="I10" s="59"/>
      <c r="J10" s="60"/>
      <c r="K10" s="60"/>
      <c r="L10" s="60"/>
      <c r="M10" s="60"/>
      <c r="N10" s="60"/>
      <c r="O10" s="60"/>
      <c r="P10" s="61"/>
    </row>
    <row r="11" spans="2:16" ht="21" customHeight="1">
      <c r="B11" s="62" t="s">
        <v>859</v>
      </c>
      <c r="C11" s="577" t="s">
        <v>715</v>
      </c>
      <c r="D11" s="581"/>
      <c r="E11" s="579" t="s">
        <v>765</v>
      </c>
      <c r="F11" s="582"/>
      <c r="G11" s="63" t="s">
        <v>500</v>
      </c>
      <c r="H11" s="64" t="s">
        <v>17</v>
      </c>
      <c r="I11" s="583"/>
      <c r="J11" s="584"/>
      <c r="K11" s="65">
        <f>K18</f>
        <v>0</v>
      </c>
      <c r="L11" s="65"/>
      <c r="M11" s="65">
        <f>M18</f>
        <v>0</v>
      </c>
      <c r="N11" s="65"/>
      <c r="O11" s="65">
        <f>O18</f>
        <v>0</v>
      </c>
      <c r="P11" s="66"/>
    </row>
    <row r="12" spans="2:16" s="57" customFormat="1" ht="21" customHeight="1">
      <c r="B12" s="68"/>
      <c r="C12" s="573" t="s">
        <v>73</v>
      </c>
      <c r="D12" s="585"/>
      <c r="E12" s="585"/>
      <c r="F12" s="586"/>
      <c r="G12" s="574" t="s">
        <v>8</v>
      </c>
      <c r="H12" s="574" t="s">
        <v>9</v>
      </c>
      <c r="I12" s="575" t="s">
        <v>3</v>
      </c>
      <c r="J12" s="576" t="s">
        <v>75</v>
      </c>
      <c r="K12" s="591"/>
      <c r="L12" s="576" t="s">
        <v>4</v>
      </c>
      <c r="M12" s="591"/>
      <c r="N12" s="576" t="s">
        <v>76</v>
      </c>
      <c r="O12" s="591"/>
      <c r="P12" s="571" t="s">
        <v>1</v>
      </c>
    </row>
    <row r="13" spans="2:16" s="57" customFormat="1" ht="21" customHeight="1">
      <c r="B13" s="69"/>
      <c r="C13" s="587"/>
      <c r="D13" s="588"/>
      <c r="E13" s="588"/>
      <c r="F13" s="589"/>
      <c r="G13" s="595"/>
      <c r="H13" s="595"/>
      <c r="I13" s="590"/>
      <c r="J13" s="70" t="s">
        <v>5</v>
      </c>
      <c r="K13" s="70" t="s">
        <v>6</v>
      </c>
      <c r="L13" s="70" t="s">
        <v>5</v>
      </c>
      <c r="M13" s="70" t="s">
        <v>6</v>
      </c>
      <c r="N13" s="70" t="s">
        <v>5</v>
      </c>
      <c r="O13" s="70" t="s">
        <v>6</v>
      </c>
      <c r="P13" s="594"/>
    </row>
    <row r="14" spans="2:16" ht="21" customHeight="1">
      <c r="B14" s="71" t="s">
        <v>792</v>
      </c>
      <c r="C14" s="72"/>
      <c r="D14" s="73" t="s">
        <v>860</v>
      </c>
      <c r="E14" s="74"/>
      <c r="F14" s="81"/>
      <c r="G14" s="76" t="s">
        <v>861</v>
      </c>
      <c r="H14" s="77" t="s">
        <v>7</v>
      </c>
      <c r="I14" s="149">
        <v>0</v>
      </c>
      <c r="J14" s="149">
        <v>0</v>
      </c>
      <c r="K14" s="79">
        <f>INT($I14*J14)</f>
        <v>0</v>
      </c>
      <c r="L14" s="79"/>
      <c r="M14" s="79">
        <v>0</v>
      </c>
      <c r="N14" s="79"/>
      <c r="O14" s="79">
        <v>0</v>
      </c>
      <c r="P14" s="80"/>
    </row>
    <row r="15" spans="2:16" ht="21" customHeight="1">
      <c r="B15" s="71"/>
      <c r="C15" s="72"/>
      <c r="D15" s="73" t="s">
        <v>80</v>
      </c>
      <c r="E15" s="74"/>
      <c r="F15" s="81"/>
      <c r="G15" s="76"/>
      <c r="H15" s="77" t="s">
        <v>16</v>
      </c>
      <c r="I15" s="149">
        <v>0</v>
      </c>
      <c r="J15" s="149">
        <v>0</v>
      </c>
      <c r="K15" s="79">
        <f>INT(I15*J15)</f>
        <v>0</v>
      </c>
      <c r="L15" s="79"/>
      <c r="M15" s="79"/>
      <c r="N15" s="79"/>
      <c r="O15" s="79"/>
      <c r="P15" s="80"/>
    </row>
    <row r="16" spans="2:16" ht="21" customHeight="1">
      <c r="B16" s="71" t="s">
        <v>14</v>
      </c>
      <c r="C16" s="72"/>
      <c r="D16" s="73" t="s">
        <v>14</v>
      </c>
      <c r="E16" s="74"/>
      <c r="F16" s="75"/>
      <c r="G16" s="76"/>
      <c r="H16" s="77" t="s">
        <v>12</v>
      </c>
      <c r="I16" s="149">
        <v>0</v>
      </c>
      <c r="J16" s="79"/>
      <c r="K16" s="79">
        <f>ROUND($I16*J16,0)</f>
        <v>0</v>
      </c>
      <c r="L16" s="149">
        <v>0</v>
      </c>
      <c r="M16" s="79">
        <f>INT(I16*L16)</f>
        <v>0</v>
      </c>
      <c r="N16" s="79"/>
      <c r="O16" s="79">
        <v>0</v>
      </c>
      <c r="P16" s="80"/>
    </row>
    <row r="17" spans="2:20" ht="21" customHeight="1">
      <c r="B17" s="71"/>
      <c r="C17" s="72"/>
      <c r="D17" s="73"/>
      <c r="E17" s="74"/>
      <c r="F17" s="75"/>
      <c r="G17" s="76"/>
      <c r="H17" s="77"/>
      <c r="I17" s="78"/>
      <c r="J17" s="79"/>
      <c r="K17" s="79"/>
      <c r="L17" s="79"/>
      <c r="M17" s="79"/>
      <c r="N17" s="79"/>
      <c r="O17" s="79"/>
      <c r="P17" s="80"/>
    </row>
    <row r="18" spans="2:20" ht="21" customHeight="1">
      <c r="B18" s="82"/>
      <c r="C18" s="572" t="s">
        <v>79</v>
      </c>
      <c r="D18" s="592"/>
      <c r="E18" s="592"/>
      <c r="F18" s="593"/>
      <c r="G18" s="83"/>
      <c r="H18" s="83"/>
      <c r="I18" s="84"/>
      <c r="J18" s="85"/>
      <c r="K18" s="85">
        <f>SUM(K14:K17)</f>
        <v>0</v>
      </c>
      <c r="L18" s="85"/>
      <c r="M18" s="85">
        <f>SUM(M14:M17)</f>
        <v>0</v>
      </c>
      <c r="N18" s="85"/>
      <c r="O18" s="85">
        <f>SUM(O16:O17)</f>
        <v>0</v>
      </c>
      <c r="P18" s="86"/>
    </row>
    <row r="19" spans="2:20" ht="21" customHeight="1">
      <c r="C19" s="89"/>
      <c r="D19" s="89"/>
      <c r="E19" s="89"/>
      <c r="F19" s="89"/>
      <c r="P19" s="92"/>
    </row>
    <row r="20" spans="2:20" ht="21" customHeight="1">
      <c r="C20" s="89"/>
      <c r="D20" s="89"/>
      <c r="E20" s="89"/>
      <c r="F20" s="89"/>
      <c r="P20" s="92"/>
    </row>
    <row r="21" spans="2:20" ht="21" customHeight="1">
      <c r="B21" s="62" t="s">
        <v>862</v>
      </c>
      <c r="C21" s="577" t="s">
        <v>737</v>
      </c>
      <c r="D21" s="581"/>
      <c r="E21" s="579" t="s">
        <v>759</v>
      </c>
      <c r="F21" s="582"/>
      <c r="G21" s="63"/>
      <c r="H21" s="64" t="s">
        <v>738</v>
      </c>
      <c r="I21" s="583"/>
      <c r="J21" s="584"/>
      <c r="K21" s="65">
        <f>K28</f>
        <v>0</v>
      </c>
      <c r="L21" s="65"/>
      <c r="M21" s="65">
        <f>M28</f>
        <v>0</v>
      </c>
      <c r="N21" s="65"/>
      <c r="O21" s="65">
        <f>O28</f>
        <v>0</v>
      </c>
      <c r="P21" s="66"/>
    </row>
    <row r="22" spans="2:20" s="57" customFormat="1" ht="21" customHeight="1">
      <c r="B22" s="68"/>
      <c r="C22" s="573" t="s">
        <v>739</v>
      </c>
      <c r="D22" s="585"/>
      <c r="E22" s="585"/>
      <c r="F22" s="586"/>
      <c r="G22" s="574" t="s">
        <v>740</v>
      </c>
      <c r="H22" s="574" t="s">
        <v>741</v>
      </c>
      <c r="I22" s="575" t="s">
        <v>742</v>
      </c>
      <c r="J22" s="576" t="s">
        <v>743</v>
      </c>
      <c r="K22" s="591"/>
      <c r="L22" s="576" t="s">
        <v>744</v>
      </c>
      <c r="M22" s="591"/>
      <c r="N22" s="576" t="s">
        <v>745</v>
      </c>
      <c r="O22" s="591"/>
      <c r="P22" s="571" t="s">
        <v>746</v>
      </c>
    </row>
    <row r="23" spans="2:20" s="57" customFormat="1" ht="21" customHeight="1">
      <c r="B23" s="69"/>
      <c r="C23" s="587"/>
      <c r="D23" s="588"/>
      <c r="E23" s="588"/>
      <c r="F23" s="589"/>
      <c r="G23" s="595"/>
      <c r="H23" s="595"/>
      <c r="I23" s="590"/>
      <c r="J23" s="70" t="s">
        <v>747</v>
      </c>
      <c r="K23" s="70" t="s">
        <v>748</v>
      </c>
      <c r="L23" s="70" t="s">
        <v>747</v>
      </c>
      <c r="M23" s="70" t="s">
        <v>749</v>
      </c>
      <c r="N23" s="70" t="s">
        <v>747</v>
      </c>
      <c r="O23" s="70" t="s">
        <v>748</v>
      </c>
      <c r="P23" s="594"/>
    </row>
    <row r="24" spans="2:20" ht="21" customHeight="1">
      <c r="B24" s="71" t="s">
        <v>767</v>
      </c>
      <c r="C24" s="72"/>
      <c r="D24" s="73" t="s">
        <v>750</v>
      </c>
      <c r="E24" s="74"/>
      <c r="F24" s="81"/>
      <c r="G24" s="76" t="s">
        <v>751</v>
      </c>
      <c r="H24" s="77" t="s">
        <v>7</v>
      </c>
      <c r="I24" s="149">
        <v>0</v>
      </c>
      <c r="J24" s="149">
        <v>0</v>
      </c>
      <c r="K24" s="79">
        <f>INT($I24*J24)</f>
        <v>0</v>
      </c>
      <c r="L24" s="79"/>
      <c r="M24" s="79">
        <f>ROUND($I24*L24,0)</f>
        <v>0</v>
      </c>
      <c r="N24" s="79"/>
      <c r="O24" s="79">
        <f>ROUND($I24*N24,0)</f>
        <v>0</v>
      </c>
      <c r="P24" s="80"/>
    </row>
    <row r="25" spans="2:20" ht="21" customHeight="1">
      <c r="B25" s="71"/>
      <c r="C25" s="72"/>
      <c r="D25" s="73" t="s">
        <v>80</v>
      </c>
      <c r="E25" s="74"/>
      <c r="F25" s="81"/>
      <c r="G25" s="76"/>
      <c r="H25" s="77" t="s">
        <v>752</v>
      </c>
      <c r="I25" s="149">
        <v>0</v>
      </c>
      <c r="J25" s="149">
        <v>0</v>
      </c>
      <c r="K25" s="79">
        <f>INT(I25*J25)</f>
        <v>0</v>
      </c>
      <c r="L25" s="79"/>
      <c r="M25" s="79"/>
      <c r="N25" s="79"/>
      <c r="O25" s="79"/>
      <c r="P25" s="80"/>
    </row>
    <row r="26" spans="2:20" ht="21" customHeight="1">
      <c r="B26" s="71" t="s">
        <v>14</v>
      </c>
      <c r="C26" s="72"/>
      <c r="D26" s="73" t="s">
        <v>753</v>
      </c>
      <c r="E26" s="74"/>
      <c r="F26" s="75"/>
      <c r="G26" s="76"/>
      <c r="H26" s="77" t="s">
        <v>12</v>
      </c>
      <c r="I26" s="149">
        <v>0</v>
      </c>
      <c r="J26" s="79"/>
      <c r="K26" s="79">
        <f>ROUND($I26*J26,0)</f>
        <v>0</v>
      </c>
      <c r="L26" s="149">
        <v>0</v>
      </c>
      <c r="M26" s="79">
        <f>INT(I26*L26)</f>
        <v>0</v>
      </c>
      <c r="N26" s="79"/>
      <c r="O26" s="79">
        <f>ROUND($I26*N26,0)</f>
        <v>0</v>
      </c>
      <c r="P26" s="80"/>
    </row>
    <row r="27" spans="2:20" ht="21" customHeight="1">
      <c r="B27" s="71"/>
      <c r="C27" s="72"/>
      <c r="D27" s="73"/>
      <c r="E27" s="74"/>
      <c r="F27" s="75"/>
      <c r="G27" s="76"/>
      <c r="H27" s="77"/>
      <c r="I27" s="78"/>
      <c r="J27" s="79"/>
      <c r="K27" s="79"/>
      <c r="L27" s="79"/>
      <c r="M27" s="79"/>
      <c r="N27" s="79"/>
      <c r="O27" s="79"/>
      <c r="P27" s="80"/>
    </row>
    <row r="28" spans="2:20" ht="21" customHeight="1">
      <c r="B28" s="82"/>
      <c r="C28" s="572" t="s">
        <v>79</v>
      </c>
      <c r="D28" s="592"/>
      <c r="E28" s="592"/>
      <c r="F28" s="593"/>
      <c r="G28" s="83"/>
      <c r="H28" s="83"/>
      <c r="I28" s="84"/>
      <c r="J28" s="85"/>
      <c r="K28" s="85">
        <f>SUM(K24:K27)</f>
        <v>0</v>
      </c>
      <c r="L28" s="85"/>
      <c r="M28" s="85">
        <f>SUM(M24:M27)</f>
        <v>0</v>
      </c>
      <c r="N28" s="85"/>
      <c r="O28" s="85">
        <f>SUM(O26:O27)</f>
        <v>0</v>
      </c>
      <c r="P28" s="86"/>
    </row>
    <row r="29" spans="2:20" ht="21" customHeight="1">
      <c r="C29" s="89"/>
      <c r="D29" s="89"/>
      <c r="E29" s="89"/>
      <c r="F29" s="89"/>
      <c r="P29" s="92"/>
    </row>
    <row r="30" spans="2:20" ht="21" customHeight="1">
      <c r="C30" s="89"/>
      <c r="D30" s="89"/>
      <c r="E30" s="89"/>
      <c r="F30" s="89"/>
      <c r="P30" s="92"/>
    </row>
    <row r="31" spans="2:20" ht="21" customHeight="1">
      <c r="B31" s="62" t="s">
        <v>863</v>
      </c>
      <c r="C31" s="577" t="s">
        <v>754</v>
      </c>
      <c r="D31" s="569"/>
      <c r="E31" s="579" t="s">
        <v>40</v>
      </c>
      <c r="F31" s="569"/>
      <c r="G31" s="63" t="s">
        <v>82</v>
      </c>
      <c r="H31" s="64" t="s">
        <v>24</v>
      </c>
      <c r="I31" s="583"/>
      <c r="J31" s="564"/>
      <c r="K31" s="65">
        <f>K47</f>
        <v>0</v>
      </c>
      <c r="L31" s="65"/>
      <c r="M31" s="65">
        <f>M47</f>
        <v>0</v>
      </c>
      <c r="N31" s="65"/>
      <c r="O31" s="65">
        <f>O47</f>
        <v>0</v>
      </c>
      <c r="P31" s="66"/>
      <c r="R31" s="57"/>
      <c r="S31" s="57"/>
      <c r="T31" s="57"/>
    </row>
    <row r="32" spans="2:20" s="57" customFormat="1" ht="21" customHeight="1">
      <c r="B32" s="68"/>
      <c r="C32" s="573" t="s">
        <v>73</v>
      </c>
      <c r="D32" s="565"/>
      <c r="E32" s="565"/>
      <c r="F32" s="566"/>
      <c r="G32" s="574" t="s">
        <v>8</v>
      </c>
      <c r="H32" s="574" t="s">
        <v>9</v>
      </c>
      <c r="I32" s="575" t="s">
        <v>3</v>
      </c>
      <c r="J32" s="576" t="s">
        <v>75</v>
      </c>
      <c r="K32" s="559"/>
      <c r="L32" s="576" t="s">
        <v>4</v>
      </c>
      <c r="M32" s="559"/>
      <c r="N32" s="576" t="s">
        <v>76</v>
      </c>
      <c r="O32" s="559"/>
      <c r="P32" s="571" t="s">
        <v>1</v>
      </c>
    </row>
    <row r="33" spans="2:16" s="57" customFormat="1" ht="21" customHeight="1">
      <c r="B33" s="69"/>
      <c r="C33" s="567"/>
      <c r="D33" s="564"/>
      <c r="E33" s="564"/>
      <c r="F33" s="568"/>
      <c r="G33" s="558"/>
      <c r="H33" s="558"/>
      <c r="I33" s="558"/>
      <c r="J33" s="70" t="s">
        <v>5</v>
      </c>
      <c r="K33" s="70" t="s">
        <v>6</v>
      </c>
      <c r="L33" s="70" t="s">
        <v>5</v>
      </c>
      <c r="M33" s="70" t="s">
        <v>6</v>
      </c>
      <c r="N33" s="70" t="s">
        <v>5</v>
      </c>
      <c r="O33" s="70" t="s">
        <v>6</v>
      </c>
      <c r="P33" s="560"/>
    </row>
    <row r="34" spans="2:16" ht="21" customHeight="1">
      <c r="B34" s="71" t="s">
        <v>778</v>
      </c>
      <c r="C34" s="72"/>
      <c r="D34" s="73" t="s">
        <v>864</v>
      </c>
      <c r="E34" s="74"/>
      <c r="F34" s="81"/>
      <c r="G34" s="76" t="s">
        <v>297</v>
      </c>
      <c r="H34" s="77" t="s">
        <v>16</v>
      </c>
      <c r="I34" s="149">
        <v>0</v>
      </c>
      <c r="J34" s="149">
        <v>0</v>
      </c>
      <c r="K34" s="79">
        <f>INT($I34*J34)</f>
        <v>0</v>
      </c>
      <c r="L34" s="79"/>
      <c r="M34" s="79">
        <v>0</v>
      </c>
      <c r="N34" s="79"/>
      <c r="O34" s="79">
        <f t="shared" ref="O34:O43" si="0">ROUND($I34*N34,0)</f>
        <v>0</v>
      </c>
      <c r="P34" s="80"/>
    </row>
    <row r="35" spans="2:16" ht="21" customHeight="1">
      <c r="B35" s="71" t="s">
        <v>784</v>
      </c>
      <c r="C35" s="72"/>
      <c r="D35" s="73" t="s">
        <v>865</v>
      </c>
      <c r="E35" s="74"/>
      <c r="F35" s="75"/>
      <c r="G35" s="76" t="s">
        <v>866</v>
      </c>
      <c r="H35" s="77" t="s">
        <v>83</v>
      </c>
      <c r="I35" s="149">
        <v>0</v>
      </c>
      <c r="J35" s="149">
        <v>0</v>
      </c>
      <c r="K35" s="79">
        <f t="shared" ref="K35:K45" si="1">INT($I35*J35)</f>
        <v>0</v>
      </c>
      <c r="L35" s="79"/>
      <c r="M35" s="79">
        <v>0</v>
      </c>
      <c r="N35" s="79"/>
      <c r="O35" s="79">
        <f t="shared" si="0"/>
        <v>0</v>
      </c>
      <c r="P35" s="80"/>
    </row>
    <row r="36" spans="2:16" ht="21" customHeight="1">
      <c r="B36" s="71" t="s">
        <v>785</v>
      </c>
      <c r="C36" s="72"/>
      <c r="D36" s="73" t="s">
        <v>867</v>
      </c>
      <c r="E36" s="74"/>
      <c r="F36" s="75"/>
      <c r="G36" s="76" t="s">
        <v>868</v>
      </c>
      <c r="H36" s="77" t="s">
        <v>84</v>
      </c>
      <c r="I36" s="149">
        <v>0</v>
      </c>
      <c r="J36" s="149">
        <v>0</v>
      </c>
      <c r="K36" s="79">
        <f t="shared" si="1"/>
        <v>0</v>
      </c>
      <c r="L36" s="79"/>
      <c r="M36" s="79">
        <v>0</v>
      </c>
      <c r="N36" s="79"/>
      <c r="O36" s="79">
        <f t="shared" si="0"/>
        <v>0</v>
      </c>
      <c r="P36" s="80"/>
    </row>
    <row r="37" spans="2:16" ht="21" customHeight="1">
      <c r="B37" s="71" t="s">
        <v>787</v>
      </c>
      <c r="C37" s="72"/>
      <c r="D37" s="73" t="s">
        <v>85</v>
      </c>
      <c r="E37" s="74"/>
      <c r="F37" s="75"/>
      <c r="G37" s="76" t="s">
        <v>86</v>
      </c>
      <c r="H37" s="77" t="s">
        <v>84</v>
      </c>
      <c r="I37" s="149">
        <v>0</v>
      </c>
      <c r="J37" s="149">
        <v>0</v>
      </c>
      <c r="K37" s="79">
        <f t="shared" si="1"/>
        <v>0</v>
      </c>
      <c r="L37" s="79"/>
      <c r="M37" s="79">
        <v>0</v>
      </c>
      <c r="N37" s="79"/>
      <c r="O37" s="79">
        <f t="shared" si="0"/>
        <v>0</v>
      </c>
      <c r="P37" s="80"/>
    </row>
    <row r="38" spans="2:16" ht="21" customHeight="1">
      <c r="B38" s="71" t="s">
        <v>788</v>
      </c>
      <c r="C38" s="72"/>
      <c r="D38" s="73" t="s">
        <v>87</v>
      </c>
      <c r="E38" s="74"/>
      <c r="F38" s="75"/>
      <c r="G38" s="76" t="s">
        <v>88</v>
      </c>
      <c r="H38" s="77" t="s">
        <v>84</v>
      </c>
      <c r="I38" s="149">
        <v>0</v>
      </c>
      <c r="J38" s="149">
        <v>0</v>
      </c>
      <c r="K38" s="79">
        <f t="shared" si="1"/>
        <v>0</v>
      </c>
      <c r="L38" s="79"/>
      <c r="M38" s="79">
        <v>0</v>
      </c>
      <c r="N38" s="79"/>
      <c r="O38" s="79">
        <f t="shared" si="0"/>
        <v>0</v>
      </c>
      <c r="P38" s="80"/>
    </row>
    <row r="39" spans="2:16" ht="21" customHeight="1">
      <c r="B39" s="71" t="s">
        <v>789</v>
      </c>
      <c r="C39" s="72"/>
      <c r="D39" s="73" t="s">
        <v>87</v>
      </c>
      <c r="E39" s="74"/>
      <c r="F39" s="75"/>
      <c r="G39" s="76" t="s">
        <v>89</v>
      </c>
      <c r="H39" s="77" t="s">
        <v>84</v>
      </c>
      <c r="I39" s="149">
        <v>0</v>
      </c>
      <c r="J39" s="149">
        <v>0</v>
      </c>
      <c r="K39" s="79">
        <f t="shared" si="1"/>
        <v>0</v>
      </c>
      <c r="L39" s="79"/>
      <c r="M39" s="79">
        <v>0</v>
      </c>
      <c r="N39" s="79"/>
      <c r="O39" s="79">
        <f t="shared" si="0"/>
        <v>0</v>
      </c>
      <c r="P39" s="80"/>
    </row>
    <row r="40" spans="2:16" ht="21" customHeight="1">
      <c r="B40" s="71" t="s">
        <v>869</v>
      </c>
      <c r="C40" s="72"/>
      <c r="D40" s="73" t="s">
        <v>90</v>
      </c>
      <c r="E40" s="74"/>
      <c r="F40" s="75"/>
      <c r="G40" s="76" t="s">
        <v>91</v>
      </c>
      <c r="H40" s="77" t="s">
        <v>84</v>
      </c>
      <c r="I40" s="149">
        <v>0</v>
      </c>
      <c r="J40" s="149">
        <v>0</v>
      </c>
      <c r="K40" s="79">
        <f t="shared" si="1"/>
        <v>0</v>
      </c>
      <c r="L40" s="79"/>
      <c r="M40" s="79">
        <v>0</v>
      </c>
      <c r="N40" s="79"/>
      <c r="O40" s="79">
        <f t="shared" si="0"/>
        <v>0</v>
      </c>
      <c r="P40" s="80"/>
    </row>
    <row r="41" spans="2:16" ht="21" customHeight="1">
      <c r="B41" s="71" t="s">
        <v>783</v>
      </c>
      <c r="C41" s="72"/>
      <c r="D41" s="73" t="s">
        <v>870</v>
      </c>
      <c r="E41" s="74"/>
      <c r="F41" s="75"/>
      <c r="G41" s="76" t="s">
        <v>871</v>
      </c>
      <c r="H41" s="77" t="s">
        <v>84</v>
      </c>
      <c r="I41" s="149">
        <v>0</v>
      </c>
      <c r="J41" s="149">
        <v>0</v>
      </c>
      <c r="K41" s="79">
        <f t="shared" si="1"/>
        <v>0</v>
      </c>
      <c r="L41" s="79"/>
      <c r="M41" s="79">
        <v>0</v>
      </c>
      <c r="N41" s="79"/>
      <c r="O41" s="79">
        <f t="shared" si="0"/>
        <v>0</v>
      </c>
      <c r="P41" s="80"/>
    </row>
    <row r="42" spans="2:16" ht="21" customHeight="1">
      <c r="B42" s="71" t="s">
        <v>872</v>
      </c>
      <c r="C42" s="72"/>
      <c r="D42" s="73" t="s">
        <v>92</v>
      </c>
      <c r="E42" s="74"/>
      <c r="F42" s="75"/>
      <c r="G42" s="76" t="s">
        <v>93</v>
      </c>
      <c r="H42" s="77" t="s">
        <v>84</v>
      </c>
      <c r="I42" s="149">
        <v>0</v>
      </c>
      <c r="J42" s="149">
        <v>0</v>
      </c>
      <c r="K42" s="79">
        <f t="shared" si="1"/>
        <v>0</v>
      </c>
      <c r="L42" s="79"/>
      <c r="M42" s="79">
        <v>0</v>
      </c>
      <c r="N42" s="79"/>
      <c r="O42" s="79">
        <f t="shared" si="0"/>
        <v>0</v>
      </c>
      <c r="P42" s="80"/>
    </row>
    <row r="43" spans="2:16" ht="21" customHeight="1">
      <c r="B43" s="71" t="s">
        <v>94</v>
      </c>
      <c r="C43" s="72"/>
      <c r="D43" s="73" t="s">
        <v>94</v>
      </c>
      <c r="E43" s="74"/>
      <c r="F43" s="93"/>
      <c r="G43" s="76" t="s">
        <v>95</v>
      </c>
      <c r="H43" s="77" t="s">
        <v>12</v>
      </c>
      <c r="I43" s="149">
        <v>0</v>
      </c>
      <c r="J43" s="79">
        <v>0</v>
      </c>
      <c r="K43" s="79">
        <f t="shared" si="1"/>
        <v>0</v>
      </c>
      <c r="L43" s="149">
        <v>0</v>
      </c>
      <c r="M43" s="79">
        <f>INT(I43*L43)</f>
        <v>0</v>
      </c>
      <c r="N43" s="79"/>
      <c r="O43" s="79">
        <f t="shared" si="0"/>
        <v>0</v>
      </c>
      <c r="P43" s="80"/>
    </row>
    <row r="44" spans="2:16" ht="21" customHeight="1">
      <c r="B44" s="71"/>
      <c r="C44" s="94"/>
      <c r="D44" s="95" t="s">
        <v>14</v>
      </c>
      <c r="E44" s="96"/>
      <c r="F44" s="97"/>
      <c r="G44" s="98" t="s">
        <v>95</v>
      </c>
      <c r="H44" s="99" t="s">
        <v>12</v>
      </c>
      <c r="I44" s="149">
        <v>0</v>
      </c>
      <c r="J44" s="101"/>
      <c r="K44" s="101">
        <f t="shared" si="1"/>
        <v>0</v>
      </c>
      <c r="L44" s="149">
        <v>0</v>
      </c>
      <c r="M44" s="79">
        <f>INT(I44*L44)</f>
        <v>0</v>
      </c>
      <c r="N44" s="79"/>
      <c r="O44" s="79">
        <f>ROUND($I44*N44,0)</f>
        <v>0</v>
      </c>
      <c r="P44" s="102"/>
    </row>
    <row r="45" spans="2:16" ht="21" customHeight="1">
      <c r="B45" s="103"/>
      <c r="C45" s="94"/>
      <c r="D45" s="95" t="s">
        <v>96</v>
      </c>
      <c r="E45" s="96"/>
      <c r="F45" s="97"/>
      <c r="G45" s="98" t="s">
        <v>97</v>
      </c>
      <c r="H45" s="99" t="s">
        <v>0</v>
      </c>
      <c r="I45" s="149">
        <v>0</v>
      </c>
      <c r="J45" s="149">
        <v>0</v>
      </c>
      <c r="K45" s="101">
        <f t="shared" si="1"/>
        <v>0</v>
      </c>
      <c r="L45" s="101"/>
      <c r="M45" s="79">
        <f>INT(I45*L45)</f>
        <v>0</v>
      </c>
      <c r="N45" s="101"/>
      <c r="O45" s="79">
        <f>ROUND($I45*N45,0)</f>
        <v>0</v>
      </c>
      <c r="P45" s="102"/>
    </row>
    <row r="46" spans="2:16" ht="21" customHeight="1">
      <c r="B46" s="103"/>
      <c r="C46" s="94"/>
      <c r="D46" s="95"/>
      <c r="E46" s="96"/>
      <c r="F46" s="97"/>
      <c r="G46" s="98"/>
      <c r="H46" s="99"/>
      <c r="I46" s="100"/>
      <c r="J46" s="101"/>
      <c r="K46" s="101"/>
      <c r="L46" s="101"/>
      <c r="M46" s="101"/>
      <c r="N46" s="101"/>
      <c r="O46" s="101"/>
      <c r="P46" s="102"/>
    </row>
    <row r="47" spans="2:16" ht="21" customHeight="1">
      <c r="B47" s="82"/>
      <c r="C47" s="572" t="s">
        <v>79</v>
      </c>
      <c r="D47" s="561"/>
      <c r="E47" s="561"/>
      <c r="F47" s="562"/>
      <c r="G47" s="83"/>
      <c r="H47" s="83"/>
      <c r="I47" s="84"/>
      <c r="J47" s="85"/>
      <c r="K47" s="85">
        <f>SUM(K34:K45)</f>
        <v>0</v>
      </c>
      <c r="L47" s="85"/>
      <c r="M47" s="85">
        <f>SUM(M34:M44)</f>
        <v>0</v>
      </c>
      <c r="N47" s="85"/>
      <c r="O47" s="85">
        <f>SUM(O35:O44)</f>
        <v>0</v>
      </c>
      <c r="P47" s="86"/>
    </row>
    <row r="48" spans="2:16" s="57" customFormat="1" ht="21" customHeight="1">
      <c r="B48" s="87"/>
      <c r="C48" s="54"/>
      <c r="D48" s="54"/>
      <c r="E48" s="55"/>
      <c r="F48" s="56"/>
      <c r="H48" s="58"/>
      <c r="I48" s="59"/>
      <c r="J48" s="60"/>
      <c r="K48" s="60"/>
      <c r="L48" s="60"/>
      <c r="M48" s="60"/>
      <c r="N48" s="60"/>
      <c r="O48" s="60"/>
      <c r="P48" s="61"/>
    </row>
    <row r="49" spans="1:16" s="57" customFormat="1" ht="21" customHeight="1">
      <c r="B49" s="87"/>
      <c r="C49" s="54"/>
      <c r="D49" s="54"/>
      <c r="E49" s="55"/>
      <c r="F49" s="56"/>
      <c r="H49" s="58"/>
      <c r="I49" s="59"/>
      <c r="J49" s="60"/>
      <c r="K49" s="60"/>
      <c r="L49" s="60"/>
      <c r="M49" s="60"/>
      <c r="N49" s="60"/>
      <c r="O49" s="60"/>
      <c r="P49" s="61"/>
    </row>
    <row r="50" spans="1:16" ht="21" customHeight="1">
      <c r="B50" s="62" t="s">
        <v>873</v>
      </c>
      <c r="C50" s="577" t="s">
        <v>755</v>
      </c>
      <c r="D50" s="569"/>
      <c r="E50" s="579" t="s">
        <v>101</v>
      </c>
      <c r="F50" s="569"/>
      <c r="G50" s="63"/>
      <c r="H50" s="64" t="s">
        <v>17</v>
      </c>
      <c r="I50" s="59"/>
      <c r="J50" s="60"/>
      <c r="K50" s="65">
        <f>K55</f>
        <v>0</v>
      </c>
      <c r="L50" s="65"/>
      <c r="M50" s="65">
        <f>M55</f>
        <v>0</v>
      </c>
      <c r="N50" s="65"/>
      <c r="O50" s="65">
        <f>O55</f>
        <v>0</v>
      </c>
      <c r="P50" s="66"/>
    </row>
    <row r="51" spans="1:16" s="57" customFormat="1" ht="21" customHeight="1">
      <c r="B51" s="68"/>
      <c r="C51" s="573" t="s">
        <v>73</v>
      </c>
      <c r="D51" s="565"/>
      <c r="E51" s="565"/>
      <c r="F51" s="566"/>
      <c r="G51" s="574" t="s">
        <v>8</v>
      </c>
      <c r="H51" s="574" t="s">
        <v>9</v>
      </c>
      <c r="I51" s="575" t="s">
        <v>3</v>
      </c>
      <c r="J51" s="576" t="s">
        <v>75</v>
      </c>
      <c r="K51" s="559"/>
      <c r="L51" s="576" t="s">
        <v>4</v>
      </c>
      <c r="M51" s="559"/>
      <c r="N51" s="576" t="s">
        <v>76</v>
      </c>
      <c r="O51" s="559"/>
      <c r="P51" s="571" t="s">
        <v>1</v>
      </c>
    </row>
    <row r="52" spans="1:16" s="57" customFormat="1" ht="21" customHeight="1">
      <c r="B52" s="69"/>
      <c r="C52" s="567"/>
      <c r="D52" s="564"/>
      <c r="E52" s="564"/>
      <c r="F52" s="568"/>
      <c r="G52" s="558"/>
      <c r="H52" s="558"/>
      <c r="I52" s="558"/>
      <c r="J52" s="70" t="s">
        <v>5</v>
      </c>
      <c r="K52" s="70" t="s">
        <v>6</v>
      </c>
      <c r="L52" s="70" t="s">
        <v>5</v>
      </c>
      <c r="M52" s="70" t="s">
        <v>6</v>
      </c>
      <c r="N52" s="70" t="s">
        <v>5</v>
      </c>
      <c r="O52" s="70" t="s">
        <v>6</v>
      </c>
      <c r="P52" s="560"/>
    </row>
    <row r="53" spans="1:16" ht="21" customHeight="1">
      <c r="B53" s="71" t="s">
        <v>874</v>
      </c>
      <c r="C53" s="72"/>
      <c r="D53" s="73" t="s">
        <v>81</v>
      </c>
      <c r="E53" s="74"/>
      <c r="F53" s="81"/>
      <c r="G53" s="76" t="s">
        <v>102</v>
      </c>
      <c r="H53" s="77" t="s">
        <v>21</v>
      </c>
      <c r="I53" s="149">
        <v>0</v>
      </c>
      <c r="J53" s="79"/>
      <c r="K53" s="79">
        <f>INT($I53*J53)</f>
        <v>0</v>
      </c>
      <c r="L53" s="149">
        <v>0</v>
      </c>
      <c r="M53" s="79">
        <f>ROUND($I53*L53,0)</f>
        <v>0</v>
      </c>
      <c r="N53" s="79"/>
      <c r="O53" s="79">
        <f>ROUND($I53*N53,0)</f>
        <v>0</v>
      </c>
      <c r="P53" s="80"/>
    </row>
    <row r="54" spans="1:16" ht="21" customHeight="1">
      <c r="B54" s="71"/>
      <c r="C54" s="72"/>
      <c r="D54" s="73"/>
      <c r="E54" s="74"/>
      <c r="F54" s="75"/>
      <c r="G54" s="76"/>
      <c r="H54" s="77"/>
      <c r="I54" s="78"/>
      <c r="J54" s="79"/>
      <c r="K54" s="79"/>
      <c r="L54" s="79"/>
      <c r="M54" s="79"/>
      <c r="N54" s="79"/>
      <c r="O54" s="79"/>
      <c r="P54" s="80"/>
    </row>
    <row r="55" spans="1:16" ht="21" customHeight="1">
      <c r="B55" s="82"/>
      <c r="C55" s="572" t="s">
        <v>79</v>
      </c>
      <c r="D55" s="561"/>
      <c r="E55" s="561"/>
      <c r="F55" s="562"/>
      <c r="G55" s="83"/>
      <c r="H55" s="83"/>
      <c r="I55" s="84"/>
      <c r="J55" s="85"/>
      <c r="K55" s="85">
        <f>SUM(K53:K54)</f>
        <v>0</v>
      </c>
      <c r="L55" s="85"/>
      <c r="M55" s="85">
        <f>SUM(M53:M54)</f>
        <v>0</v>
      </c>
      <c r="N55" s="85"/>
      <c r="O55" s="85">
        <f>SUM(O54:O54)</f>
        <v>0</v>
      </c>
      <c r="P55" s="86"/>
    </row>
    <row r="56" spans="1:16" s="57" customFormat="1" ht="21" customHeight="1">
      <c r="B56" s="87"/>
      <c r="C56" s="54"/>
      <c r="D56" s="54"/>
      <c r="E56" s="55"/>
      <c r="F56" s="56"/>
      <c r="H56" s="58"/>
      <c r="I56" s="59"/>
      <c r="J56" s="60"/>
      <c r="K56" s="60"/>
      <c r="L56" s="60"/>
      <c r="M56" s="60"/>
      <c r="N56" s="60"/>
      <c r="O56" s="60"/>
      <c r="P56" s="61"/>
    </row>
    <row r="57" spans="1:16" s="57" customFormat="1" ht="21" customHeight="1">
      <c r="B57" s="87"/>
      <c r="C57" s="54"/>
      <c r="D57" s="54"/>
      <c r="E57" s="55"/>
      <c r="F57" s="342"/>
      <c r="H57" s="58"/>
      <c r="I57" s="59"/>
      <c r="J57" s="60"/>
      <c r="K57" s="60"/>
      <c r="L57" s="60"/>
      <c r="M57" s="60"/>
      <c r="N57" s="60"/>
      <c r="O57" s="60"/>
      <c r="P57" s="61"/>
    </row>
    <row r="58" spans="1:16" s="57" customFormat="1" ht="21" customHeight="1">
      <c r="B58" s="87"/>
      <c r="C58" s="577" t="s">
        <v>756</v>
      </c>
      <c r="D58" s="578"/>
      <c r="E58" s="579" t="s">
        <v>42</v>
      </c>
      <c r="F58" s="578"/>
      <c r="G58" s="106"/>
      <c r="H58" s="64" t="s">
        <v>17</v>
      </c>
      <c r="I58" s="59"/>
      <c r="J58" s="91"/>
      <c r="K58" s="65">
        <f>K67</f>
        <v>0</v>
      </c>
      <c r="L58" s="65"/>
      <c r="M58" s="65">
        <f>M67</f>
        <v>0</v>
      </c>
      <c r="N58" s="65"/>
      <c r="O58" s="65">
        <f>O67</f>
        <v>0</v>
      </c>
      <c r="P58" s="66"/>
    </row>
    <row r="59" spans="1:16" s="57" customFormat="1" ht="21" customHeight="1">
      <c r="B59" s="87"/>
      <c r="C59" s="573" t="s">
        <v>73</v>
      </c>
      <c r="D59" s="565"/>
      <c r="E59" s="565"/>
      <c r="F59" s="566"/>
      <c r="G59" s="574" t="s">
        <v>8</v>
      </c>
      <c r="H59" s="574" t="s">
        <v>9</v>
      </c>
      <c r="I59" s="575" t="s">
        <v>3</v>
      </c>
      <c r="J59" s="576" t="s">
        <v>75</v>
      </c>
      <c r="K59" s="559"/>
      <c r="L59" s="576" t="s">
        <v>4</v>
      </c>
      <c r="M59" s="559"/>
      <c r="N59" s="576" t="s">
        <v>76</v>
      </c>
      <c r="O59" s="559"/>
      <c r="P59" s="571" t="s">
        <v>1</v>
      </c>
    </row>
    <row r="60" spans="1:16" s="57" customFormat="1" ht="21" customHeight="1">
      <c r="B60" s="87"/>
      <c r="C60" s="567"/>
      <c r="D60" s="564"/>
      <c r="E60" s="564"/>
      <c r="F60" s="568"/>
      <c r="G60" s="558"/>
      <c r="H60" s="558"/>
      <c r="I60" s="558"/>
      <c r="J60" s="70" t="s">
        <v>5</v>
      </c>
      <c r="K60" s="70" t="s">
        <v>6</v>
      </c>
      <c r="L60" s="70" t="s">
        <v>5</v>
      </c>
      <c r="M60" s="70" t="s">
        <v>6</v>
      </c>
      <c r="N60" s="70" t="s">
        <v>5</v>
      </c>
      <c r="O60" s="70" t="s">
        <v>6</v>
      </c>
      <c r="P60" s="560"/>
    </row>
    <row r="61" spans="1:16" s="57" customFormat="1" ht="21" customHeight="1">
      <c r="B61" s="87"/>
      <c r="C61" s="72"/>
      <c r="D61" s="73" t="s">
        <v>105</v>
      </c>
      <c r="E61" s="74"/>
      <c r="F61" s="93"/>
      <c r="G61" s="76"/>
      <c r="H61" s="77" t="s">
        <v>59</v>
      </c>
      <c r="I61" s="149">
        <v>0</v>
      </c>
      <c r="J61" s="149">
        <v>0</v>
      </c>
      <c r="K61" s="79">
        <f>TRUNC($I61*J61,0)</f>
        <v>0</v>
      </c>
      <c r="L61" s="79">
        <v>0</v>
      </c>
      <c r="M61" s="79">
        <f>INT(I61*L61)</f>
        <v>0</v>
      </c>
      <c r="N61" s="79"/>
      <c r="O61" s="79"/>
      <c r="P61" s="80"/>
    </row>
    <row r="62" spans="1:16" s="57" customFormat="1" ht="21" customHeight="1">
      <c r="B62" s="87"/>
      <c r="C62" s="72"/>
      <c r="D62" s="73" t="s">
        <v>875</v>
      </c>
      <c r="E62" s="74"/>
      <c r="F62" s="93"/>
      <c r="G62" s="77" t="s">
        <v>876</v>
      </c>
      <c r="H62" s="77" t="s">
        <v>106</v>
      </c>
      <c r="I62" s="149">
        <v>0</v>
      </c>
      <c r="J62" s="149">
        <v>0</v>
      </c>
      <c r="K62" s="79">
        <f>TRUNC($I62*J62,0)</f>
        <v>0</v>
      </c>
      <c r="L62" s="79"/>
      <c r="M62" s="79"/>
      <c r="N62" s="79"/>
      <c r="O62" s="79"/>
      <c r="P62" s="80"/>
    </row>
    <row r="63" spans="1:16" s="57" customFormat="1" ht="21" customHeight="1">
      <c r="A63" s="107"/>
      <c r="B63" s="87"/>
      <c r="C63" s="72"/>
      <c r="D63" s="73" t="s">
        <v>107</v>
      </c>
      <c r="E63" s="74"/>
      <c r="F63" s="75"/>
      <c r="G63" s="77" t="s">
        <v>108</v>
      </c>
      <c r="H63" s="104" t="s">
        <v>22</v>
      </c>
      <c r="I63" s="149">
        <v>0</v>
      </c>
      <c r="J63" s="149">
        <v>0</v>
      </c>
      <c r="K63" s="79">
        <f>TRUNC($I63*J63,0)</f>
        <v>0</v>
      </c>
      <c r="L63" s="79"/>
      <c r="M63" s="79"/>
      <c r="N63" s="79"/>
      <c r="O63" s="79"/>
      <c r="P63" s="80"/>
    </row>
    <row r="64" spans="1:16" s="57" customFormat="1" ht="21" customHeight="1">
      <c r="B64" s="87"/>
      <c r="C64" s="94"/>
      <c r="D64" s="95" t="s">
        <v>109</v>
      </c>
      <c r="E64" s="96"/>
      <c r="F64" s="108"/>
      <c r="G64" s="98" t="s">
        <v>110</v>
      </c>
      <c r="H64" s="109" t="s">
        <v>22</v>
      </c>
      <c r="I64" s="149">
        <v>0</v>
      </c>
      <c r="J64" s="149">
        <v>0</v>
      </c>
      <c r="K64" s="79">
        <f>TRUNC($I64*J64,0)</f>
        <v>0</v>
      </c>
      <c r="L64" s="101"/>
      <c r="M64" s="101"/>
      <c r="N64" s="101"/>
      <c r="O64" s="101"/>
      <c r="P64" s="102"/>
    </row>
    <row r="65" spans="2:16" s="57" customFormat="1" ht="21" customHeight="1">
      <c r="B65" s="87"/>
      <c r="C65" s="94"/>
      <c r="D65" s="95" t="s">
        <v>81</v>
      </c>
      <c r="E65" s="96"/>
      <c r="F65" s="108"/>
      <c r="G65" s="98"/>
      <c r="H65" s="99" t="s">
        <v>21</v>
      </c>
      <c r="I65" s="149">
        <v>0</v>
      </c>
      <c r="J65" s="101"/>
      <c r="K65" s="101"/>
      <c r="L65" s="149">
        <v>0</v>
      </c>
      <c r="M65" s="101">
        <f>INT(I65*L65)</f>
        <v>0</v>
      </c>
      <c r="N65" s="101"/>
      <c r="O65" s="101"/>
      <c r="P65" s="102"/>
    </row>
    <row r="66" spans="2:16" s="57" customFormat="1" ht="21" customHeight="1">
      <c r="B66" s="87"/>
      <c r="C66" s="94"/>
      <c r="D66" s="95"/>
      <c r="E66" s="96"/>
      <c r="F66" s="108"/>
      <c r="G66" s="98"/>
      <c r="H66" s="99"/>
      <c r="I66" s="100"/>
      <c r="J66" s="101"/>
      <c r="K66" s="101"/>
      <c r="L66" s="101"/>
      <c r="M66" s="101"/>
      <c r="N66" s="101"/>
      <c r="O66" s="101"/>
      <c r="P66" s="102"/>
    </row>
    <row r="67" spans="2:16" s="57" customFormat="1" ht="21" customHeight="1">
      <c r="B67" s="87"/>
      <c r="C67" s="572" t="s">
        <v>79</v>
      </c>
      <c r="D67" s="561"/>
      <c r="E67" s="561"/>
      <c r="F67" s="562"/>
      <c r="G67" s="83"/>
      <c r="H67" s="83"/>
      <c r="I67" s="84"/>
      <c r="J67" s="85"/>
      <c r="K67" s="85">
        <f>SUM(K61:K65)</f>
        <v>0</v>
      </c>
      <c r="L67" s="85"/>
      <c r="M67" s="85">
        <f>SUM(M61:M65)</f>
        <v>0</v>
      </c>
      <c r="N67" s="85"/>
      <c r="O67" s="85">
        <f>SUM(O62:O63)</f>
        <v>0</v>
      </c>
      <c r="P67" s="86"/>
    </row>
    <row r="68" spans="2:16" s="57" customFormat="1" ht="21" customHeight="1">
      <c r="B68" s="87"/>
      <c r="C68" s="54"/>
      <c r="D68" s="54"/>
      <c r="E68" s="55"/>
      <c r="F68" s="56"/>
      <c r="H68" s="58"/>
      <c r="I68" s="59"/>
      <c r="J68" s="60"/>
      <c r="K68" s="60"/>
      <c r="L68" s="60"/>
      <c r="M68" s="60"/>
      <c r="N68" s="60"/>
      <c r="O68" s="60"/>
      <c r="P68" s="61"/>
    </row>
    <row r="69" spans="2:16" s="57" customFormat="1" ht="21" customHeight="1">
      <c r="B69" s="87"/>
      <c r="C69" s="54"/>
      <c r="D69" s="54"/>
      <c r="E69" s="55"/>
      <c r="F69" s="56"/>
      <c r="H69" s="58"/>
      <c r="I69" s="59"/>
      <c r="J69" s="60"/>
      <c r="K69" s="60"/>
      <c r="L69" s="60"/>
      <c r="M69" s="60"/>
      <c r="N69" s="60"/>
      <c r="O69" s="60"/>
      <c r="P69" s="61"/>
    </row>
    <row r="70" spans="2:16" s="112" customFormat="1" ht="21" customHeight="1">
      <c r="B70" s="111"/>
      <c r="C70" s="577" t="s">
        <v>716</v>
      </c>
      <c r="D70" s="578"/>
      <c r="E70" s="579" t="s">
        <v>111</v>
      </c>
      <c r="F70" s="578"/>
      <c r="G70" s="63" t="s">
        <v>112</v>
      </c>
      <c r="H70" s="64" t="s">
        <v>17</v>
      </c>
      <c r="I70" s="90"/>
      <c r="J70" s="91"/>
      <c r="K70" s="65" t="e">
        <f>#REF!</f>
        <v>#REF!</v>
      </c>
      <c r="L70" s="65"/>
      <c r="M70" s="65" t="e">
        <f>#REF!</f>
        <v>#REF!</v>
      </c>
      <c r="N70" s="65"/>
      <c r="O70" s="65" t="e">
        <f>#REF!</f>
        <v>#REF!</v>
      </c>
      <c r="P70" s="66"/>
    </row>
    <row r="71" spans="2:16" s="112" customFormat="1" ht="21" customHeight="1">
      <c r="B71" s="111"/>
      <c r="C71" s="573" t="s">
        <v>73</v>
      </c>
      <c r="D71" s="565"/>
      <c r="E71" s="565"/>
      <c r="F71" s="566"/>
      <c r="G71" s="552" t="s">
        <v>8</v>
      </c>
      <c r="H71" s="574" t="s">
        <v>9</v>
      </c>
      <c r="I71" s="575" t="s">
        <v>3</v>
      </c>
      <c r="J71" s="576" t="s">
        <v>75</v>
      </c>
      <c r="K71" s="559"/>
      <c r="L71" s="576" t="s">
        <v>4</v>
      </c>
      <c r="M71" s="559"/>
      <c r="N71" s="576" t="s">
        <v>76</v>
      </c>
      <c r="O71" s="559"/>
      <c r="P71" s="571" t="s">
        <v>1</v>
      </c>
    </row>
    <row r="72" spans="2:16" s="112" customFormat="1" ht="21" customHeight="1">
      <c r="B72" s="111"/>
      <c r="C72" s="567"/>
      <c r="D72" s="564"/>
      <c r="E72" s="564"/>
      <c r="F72" s="568"/>
      <c r="G72" s="558"/>
      <c r="H72" s="558"/>
      <c r="I72" s="558"/>
      <c r="J72" s="70" t="s">
        <v>5</v>
      </c>
      <c r="K72" s="70" t="s">
        <v>6</v>
      </c>
      <c r="L72" s="70" t="s">
        <v>5</v>
      </c>
      <c r="M72" s="70" t="s">
        <v>6</v>
      </c>
      <c r="N72" s="70" t="s">
        <v>5</v>
      </c>
      <c r="O72" s="70" t="s">
        <v>6</v>
      </c>
      <c r="P72" s="560"/>
    </row>
    <row r="73" spans="2:16" s="112" customFormat="1" ht="21" customHeight="1">
      <c r="B73" s="71" t="s">
        <v>147</v>
      </c>
      <c r="C73" s="94"/>
      <c r="D73" s="95" t="s">
        <v>147</v>
      </c>
      <c r="E73" s="96"/>
      <c r="F73" s="97"/>
      <c r="G73" s="98"/>
      <c r="H73" s="99" t="s">
        <v>21</v>
      </c>
      <c r="I73" s="149">
        <v>0</v>
      </c>
      <c r="J73" s="101"/>
      <c r="K73" s="101">
        <f>INT(I73*J73)</f>
        <v>0</v>
      </c>
      <c r="L73" s="149">
        <v>0</v>
      </c>
      <c r="M73" s="101">
        <f>ROUND($I73*L73,0)</f>
        <v>0</v>
      </c>
      <c r="N73" s="101"/>
      <c r="O73" s="101"/>
      <c r="P73" s="102"/>
    </row>
    <row r="74" spans="2:16" s="112" customFormat="1" ht="21" customHeight="1">
      <c r="B74" s="88"/>
      <c r="C74" s="94"/>
      <c r="D74" s="95" t="s">
        <v>81</v>
      </c>
      <c r="E74" s="96"/>
      <c r="F74" s="97"/>
      <c r="G74" s="98"/>
      <c r="H74" s="99" t="s">
        <v>21</v>
      </c>
      <c r="I74" s="149">
        <v>0</v>
      </c>
      <c r="J74" s="101"/>
      <c r="K74" s="101"/>
      <c r="L74" s="149">
        <v>0</v>
      </c>
      <c r="M74" s="101">
        <f>ROUND($I74*L74,0)</f>
        <v>0</v>
      </c>
      <c r="N74" s="101"/>
      <c r="O74" s="101"/>
      <c r="P74" s="102"/>
    </row>
    <row r="75" spans="2:16" s="112" customFormat="1" ht="21" customHeight="1">
      <c r="B75" s="111"/>
      <c r="C75" s="94"/>
      <c r="D75" s="95"/>
      <c r="E75" s="96"/>
      <c r="F75" s="97"/>
      <c r="G75" s="98"/>
      <c r="H75" s="99"/>
      <c r="I75" s="100"/>
      <c r="J75" s="101"/>
      <c r="K75" s="101"/>
      <c r="L75" s="101"/>
      <c r="M75" s="101"/>
      <c r="N75" s="101"/>
      <c r="O75" s="101"/>
      <c r="P75" s="102"/>
    </row>
    <row r="76" spans="2:16" s="112" customFormat="1" ht="21" customHeight="1">
      <c r="B76" s="111"/>
      <c r="C76" s="572" t="s">
        <v>79</v>
      </c>
      <c r="D76" s="561"/>
      <c r="E76" s="561"/>
      <c r="F76" s="562"/>
      <c r="G76" s="83"/>
      <c r="H76" s="83"/>
      <c r="I76" s="84"/>
      <c r="J76" s="85"/>
      <c r="K76" s="85">
        <f>SUM(K73:K75)</f>
        <v>0</v>
      </c>
      <c r="L76" s="85"/>
      <c r="M76" s="85">
        <f>SUM(M73:M75)</f>
        <v>0</v>
      </c>
      <c r="N76" s="85"/>
      <c r="O76" s="85">
        <f>SUM(O72:O73)</f>
        <v>0</v>
      </c>
      <c r="P76" s="86"/>
    </row>
    <row r="77" spans="2:16" ht="21" customHeight="1">
      <c r="B77" s="110"/>
      <c r="C77" s="89"/>
      <c r="D77" s="89"/>
      <c r="E77" s="89"/>
      <c r="F77" s="89"/>
      <c r="P77" s="92"/>
    </row>
    <row r="78" spans="2:16" ht="21" customHeight="1">
      <c r="B78" s="110"/>
      <c r="C78" s="89"/>
      <c r="D78" s="89"/>
      <c r="E78" s="89"/>
      <c r="F78" s="89"/>
      <c r="P78" s="92"/>
    </row>
    <row r="79" spans="2:16" s="139" customFormat="1" ht="21" customHeight="1">
      <c r="B79" s="134" t="s">
        <v>877</v>
      </c>
      <c r="C79" s="542" t="s">
        <v>717</v>
      </c>
      <c r="D79" s="543"/>
      <c r="E79" s="544" t="s">
        <v>513</v>
      </c>
      <c r="F79" s="545"/>
      <c r="G79" s="135"/>
      <c r="H79" s="136" t="s">
        <v>52</v>
      </c>
      <c r="I79" s="128"/>
      <c r="J79" s="129"/>
      <c r="K79" s="158">
        <f>K85</f>
        <v>0</v>
      </c>
      <c r="L79" s="158"/>
      <c r="M79" s="158">
        <f>M85</f>
        <v>0</v>
      </c>
      <c r="N79" s="158"/>
      <c r="O79" s="158">
        <f>O85</f>
        <v>0</v>
      </c>
      <c r="P79" s="159"/>
    </row>
    <row r="80" spans="2:16" s="112" customFormat="1" ht="21" customHeight="1">
      <c r="B80" s="140"/>
      <c r="C80" s="546" t="s">
        <v>73</v>
      </c>
      <c r="D80" s="565"/>
      <c r="E80" s="565"/>
      <c r="F80" s="566"/>
      <c r="G80" s="552" t="s">
        <v>117</v>
      </c>
      <c r="H80" s="552" t="s">
        <v>113</v>
      </c>
      <c r="I80" s="554" t="s">
        <v>74</v>
      </c>
      <c r="J80" s="556" t="s">
        <v>75</v>
      </c>
      <c r="K80" s="559"/>
      <c r="L80" s="556" t="s">
        <v>285</v>
      </c>
      <c r="M80" s="559"/>
      <c r="N80" s="556" t="s">
        <v>76</v>
      </c>
      <c r="O80" s="559"/>
      <c r="P80" s="537" t="s">
        <v>116</v>
      </c>
    </row>
    <row r="81" spans="2:16" s="112" customFormat="1" ht="21" customHeight="1">
      <c r="B81" s="141"/>
      <c r="C81" s="567"/>
      <c r="D81" s="564"/>
      <c r="E81" s="564"/>
      <c r="F81" s="568"/>
      <c r="G81" s="558"/>
      <c r="H81" s="558"/>
      <c r="I81" s="558"/>
      <c r="J81" s="142" t="s">
        <v>115</v>
      </c>
      <c r="K81" s="142" t="s">
        <v>77</v>
      </c>
      <c r="L81" s="142" t="s">
        <v>115</v>
      </c>
      <c r="M81" s="142" t="s">
        <v>77</v>
      </c>
      <c r="N81" s="142" t="s">
        <v>115</v>
      </c>
      <c r="O81" s="142" t="s">
        <v>77</v>
      </c>
      <c r="P81" s="560"/>
    </row>
    <row r="82" spans="2:16" s="139" customFormat="1" ht="21" customHeight="1">
      <c r="B82" s="143" t="s">
        <v>878</v>
      </c>
      <c r="C82" s="151"/>
      <c r="D82" s="145" t="s">
        <v>878</v>
      </c>
      <c r="E82" s="146"/>
      <c r="F82" s="160"/>
      <c r="G82" s="147"/>
      <c r="H82" s="148" t="s">
        <v>7</v>
      </c>
      <c r="I82" s="149">
        <v>0</v>
      </c>
      <c r="J82" s="105"/>
      <c r="K82" s="105">
        <f>INT(I82*J82)</f>
        <v>0</v>
      </c>
      <c r="L82" s="149">
        <v>0</v>
      </c>
      <c r="M82" s="79">
        <f>INT(I82*L82)</f>
        <v>0</v>
      </c>
      <c r="N82" s="105"/>
      <c r="O82" s="105"/>
      <c r="P82" s="150"/>
    </row>
    <row r="83" spans="2:16" s="139" customFormat="1" ht="21" customHeight="1">
      <c r="B83" s="169"/>
      <c r="C83" s="175"/>
      <c r="D83" s="182" t="s">
        <v>96</v>
      </c>
      <c r="E83" s="183"/>
      <c r="F83" s="184"/>
      <c r="G83" s="184" t="s">
        <v>286</v>
      </c>
      <c r="H83" s="185" t="s">
        <v>0</v>
      </c>
      <c r="I83" s="149">
        <v>0</v>
      </c>
      <c r="J83" s="149">
        <v>0</v>
      </c>
      <c r="K83" s="105">
        <f>INT(I83*J83)</f>
        <v>0</v>
      </c>
      <c r="L83" s="176"/>
      <c r="M83" s="176"/>
      <c r="N83" s="176"/>
      <c r="O83" s="176"/>
      <c r="P83" s="177"/>
    </row>
    <row r="84" spans="2:16" s="139" customFormat="1" ht="21" customHeight="1">
      <c r="B84" s="169"/>
      <c r="C84" s="175"/>
      <c r="D84" s="182"/>
      <c r="E84" s="183"/>
      <c r="F84" s="184"/>
      <c r="G84" s="184"/>
      <c r="H84" s="185"/>
      <c r="I84" s="186"/>
      <c r="J84" s="176"/>
      <c r="K84" s="176"/>
      <c r="L84" s="176"/>
      <c r="M84" s="176"/>
      <c r="N84" s="176"/>
      <c r="O84" s="176"/>
      <c r="P84" s="177"/>
    </row>
    <row r="85" spans="2:16" s="139" customFormat="1" ht="21" customHeight="1">
      <c r="B85" s="152"/>
      <c r="C85" s="539" t="s">
        <v>114</v>
      </c>
      <c r="D85" s="561"/>
      <c r="E85" s="561"/>
      <c r="F85" s="562"/>
      <c r="G85" s="153"/>
      <c r="H85" s="153"/>
      <c r="I85" s="154"/>
      <c r="J85" s="155"/>
      <c r="K85" s="155">
        <f>SUM(K82:K83)</f>
        <v>0</v>
      </c>
      <c r="L85" s="155"/>
      <c r="M85" s="155">
        <f>SUM(M82:M82)</f>
        <v>0</v>
      </c>
      <c r="N85" s="155"/>
      <c r="O85" s="155">
        <f>SUM(O82:O82)</f>
        <v>0</v>
      </c>
      <c r="P85" s="162"/>
    </row>
    <row r="86" spans="2:16" s="112" customFormat="1" ht="21" customHeight="1">
      <c r="B86" s="111"/>
      <c r="C86" s="124"/>
      <c r="D86" s="124"/>
      <c r="E86" s="125"/>
      <c r="F86" s="126"/>
      <c r="H86" s="127"/>
      <c r="I86" s="128"/>
      <c r="J86" s="129"/>
      <c r="K86" s="129"/>
      <c r="L86" s="129"/>
      <c r="M86" s="129"/>
      <c r="N86" s="129"/>
      <c r="O86" s="129"/>
      <c r="P86" s="130"/>
    </row>
    <row r="87" spans="2:16" s="112" customFormat="1" ht="21" customHeight="1">
      <c r="B87" s="111"/>
      <c r="C87" s="124"/>
      <c r="D87" s="124"/>
      <c r="E87" s="125"/>
      <c r="F87" s="126"/>
      <c r="H87" s="127"/>
      <c r="I87" s="128"/>
      <c r="J87" s="129"/>
      <c r="K87" s="129"/>
      <c r="L87" s="129"/>
      <c r="M87" s="129"/>
      <c r="N87" s="129"/>
      <c r="O87" s="129"/>
      <c r="P87" s="130"/>
    </row>
    <row r="88" spans="2:16" s="112" customFormat="1" ht="21" customHeight="1">
      <c r="B88" s="111"/>
      <c r="C88" s="577" t="s">
        <v>718</v>
      </c>
      <c r="D88" s="578"/>
      <c r="E88" s="579" t="s">
        <v>47</v>
      </c>
      <c r="F88" s="578"/>
      <c r="G88" s="63" t="s">
        <v>48</v>
      </c>
      <c r="H88" s="64" t="s">
        <v>17</v>
      </c>
      <c r="I88" s="90"/>
      <c r="J88" s="91"/>
      <c r="K88" s="65">
        <f>K492</f>
        <v>0</v>
      </c>
      <c r="L88" s="65"/>
      <c r="M88" s="65">
        <f>M492</f>
        <v>0</v>
      </c>
      <c r="N88" s="65"/>
      <c r="O88" s="65">
        <f>O492</f>
        <v>0</v>
      </c>
      <c r="P88" s="66"/>
    </row>
    <row r="89" spans="2:16" s="112" customFormat="1" ht="21" customHeight="1">
      <c r="B89" s="111"/>
      <c r="C89" s="573" t="s">
        <v>73</v>
      </c>
      <c r="D89" s="565"/>
      <c r="E89" s="565"/>
      <c r="F89" s="566"/>
      <c r="G89" s="552" t="s">
        <v>8</v>
      </c>
      <c r="H89" s="574" t="s">
        <v>9</v>
      </c>
      <c r="I89" s="575" t="s">
        <v>3</v>
      </c>
      <c r="J89" s="576" t="s">
        <v>75</v>
      </c>
      <c r="K89" s="559"/>
      <c r="L89" s="576" t="s">
        <v>4</v>
      </c>
      <c r="M89" s="559"/>
      <c r="N89" s="576" t="s">
        <v>76</v>
      </c>
      <c r="O89" s="559"/>
      <c r="P89" s="571" t="s">
        <v>1</v>
      </c>
    </row>
    <row r="90" spans="2:16" s="112" customFormat="1" ht="21" customHeight="1">
      <c r="B90" s="111"/>
      <c r="C90" s="567"/>
      <c r="D90" s="564"/>
      <c r="E90" s="564"/>
      <c r="F90" s="568"/>
      <c r="G90" s="558"/>
      <c r="H90" s="558"/>
      <c r="I90" s="558"/>
      <c r="J90" s="70" t="s">
        <v>5</v>
      </c>
      <c r="K90" s="70" t="s">
        <v>6</v>
      </c>
      <c r="L90" s="70" t="s">
        <v>5</v>
      </c>
      <c r="M90" s="70" t="s">
        <v>6</v>
      </c>
      <c r="N90" s="70" t="s">
        <v>5</v>
      </c>
      <c r="O90" s="70" t="s">
        <v>6</v>
      </c>
      <c r="P90" s="560"/>
    </row>
    <row r="91" spans="2:16" s="112" customFormat="1" ht="21" customHeight="1">
      <c r="B91" s="71" t="s">
        <v>147</v>
      </c>
      <c r="C91" s="115"/>
      <c r="D91" s="116" t="s">
        <v>120</v>
      </c>
      <c r="E91" s="117"/>
      <c r="F91" s="118"/>
      <c r="G91" s="119"/>
      <c r="H91" s="120" t="s">
        <v>21</v>
      </c>
      <c r="I91" s="149">
        <v>0</v>
      </c>
      <c r="J91" s="121"/>
      <c r="K91" s="121">
        <f>ROUND($I91*J91,0)</f>
        <v>0</v>
      </c>
      <c r="L91" s="149">
        <v>0</v>
      </c>
      <c r="M91" s="121">
        <f>ROUND($I91*L91,0)</f>
        <v>0</v>
      </c>
      <c r="N91" s="121"/>
      <c r="O91" s="121">
        <f>ROUND($I91*N91,0)</f>
        <v>0</v>
      </c>
      <c r="P91" s="122"/>
    </row>
    <row r="92" spans="2:16" s="112" customFormat="1" ht="21" customHeight="1">
      <c r="B92" s="71" t="s">
        <v>14</v>
      </c>
      <c r="C92" s="94"/>
      <c r="D92" s="95" t="s">
        <v>81</v>
      </c>
      <c r="E92" s="96"/>
      <c r="F92" s="97"/>
      <c r="G92" s="98"/>
      <c r="H92" s="99" t="s">
        <v>21</v>
      </c>
      <c r="I92" s="149">
        <v>0</v>
      </c>
      <c r="J92" s="101"/>
      <c r="K92" s="101">
        <f>INT(I92*J92)</f>
        <v>0</v>
      </c>
      <c r="L92" s="149">
        <v>0</v>
      </c>
      <c r="M92" s="101">
        <f>ROUND($I92*L92,0)</f>
        <v>0</v>
      </c>
      <c r="N92" s="101"/>
      <c r="O92" s="101"/>
      <c r="P92" s="102"/>
    </row>
    <row r="93" spans="2:16" s="112" customFormat="1" ht="21" customHeight="1">
      <c r="B93" s="88"/>
      <c r="C93" s="94"/>
      <c r="D93" s="95" t="s">
        <v>96</v>
      </c>
      <c r="E93" s="96"/>
      <c r="F93" s="97"/>
      <c r="G93" s="98" t="s">
        <v>121</v>
      </c>
      <c r="H93" s="99" t="s">
        <v>0</v>
      </c>
      <c r="I93" s="149">
        <v>0</v>
      </c>
      <c r="J93" s="149">
        <v>0</v>
      </c>
      <c r="K93" s="101">
        <f>INT(I93*J93)</f>
        <v>0</v>
      </c>
      <c r="L93" s="101"/>
      <c r="M93" s="101">
        <f>ROUND($I93*L93,0)</f>
        <v>0</v>
      </c>
      <c r="N93" s="101"/>
      <c r="O93" s="101"/>
      <c r="P93" s="102"/>
    </row>
    <row r="94" spans="2:16" s="112" customFormat="1" ht="21" customHeight="1">
      <c r="B94" s="111"/>
      <c r="C94" s="94"/>
      <c r="D94" s="95"/>
      <c r="E94" s="96"/>
      <c r="F94" s="97"/>
      <c r="G94" s="98"/>
      <c r="H94" s="99"/>
      <c r="I94" s="100"/>
      <c r="J94" s="101"/>
      <c r="K94" s="101"/>
      <c r="L94" s="101"/>
      <c r="M94" s="101"/>
      <c r="N94" s="101"/>
      <c r="O94" s="101"/>
      <c r="P94" s="102"/>
    </row>
    <row r="95" spans="2:16" s="112" customFormat="1" ht="21" customHeight="1">
      <c r="B95" s="111"/>
      <c r="C95" s="572" t="s">
        <v>79</v>
      </c>
      <c r="D95" s="561"/>
      <c r="E95" s="561"/>
      <c r="F95" s="562"/>
      <c r="G95" s="83"/>
      <c r="H95" s="83"/>
      <c r="I95" s="84"/>
      <c r="J95" s="85"/>
      <c r="K95" s="85">
        <f>SUM(K91:K94)</f>
        <v>0</v>
      </c>
      <c r="L95" s="85"/>
      <c r="M95" s="85">
        <f>SUM(M91:M94)</f>
        <v>0</v>
      </c>
      <c r="N95" s="85"/>
      <c r="O95" s="85">
        <f>SUM(O90:O92)</f>
        <v>0</v>
      </c>
      <c r="P95" s="86"/>
    </row>
    <row r="96" spans="2:16" ht="21" customHeight="1">
      <c r="B96" s="110"/>
      <c r="C96" s="89"/>
      <c r="D96" s="89"/>
      <c r="E96" s="89"/>
      <c r="F96" s="89"/>
      <c r="P96" s="92"/>
    </row>
    <row r="97" spans="2:16" ht="21" customHeight="1">
      <c r="B97" s="110"/>
      <c r="C97" s="89"/>
      <c r="D97" s="89"/>
      <c r="E97" s="89"/>
      <c r="F97" s="89"/>
      <c r="P97" s="92"/>
    </row>
    <row r="98" spans="2:16" s="112" customFormat="1" ht="21" customHeight="1">
      <c r="B98" s="111"/>
      <c r="C98" s="577" t="s">
        <v>719</v>
      </c>
      <c r="D98" s="578"/>
      <c r="E98" s="579" t="s">
        <v>122</v>
      </c>
      <c r="F98" s="578"/>
      <c r="G98" s="63" t="s">
        <v>48</v>
      </c>
      <c r="H98" s="64" t="s">
        <v>17</v>
      </c>
      <c r="I98" s="90"/>
      <c r="J98" s="91"/>
      <c r="K98" s="65">
        <f>K105</f>
        <v>0</v>
      </c>
      <c r="L98" s="65"/>
      <c r="M98" s="65">
        <f>M105</f>
        <v>0</v>
      </c>
      <c r="N98" s="65"/>
      <c r="O98" s="65">
        <f>O105</f>
        <v>0</v>
      </c>
      <c r="P98" s="66"/>
    </row>
    <row r="99" spans="2:16" s="112" customFormat="1" ht="21" customHeight="1">
      <c r="B99" s="111"/>
      <c r="C99" s="573" t="s">
        <v>73</v>
      </c>
      <c r="D99" s="565"/>
      <c r="E99" s="565"/>
      <c r="F99" s="566"/>
      <c r="G99" s="552" t="s">
        <v>8</v>
      </c>
      <c r="H99" s="574" t="s">
        <v>123</v>
      </c>
      <c r="I99" s="575" t="s">
        <v>3</v>
      </c>
      <c r="J99" s="576" t="s">
        <v>75</v>
      </c>
      <c r="K99" s="559"/>
      <c r="L99" s="576" t="s">
        <v>4</v>
      </c>
      <c r="M99" s="559"/>
      <c r="N99" s="576" t="s">
        <v>76</v>
      </c>
      <c r="O99" s="559"/>
      <c r="P99" s="571" t="s">
        <v>1</v>
      </c>
    </row>
    <row r="100" spans="2:16" s="112" customFormat="1" ht="21" customHeight="1">
      <c r="B100" s="111"/>
      <c r="C100" s="567"/>
      <c r="D100" s="564"/>
      <c r="E100" s="564"/>
      <c r="F100" s="568"/>
      <c r="G100" s="558"/>
      <c r="H100" s="558"/>
      <c r="I100" s="558"/>
      <c r="J100" s="70" t="s">
        <v>5</v>
      </c>
      <c r="K100" s="70" t="s">
        <v>6</v>
      </c>
      <c r="L100" s="70" t="s">
        <v>5</v>
      </c>
      <c r="M100" s="70" t="s">
        <v>6</v>
      </c>
      <c r="N100" s="70" t="s">
        <v>5</v>
      </c>
      <c r="O100" s="70" t="s">
        <v>124</v>
      </c>
      <c r="P100" s="560"/>
    </row>
    <row r="101" spans="2:16" s="112" customFormat="1" ht="21" customHeight="1">
      <c r="B101" s="71" t="s">
        <v>147</v>
      </c>
      <c r="C101" s="115"/>
      <c r="D101" s="116" t="s">
        <v>120</v>
      </c>
      <c r="E101" s="117"/>
      <c r="F101" s="118"/>
      <c r="G101" s="119"/>
      <c r="H101" s="120" t="s">
        <v>21</v>
      </c>
      <c r="I101" s="149">
        <v>0</v>
      </c>
      <c r="J101" s="121"/>
      <c r="K101" s="121">
        <f>ROUND($I101*J101,0)</f>
        <v>0</v>
      </c>
      <c r="L101" s="149">
        <v>0</v>
      </c>
      <c r="M101" s="121">
        <f>ROUND($I101*L101,0)</f>
        <v>0</v>
      </c>
      <c r="N101" s="121"/>
      <c r="O101" s="121">
        <f>ROUND($I101*N101,0)</f>
        <v>0</v>
      </c>
      <c r="P101" s="122"/>
    </row>
    <row r="102" spans="2:16" s="112" customFormat="1" ht="21" customHeight="1">
      <c r="B102" s="88"/>
      <c r="C102" s="94"/>
      <c r="D102" s="95" t="s">
        <v>14</v>
      </c>
      <c r="E102" s="96"/>
      <c r="F102" s="97"/>
      <c r="G102" s="98"/>
      <c r="H102" s="99" t="s">
        <v>21</v>
      </c>
      <c r="I102" s="149">
        <v>0</v>
      </c>
      <c r="J102" s="101"/>
      <c r="K102" s="101"/>
      <c r="L102" s="149">
        <v>0</v>
      </c>
      <c r="M102" s="101">
        <f>ROUND($I102*L102,0)</f>
        <v>0</v>
      </c>
      <c r="N102" s="101"/>
      <c r="O102" s="101"/>
      <c r="P102" s="114"/>
    </row>
    <row r="103" spans="2:16" s="112" customFormat="1" ht="21" customHeight="1">
      <c r="B103" s="88"/>
      <c r="C103" s="94"/>
      <c r="D103" s="95" t="s">
        <v>96</v>
      </c>
      <c r="E103" s="96"/>
      <c r="F103" s="97"/>
      <c r="G103" s="98" t="s">
        <v>100</v>
      </c>
      <c r="H103" s="99" t="s">
        <v>0</v>
      </c>
      <c r="I103" s="149">
        <v>0</v>
      </c>
      <c r="J103" s="149">
        <v>0</v>
      </c>
      <c r="K103" s="101">
        <f>INT(I103*J103)</f>
        <v>0</v>
      </c>
      <c r="L103" s="123"/>
      <c r="M103" s="101">
        <f>ROUND($I103*L103,0)</f>
        <v>0</v>
      </c>
      <c r="N103" s="101"/>
      <c r="O103" s="101"/>
      <c r="P103" s="102"/>
    </row>
    <row r="104" spans="2:16" s="112" customFormat="1" ht="21" customHeight="1">
      <c r="B104" s="88"/>
      <c r="C104" s="94"/>
      <c r="D104" s="95"/>
      <c r="E104" s="96"/>
      <c r="F104" s="97"/>
      <c r="G104" s="98"/>
      <c r="H104" s="99"/>
      <c r="I104" s="100"/>
      <c r="J104" s="101"/>
      <c r="K104" s="101"/>
      <c r="L104" s="101"/>
      <c r="M104" s="101"/>
      <c r="N104" s="101"/>
      <c r="O104" s="101"/>
      <c r="P104" s="114"/>
    </row>
    <row r="105" spans="2:16" s="112" customFormat="1" ht="21" customHeight="1">
      <c r="B105" s="111"/>
      <c r="C105" s="572" t="s">
        <v>79</v>
      </c>
      <c r="D105" s="561"/>
      <c r="E105" s="561"/>
      <c r="F105" s="562"/>
      <c r="G105" s="83"/>
      <c r="H105" s="83"/>
      <c r="I105" s="84"/>
      <c r="J105" s="85"/>
      <c r="K105" s="85">
        <f>SUM(K101:K104)</f>
        <v>0</v>
      </c>
      <c r="L105" s="85"/>
      <c r="M105" s="85">
        <f>SUM(M101:M104)</f>
        <v>0</v>
      </c>
      <c r="N105" s="85"/>
      <c r="O105" s="85">
        <f>SUM(O101:O101)</f>
        <v>0</v>
      </c>
      <c r="P105" s="86"/>
    </row>
    <row r="106" spans="2:16" s="112" customFormat="1" ht="21" customHeight="1">
      <c r="B106" s="111"/>
      <c r="C106" s="124"/>
      <c r="D106" s="124"/>
      <c r="E106" s="125"/>
      <c r="F106" s="126"/>
      <c r="H106" s="127"/>
      <c r="I106" s="128"/>
      <c r="J106" s="129"/>
      <c r="K106" s="129"/>
      <c r="L106" s="129"/>
      <c r="M106" s="129"/>
      <c r="N106" s="129"/>
      <c r="O106" s="129"/>
      <c r="P106" s="130"/>
    </row>
    <row r="107" spans="2:16" s="112" customFormat="1" ht="21" customHeight="1">
      <c r="B107" s="111"/>
      <c r="C107" s="124"/>
      <c r="D107" s="124"/>
      <c r="E107" s="125"/>
      <c r="F107" s="126"/>
      <c r="H107" s="127"/>
      <c r="I107" s="128"/>
      <c r="J107" s="129"/>
      <c r="K107" s="129"/>
      <c r="L107" s="129"/>
      <c r="M107" s="129"/>
      <c r="N107" s="129"/>
      <c r="O107" s="129"/>
      <c r="P107" s="130"/>
    </row>
    <row r="108" spans="2:16" s="112" customFormat="1" ht="21" customHeight="1">
      <c r="B108" s="111"/>
      <c r="C108" s="577" t="s">
        <v>720</v>
      </c>
      <c r="D108" s="578"/>
      <c r="E108" s="579" t="s">
        <v>125</v>
      </c>
      <c r="F108" s="578"/>
      <c r="G108" s="63"/>
      <c r="H108" s="64" t="s">
        <v>17</v>
      </c>
      <c r="I108" s="90"/>
      <c r="J108" s="91"/>
      <c r="K108" s="65" t="e">
        <f>#REF!</f>
        <v>#REF!</v>
      </c>
      <c r="L108" s="65"/>
      <c r="M108" s="65" t="e">
        <f>#REF!</f>
        <v>#REF!</v>
      </c>
      <c r="N108" s="65"/>
      <c r="O108" s="65" t="e">
        <f>#REF!</f>
        <v>#REF!</v>
      </c>
      <c r="P108" s="66"/>
    </row>
    <row r="109" spans="2:16" s="112" customFormat="1" ht="21" customHeight="1">
      <c r="B109" s="111"/>
      <c r="C109" s="573" t="s">
        <v>126</v>
      </c>
      <c r="D109" s="565"/>
      <c r="E109" s="565"/>
      <c r="F109" s="566"/>
      <c r="G109" s="552" t="s">
        <v>8</v>
      </c>
      <c r="H109" s="574" t="s">
        <v>9</v>
      </c>
      <c r="I109" s="575" t="s">
        <v>127</v>
      </c>
      <c r="J109" s="576" t="s">
        <v>75</v>
      </c>
      <c r="K109" s="559"/>
      <c r="L109" s="576" t="s">
        <v>4</v>
      </c>
      <c r="M109" s="559"/>
      <c r="N109" s="576" t="s">
        <v>76</v>
      </c>
      <c r="O109" s="559"/>
      <c r="P109" s="571" t="s">
        <v>1</v>
      </c>
    </row>
    <row r="110" spans="2:16" s="112" customFormat="1" ht="21" customHeight="1">
      <c r="B110" s="111"/>
      <c r="C110" s="567"/>
      <c r="D110" s="564"/>
      <c r="E110" s="564"/>
      <c r="F110" s="568"/>
      <c r="G110" s="558"/>
      <c r="H110" s="558"/>
      <c r="I110" s="558"/>
      <c r="J110" s="70" t="s">
        <v>5</v>
      </c>
      <c r="K110" s="70" t="s">
        <v>6</v>
      </c>
      <c r="L110" s="70" t="s">
        <v>5</v>
      </c>
      <c r="M110" s="70" t="s">
        <v>6</v>
      </c>
      <c r="N110" s="70" t="s">
        <v>5</v>
      </c>
      <c r="O110" s="70" t="s">
        <v>6</v>
      </c>
      <c r="P110" s="560"/>
    </row>
    <row r="111" spans="2:16" s="112" customFormat="1" ht="21" customHeight="1">
      <c r="B111" s="71" t="s">
        <v>128</v>
      </c>
      <c r="C111" s="115"/>
      <c r="D111" s="116" t="s">
        <v>128</v>
      </c>
      <c r="E111" s="117"/>
      <c r="F111" s="118"/>
      <c r="G111" s="119"/>
      <c r="H111" s="120" t="s">
        <v>12</v>
      </c>
      <c r="I111" s="149">
        <v>0</v>
      </c>
      <c r="J111" s="121"/>
      <c r="K111" s="121">
        <v>0</v>
      </c>
      <c r="L111" s="149">
        <v>0</v>
      </c>
      <c r="M111" s="131">
        <f>ROUND($I111*L111,0)</f>
        <v>0</v>
      </c>
      <c r="N111" s="121"/>
      <c r="O111" s="121">
        <v>0</v>
      </c>
      <c r="P111" s="122"/>
    </row>
    <row r="112" spans="2:16" s="112" customFormat="1" ht="21" customHeight="1">
      <c r="B112" s="71" t="s">
        <v>14</v>
      </c>
      <c r="C112" s="94"/>
      <c r="D112" s="95" t="s">
        <v>14</v>
      </c>
      <c r="E112" s="96"/>
      <c r="F112" s="97"/>
      <c r="G112" s="98"/>
      <c r="H112" s="99" t="s">
        <v>12</v>
      </c>
      <c r="I112" s="149">
        <v>0</v>
      </c>
      <c r="J112" s="101"/>
      <c r="K112" s="101">
        <v>0</v>
      </c>
      <c r="L112" s="149">
        <v>0</v>
      </c>
      <c r="M112" s="132">
        <f>ROUND($I112*L112,0)</f>
        <v>0</v>
      </c>
      <c r="N112" s="101"/>
      <c r="O112" s="101"/>
      <c r="P112" s="102"/>
    </row>
    <row r="113" spans="2:16" s="112" customFormat="1" ht="21" customHeight="1">
      <c r="B113" s="111"/>
      <c r="C113" s="94"/>
      <c r="D113" s="95"/>
      <c r="E113" s="96"/>
      <c r="F113" s="97"/>
      <c r="G113" s="98"/>
      <c r="H113" s="99"/>
      <c r="I113" s="100"/>
      <c r="J113" s="101"/>
      <c r="K113" s="101"/>
      <c r="L113" s="101"/>
      <c r="M113" s="101"/>
      <c r="N113" s="101"/>
      <c r="O113" s="101"/>
      <c r="P113" s="102"/>
    </row>
    <row r="114" spans="2:16" s="112" customFormat="1" ht="21" customHeight="1">
      <c r="B114" s="111"/>
      <c r="C114" s="572" t="s">
        <v>129</v>
      </c>
      <c r="D114" s="561"/>
      <c r="E114" s="561"/>
      <c r="F114" s="562"/>
      <c r="G114" s="83"/>
      <c r="H114" s="83"/>
      <c r="I114" s="84"/>
      <c r="J114" s="85"/>
      <c r="K114" s="85">
        <f>SUM(K111:K113)</f>
        <v>0</v>
      </c>
      <c r="L114" s="85"/>
      <c r="M114" s="85">
        <f>SUM(M111:M113)</f>
        <v>0</v>
      </c>
      <c r="N114" s="85"/>
      <c r="O114" s="85">
        <f>SUM(O110:O112)</f>
        <v>0</v>
      </c>
      <c r="P114" s="86"/>
    </row>
    <row r="115" spans="2:16" ht="21" customHeight="1">
      <c r="B115" s="110"/>
      <c r="C115" s="89"/>
      <c r="D115" s="89"/>
      <c r="E115" s="89"/>
      <c r="F115" s="89"/>
      <c r="P115" s="92"/>
    </row>
    <row r="116" spans="2:16" ht="21" customHeight="1">
      <c r="B116" s="110"/>
      <c r="C116" s="89"/>
      <c r="D116" s="89"/>
      <c r="E116" s="89"/>
      <c r="F116" s="89"/>
      <c r="P116" s="92"/>
    </row>
    <row r="117" spans="2:16" s="112" customFormat="1" ht="21" customHeight="1">
      <c r="B117" s="111"/>
      <c r="C117" s="577" t="s">
        <v>616</v>
      </c>
      <c r="D117" s="578"/>
      <c r="E117" s="579" t="s">
        <v>49</v>
      </c>
      <c r="F117" s="578"/>
      <c r="G117" s="63"/>
      <c r="H117" s="64" t="s">
        <v>17</v>
      </c>
      <c r="I117" s="90"/>
      <c r="J117" s="91"/>
      <c r="K117" s="65">
        <f>K124</f>
        <v>0</v>
      </c>
      <c r="L117" s="65"/>
      <c r="M117" s="65">
        <f>M124</f>
        <v>0</v>
      </c>
      <c r="N117" s="65"/>
      <c r="O117" s="65">
        <f>O124</f>
        <v>0</v>
      </c>
      <c r="P117" s="66"/>
    </row>
    <row r="118" spans="2:16" s="112" customFormat="1" ht="21" customHeight="1">
      <c r="B118" s="111"/>
      <c r="C118" s="573" t="s">
        <v>73</v>
      </c>
      <c r="D118" s="565"/>
      <c r="E118" s="565"/>
      <c r="F118" s="566"/>
      <c r="G118" s="552" t="s">
        <v>8</v>
      </c>
      <c r="H118" s="574" t="s">
        <v>9</v>
      </c>
      <c r="I118" s="575" t="s">
        <v>3</v>
      </c>
      <c r="J118" s="576" t="s">
        <v>75</v>
      </c>
      <c r="K118" s="559"/>
      <c r="L118" s="576" t="s">
        <v>4</v>
      </c>
      <c r="M118" s="559"/>
      <c r="N118" s="576" t="s">
        <v>76</v>
      </c>
      <c r="O118" s="559"/>
      <c r="P118" s="571" t="s">
        <v>1</v>
      </c>
    </row>
    <row r="119" spans="2:16" s="112" customFormat="1" ht="21" customHeight="1">
      <c r="B119" s="111"/>
      <c r="C119" s="567"/>
      <c r="D119" s="564"/>
      <c r="E119" s="564"/>
      <c r="F119" s="568"/>
      <c r="G119" s="558"/>
      <c r="H119" s="558"/>
      <c r="I119" s="558"/>
      <c r="J119" s="70" t="s">
        <v>5</v>
      </c>
      <c r="K119" s="70" t="s">
        <v>6</v>
      </c>
      <c r="L119" s="70" t="s">
        <v>5</v>
      </c>
      <c r="M119" s="70" t="s">
        <v>6</v>
      </c>
      <c r="N119" s="70" t="s">
        <v>5</v>
      </c>
      <c r="O119" s="70" t="s">
        <v>6</v>
      </c>
      <c r="P119" s="560"/>
    </row>
    <row r="120" spans="2:16" s="112" customFormat="1" ht="21" customHeight="1">
      <c r="B120" s="71" t="s">
        <v>147</v>
      </c>
      <c r="C120" s="115"/>
      <c r="D120" s="116" t="s">
        <v>120</v>
      </c>
      <c r="E120" s="117"/>
      <c r="F120" s="118"/>
      <c r="G120" s="119"/>
      <c r="H120" s="120" t="s">
        <v>21</v>
      </c>
      <c r="I120" s="149">
        <v>0</v>
      </c>
      <c r="J120" s="121"/>
      <c r="K120" s="121">
        <f>ROUND($I120*J120,0)</f>
        <v>0</v>
      </c>
      <c r="L120" s="149">
        <v>0</v>
      </c>
      <c r="M120" s="121">
        <f>ROUND($I120*L120,0)</f>
        <v>0</v>
      </c>
      <c r="N120" s="121"/>
      <c r="O120" s="121">
        <f>ROUND($I120*N120,0)</f>
        <v>0</v>
      </c>
      <c r="P120" s="122"/>
    </row>
    <row r="121" spans="2:16" s="112" customFormat="1" ht="21" customHeight="1">
      <c r="B121" s="88"/>
      <c r="C121" s="94"/>
      <c r="D121" s="95" t="s">
        <v>14</v>
      </c>
      <c r="E121" s="96"/>
      <c r="F121" s="97"/>
      <c r="G121" s="98"/>
      <c r="H121" s="99" t="s">
        <v>21</v>
      </c>
      <c r="I121" s="149">
        <v>0</v>
      </c>
      <c r="J121" s="101"/>
      <c r="K121" s="101"/>
      <c r="L121" s="149">
        <v>0</v>
      </c>
      <c r="M121" s="101">
        <f>ROUND($I121*L121,0)</f>
        <v>0</v>
      </c>
      <c r="N121" s="101"/>
      <c r="O121" s="101"/>
      <c r="P121" s="114"/>
    </row>
    <row r="122" spans="2:16" s="112" customFormat="1" ht="21" customHeight="1">
      <c r="B122" s="88"/>
      <c r="C122" s="94"/>
      <c r="D122" s="95" t="s">
        <v>96</v>
      </c>
      <c r="E122" s="96"/>
      <c r="F122" s="97"/>
      <c r="G122" s="98" t="s">
        <v>100</v>
      </c>
      <c r="H122" s="99" t="s">
        <v>0</v>
      </c>
      <c r="I122" s="149">
        <v>0</v>
      </c>
      <c r="J122" s="149">
        <v>0</v>
      </c>
      <c r="K122" s="101">
        <f>INT(I122*J122)</f>
        <v>0</v>
      </c>
      <c r="L122" s="123"/>
      <c r="M122" s="101"/>
      <c r="N122" s="101"/>
      <c r="O122" s="101"/>
      <c r="P122" s="102"/>
    </row>
    <row r="123" spans="2:16" s="112" customFormat="1" ht="21" customHeight="1">
      <c r="B123" s="88"/>
      <c r="C123" s="94"/>
      <c r="D123" s="95"/>
      <c r="E123" s="96"/>
      <c r="F123" s="97"/>
      <c r="G123" s="98"/>
      <c r="H123" s="99"/>
      <c r="I123" s="100"/>
      <c r="J123" s="101"/>
      <c r="K123" s="101"/>
      <c r="L123" s="101"/>
      <c r="M123" s="101"/>
      <c r="N123" s="101"/>
      <c r="O123" s="101"/>
      <c r="P123" s="114"/>
    </row>
    <row r="124" spans="2:16" s="112" customFormat="1" ht="21" customHeight="1">
      <c r="B124" s="111"/>
      <c r="C124" s="572" t="s">
        <v>79</v>
      </c>
      <c r="D124" s="561"/>
      <c r="E124" s="561"/>
      <c r="F124" s="562"/>
      <c r="G124" s="83"/>
      <c r="H124" s="83"/>
      <c r="I124" s="84"/>
      <c r="J124" s="85"/>
      <c r="K124" s="85">
        <f>SUM(K120:K123)</f>
        <v>0</v>
      </c>
      <c r="L124" s="85"/>
      <c r="M124" s="85">
        <f>SUM(M120:M123)</f>
        <v>0</v>
      </c>
      <c r="N124" s="85"/>
      <c r="O124" s="85">
        <f>SUM(O120:O120)</f>
        <v>0</v>
      </c>
      <c r="P124" s="86"/>
    </row>
    <row r="125" spans="2:16" s="112" customFormat="1" ht="21" customHeight="1">
      <c r="B125" s="111"/>
      <c r="C125" s="124"/>
      <c r="D125" s="124"/>
      <c r="E125" s="125"/>
      <c r="F125" s="126"/>
      <c r="H125" s="127"/>
      <c r="I125" s="128"/>
      <c r="J125" s="129"/>
      <c r="K125" s="129"/>
      <c r="L125" s="129"/>
      <c r="M125" s="129"/>
      <c r="N125" s="129"/>
      <c r="O125" s="129"/>
      <c r="P125" s="130"/>
    </row>
    <row r="126" spans="2:16" s="112" customFormat="1" ht="21" customHeight="1">
      <c r="B126" s="111"/>
      <c r="C126" s="124"/>
      <c r="D126" s="124"/>
      <c r="E126" s="125"/>
      <c r="F126" s="126"/>
      <c r="H126" s="127"/>
      <c r="I126" s="128"/>
      <c r="J126" s="129"/>
      <c r="K126" s="129"/>
      <c r="L126" s="129"/>
      <c r="M126" s="129"/>
      <c r="N126" s="129"/>
      <c r="O126" s="129"/>
      <c r="P126" s="130"/>
    </row>
    <row r="127" spans="2:16" s="112" customFormat="1" ht="21" customHeight="1">
      <c r="B127" s="111"/>
      <c r="C127" s="577" t="s">
        <v>617</v>
      </c>
      <c r="D127" s="578"/>
      <c r="E127" s="579" t="s">
        <v>132</v>
      </c>
      <c r="F127" s="578"/>
      <c r="G127" s="63"/>
      <c r="H127" s="64" t="s">
        <v>17</v>
      </c>
      <c r="I127" s="90"/>
      <c r="J127" s="91"/>
      <c r="K127" s="65">
        <f>K133</f>
        <v>0</v>
      </c>
      <c r="L127" s="65"/>
      <c r="M127" s="65">
        <f>M133</f>
        <v>0</v>
      </c>
      <c r="N127" s="65"/>
      <c r="O127" s="65">
        <f>O133</f>
        <v>0</v>
      </c>
      <c r="P127" s="66"/>
    </row>
    <row r="128" spans="2:16" s="112" customFormat="1" ht="21" customHeight="1">
      <c r="B128" s="111"/>
      <c r="C128" s="573" t="s">
        <v>73</v>
      </c>
      <c r="D128" s="565"/>
      <c r="E128" s="565"/>
      <c r="F128" s="566"/>
      <c r="G128" s="552" t="s">
        <v>8</v>
      </c>
      <c r="H128" s="574" t="s">
        <v>9</v>
      </c>
      <c r="I128" s="575" t="s">
        <v>3</v>
      </c>
      <c r="J128" s="576" t="s">
        <v>75</v>
      </c>
      <c r="K128" s="559"/>
      <c r="L128" s="576" t="s">
        <v>4</v>
      </c>
      <c r="M128" s="559"/>
      <c r="N128" s="576" t="s">
        <v>76</v>
      </c>
      <c r="O128" s="559"/>
      <c r="P128" s="571" t="s">
        <v>1</v>
      </c>
    </row>
    <row r="129" spans="2:16" s="112" customFormat="1" ht="21" customHeight="1">
      <c r="B129" s="111"/>
      <c r="C129" s="567"/>
      <c r="D129" s="564"/>
      <c r="E129" s="564"/>
      <c r="F129" s="568"/>
      <c r="G129" s="558"/>
      <c r="H129" s="558"/>
      <c r="I129" s="558"/>
      <c r="J129" s="70" t="s">
        <v>5</v>
      </c>
      <c r="K129" s="70" t="s">
        <v>6</v>
      </c>
      <c r="L129" s="70" t="s">
        <v>5</v>
      </c>
      <c r="M129" s="70" t="s">
        <v>6</v>
      </c>
      <c r="N129" s="70" t="s">
        <v>5</v>
      </c>
      <c r="O129" s="70" t="s">
        <v>6</v>
      </c>
      <c r="P129" s="560"/>
    </row>
    <row r="130" spans="2:16" s="112" customFormat="1" ht="21" customHeight="1">
      <c r="B130" s="71" t="s">
        <v>147</v>
      </c>
      <c r="C130" s="115"/>
      <c r="D130" s="116" t="s">
        <v>120</v>
      </c>
      <c r="E130" s="117"/>
      <c r="F130" s="118"/>
      <c r="G130" s="119"/>
      <c r="H130" s="120" t="s">
        <v>21</v>
      </c>
      <c r="I130" s="149">
        <v>0</v>
      </c>
      <c r="J130" s="121"/>
      <c r="K130" s="121">
        <f>ROUND($I130*J130,0)</f>
        <v>0</v>
      </c>
      <c r="L130" s="149">
        <v>0</v>
      </c>
      <c r="M130" s="121">
        <f>ROUND($I130*L130,0)</f>
        <v>0</v>
      </c>
      <c r="N130" s="121"/>
      <c r="O130" s="121">
        <f>ROUND($I130*N130,0)</f>
        <v>0</v>
      </c>
      <c r="P130" s="122"/>
    </row>
    <row r="131" spans="2:16" s="112" customFormat="1" ht="21" customHeight="1">
      <c r="B131" s="88"/>
      <c r="C131" s="94"/>
      <c r="D131" s="95" t="s">
        <v>14</v>
      </c>
      <c r="E131" s="96"/>
      <c r="F131" s="97"/>
      <c r="G131" s="98"/>
      <c r="H131" s="99" t="s">
        <v>21</v>
      </c>
      <c r="I131" s="149">
        <v>0</v>
      </c>
      <c r="J131" s="101"/>
      <c r="K131" s="101"/>
      <c r="L131" s="149">
        <v>0</v>
      </c>
      <c r="M131" s="101">
        <f>ROUND($I131*L131,0)</f>
        <v>0</v>
      </c>
      <c r="N131" s="101"/>
      <c r="O131" s="101"/>
      <c r="P131" s="114"/>
    </row>
    <row r="132" spans="2:16" s="112" customFormat="1" ht="21" customHeight="1">
      <c r="B132" s="88"/>
      <c r="C132" s="94"/>
      <c r="D132" s="95"/>
      <c r="E132" s="96"/>
      <c r="F132" s="97"/>
      <c r="G132" s="98"/>
      <c r="H132" s="99"/>
      <c r="I132" s="100"/>
      <c r="J132" s="101"/>
      <c r="K132" s="101"/>
      <c r="L132" s="101"/>
      <c r="M132" s="101"/>
      <c r="N132" s="101"/>
      <c r="O132" s="101"/>
      <c r="P132" s="114"/>
    </row>
    <row r="133" spans="2:16" s="112" customFormat="1" ht="21" customHeight="1">
      <c r="B133" s="111"/>
      <c r="C133" s="572" t="s">
        <v>79</v>
      </c>
      <c r="D133" s="561"/>
      <c r="E133" s="561"/>
      <c r="F133" s="562"/>
      <c r="G133" s="83"/>
      <c r="H133" s="83"/>
      <c r="I133" s="84"/>
      <c r="J133" s="85"/>
      <c r="K133" s="85">
        <f>SUM(K130:K130)</f>
        <v>0</v>
      </c>
      <c r="L133" s="85"/>
      <c r="M133" s="85">
        <f>SUM(M130:M131)</f>
        <v>0</v>
      </c>
      <c r="N133" s="85"/>
      <c r="O133" s="85">
        <f>SUM(O130:O130)</f>
        <v>0</v>
      </c>
      <c r="P133" s="86"/>
    </row>
    <row r="134" spans="2:16" s="112" customFormat="1" ht="21" customHeight="1">
      <c r="B134" s="111"/>
      <c r="C134" s="124"/>
      <c r="D134" s="124"/>
      <c r="E134" s="125"/>
      <c r="F134" s="126"/>
      <c r="H134" s="127"/>
      <c r="I134" s="128"/>
      <c r="J134" s="129"/>
      <c r="K134" s="129"/>
      <c r="L134" s="129"/>
      <c r="M134" s="129"/>
      <c r="N134" s="129"/>
      <c r="O134" s="129"/>
      <c r="P134" s="130"/>
    </row>
    <row r="135" spans="2:16" s="112" customFormat="1" ht="21" customHeight="1">
      <c r="B135" s="111"/>
      <c r="C135" s="124"/>
      <c r="D135" s="124"/>
      <c r="E135" s="125"/>
      <c r="F135" s="126"/>
      <c r="H135" s="127"/>
      <c r="I135" s="128"/>
      <c r="J135" s="129"/>
      <c r="K135" s="129"/>
      <c r="L135" s="129"/>
      <c r="M135" s="129"/>
      <c r="N135" s="129"/>
      <c r="O135" s="129"/>
      <c r="P135" s="130"/>
    </row>
    <row r="136" spans="2:16" s="139" customFormat="1" ht="21" customHeight="1">
      <c r="B136" s="134" t="s">
        <v>879</v>
      </c>
      <c r="C136" s="542" t="s">
        <v>733</v>
      </c>
      <c r="D136" s="569"/>
      <c r="E136" s="544" t="s">
        <v>134</v>
      </c>
      <c r="F136" s="569"/>
      <c r="G136" s="135" t="s">
        <v>135</v>
      </c>
      <c r="H136" s="64" t="s">
        <v>17</v>
      </c>
      <c r="I136" s="563"/>
      <c r="J136" s="564"/>
      <c r="K136" s="137"/>
      <c r="L136" s="137"/>
      <c r="M136" s="137"/>
      <c r="N136" s="137"/>
      <c r="O136" s="137"/>
      <c r="P136" s="138"/>
    </row>
    <row r="137" spans="2:16" s="112" customFormat="1" ht="21" customHeight="1">
      <c r="B137" s="140"/>
      <c r="C137" s="546" t="s">
        <v>73</v>
      </c>
      <c r="D137" s="565"/>
      <c r="E137" s="565"/>
      <c r="F137" s="566"/>
      <c r="G137" s="552" t="s">
        <v>8</v>
      </c>
      <c r="H137" s="552" t="s">
        <v>9</v>
      </c>
      <c r="I137" s="554" t="s">
        <v>3</v>
      </c>
      <c r="J137" s="556" t="s">
        <v>75</v>
      </c>
      <c r="K137" s="559"/>
      <c r="L137" s="556" t="s">
        <v>4</v>
      </c>
      <c r="M137" s="559"/>
      <c r="N137" s="556" t="s">
        <v>76</v>
      </c>
      <c r="O137" s="559"/>
      <c r="P137" s="537" t="s">
        <v>1</v>
      </c>
    </row>
    <row r="138" spans="2:16" s="112" customFormat="1" ht="21" customHeight="1">
      <c r="B138" s="141"/>
      <c r="C138" s="567"/>
      <c r="D138" s="564"/>
      <c r="E138" s="564"/>
      <c r="F138" s="568"/>
      <c r="G138" s="558"/>
      <c r="H138" s="558"/>
      <c r="I138" s="558"/>
      <c r="J138" s="142" t="s">
        <v>5</v>
      </c>
      <c r="K138" s="142" t="s">
        <v>6</v>
      </c>
      <c r="L138" s="142" t="s">
        <v>5</v>
      </c>
      <c r="M138" s="142" t="s">
        <v>6</v>
      </c>
      <c r="N138" s="142" t="s">
        <v>5</v>
      </c>
      <c r="O138" s="142" t="s">
        <v>6</v>
      </c>
      <c r="P138" s="560"/>
    </row>
    <row r="139" spans="2:16" s="139" customFormat="1" ht="21" customHeight="1">
      <c r="B139" s="143" t="s">
        <v>104</v>
      </c>
      <c r="C139" s="144"/>
      <c r="D139" s="145" t="s">
        <v>136</v>
      </c>
      <c r="E139" s="146"/>
      <c r="F139" s="147"/>
      <c r="G139" s="147"/>
      <c r="H139" s="148" t="s">
        <v>21</v>
      </c>
      <c r="I139" s="149">
        <v>0</v>
      </c>
      <c r="J139" s="105"/>
      <c r="K139" s="105">
        <f t="shared" ref="K139:K141" si="2">INT(I139*J139)</f>
        <v>0</v>
      </c>
      <c r="L139" s="149">
        <v>0</v>
      </c>
      <c r="M139" s="105">
        <f>ROUND($I139*L139,0)</f>
        <v>0</v>
      </c>
      <c r="N139" s="105"/>
      <c r="O139" s="105">
        <f>ROUND($I139*N139,0)</f>
        <v>0</v>
      </c>
      <c r="P139" s="150"/>
    </row>
    <row r="140" spans="2:16" s="139" customFormat="1" ht="21" customHeight="1">
      <c r="B140" s="143"/>
      <c r="C140" s="144"/>
      <c r="D140" s="145" t="s">
        <v>81</v>
      </c>
      <c r="E140" s="146"/>
      <c r="F140" s="147"/>
      <c r="G140" s="147"/>
      <c r="H140" s="148" t="s">
        <v>21</v>
      </c>
      <c r="I140" s="149">
        <v>0</v>
      </c>
      <c r="J140" s="105"/>
      <c r="K140" s="105">
        <f t="shared" si="2"/>
        <v>0</v>
      </c>
      <c r="L140" s="149">
        <v>0</v>
      </c>
      <c r="M140" s="105">
        <f>ROUND($I140*L140,0)</f>
        <v>0</v>
      </c>
      <c r="N140" s="105"/>
      <c r="O140" s="105">
        <f>ROUND($I140*N140,0)</f>
        <v>0</v>
      </c>
      <c r="P140" s="150"/>
    </row>
    <row r="141" spans="2:16" s="139" customFormat="1" ht="21" customHeight="1">
      <c r="B141" s="143"/>
      <c r="C141" s="144"/>
      <c r="D141" s="145" t="s">
        <v>345</v>
      </c>
      <c r="E141" s="146"/>
      <c r="F141" s="147"/>
      <c r="G141" s="147" t="s">
        <v>346</v>
      </c>
      <c r="H141" s="148" t="s">
        <v>347</v>
      </c>
      <c r="I141" s="149">
        <v>0</v>
      </c>
      <c r="J141" s="149">
        <v>0</v>
      </c>
      <c r="K141" s="105">
        <f t="shared" si="2"/>
        <v>0</v>
      </c>
      <c r="L141" s="79"/>
      <c r="M141" s="105"/>
      <c r="N141" s="105"/>
      <c r="O141" s="105"/>
      <c r="P141" s="150"/>
    </row>
    <row r="142" spans="2:16" s="139" customFormat="1" ht="21" customHeight="1">
      <c r="B142" s="143" t="s">
        <v>95</v>
      </c>
      <c r="C142" s="151"/>
      <c r="D142" s="145"/>
      <c r="E142" s="146"/>
      <c r="F142" s="147"/>
      <c r="G142" s="147"/>
      <c r="H142" s="147"/>
      <c r="I142" s="149"/>
      <c r="J142" s="105"/>
      <c r="K142" s="105"/>
      <c r="L142" s="105"/>
      <c r="M142" s="105"/>
      <c r="N142" s="105"/>
      <c r="O142" s="105"/>
      <c r="P142" s="150"/>
    </row>
    <row r="143" spans="2:16" s="139" customFormat="1" ht="21" customHeight="1">
      <c r="B143" s="152"/>
      <c r="C143" s="539" t="s">
        <v>79</v>
      </c>
      <c r="D143" s="561"/>
      <c r="E143" s="561"/>
      <c r="F143" s="562"/>
      <c r="G143" s="153"/>
      <c r="H143" s="153"/>
      <c r="I143" s="154"/>
      <c r="J143" s="155"/>
      <c r="K143" s="155">
        <f>SUM(K139:K142)</f>
        <v>0</v>
      </c>
      <c r="L143" s="155"/>
      <c r="M143" s="155">
        <f>SUM(M139:M142)</f>
        <v>0</v>
      </c>
      <c r="N143" s="155"/>
      <c r="O143" s="155">
        <f>SUM(O139:O142)</f>
        <v>0</v>
      </c>
      <c r="P143" s="156"/>
    </row>
    <row r="144" spans="2:16" s="112" customFormat="1" ht="21" customHeight="1">
      <c r="B144" s="111"/>
      <c r="C144" s="124"/>
      <c r="D144" s="124"/>
      <c r="E144" s="125"/>
      <c r="F144" s="126"/>
      <c r="H144" s="127"/>
      <c r="I144" s="128"/>
      <c r="J144" s="129"/>
      <c r="K144" s="129"/>
      <c r="L144" s="129"/>
      <c r="M144" s="129"/>
      <c r="N144" s="129"/>
      <c r="O144" s="129"/>
      <c r="P144" s="130"/>
    </row>
    <row r="145" spans="2:16" s="112" customFormat="1" ht="21" customHeight="1">
      <c r="B145" s="111"/>
      <c r="C145" s="124"/>
      <c r="D145" s="124"/>
      <c r="E145" s="125"/>
      <c r="F145" s="126"/>
      <c r="H145" s="127"/>
      <c r="I145" s="128"/>
      <c r="J145" s="129"/>
      <c r="K145" s="129"/>
      <c r="L145" s="129"/>
      <c r="M145" s="129"/>
      <c r="N145" s="129"/>
      <c r="O145" s="129"/>
      <c r="P145" s="130"/>
    </row>
    <row r="146" spans="2:16" s="139" customFormat="1" ht="21" customHeight="1">
      <c r="B146" s="134" t="s">
        <v>880</v>
      </c>
      <c r="C146" s="542" t="s">
        <v>618</v>
      </c>
      <c r="D146" s="569"/>
      <c r="E146" s="544" t="s">
        <v>134</v>
      </c>
      <c r="F146" s="569"/>
      <c r="G146" s="135" t="s">
        <v>344</v>
      </c>
      <c r="H146" s="136" t="s">
        <v>19</v>
      </c>
      <c r="I146" s="563"/>
      <c r="J146" s="564"/>
      <c r="K146" s="137"/>
      <c r="L146" s="137"/>
      <c r="M146" s="137"/>
      <c r="N146" s="137"/>
      <c r="O146" s="137"/>
      <c r="P146" s="138"/>
    </row>
    <row r="147" spans="2:16" s="112" customFormat="1" ht="21" customHeight="1">
      <c r="B147" s="140"/>
      <c r="C147" s="546" t="s">
        <v>73</v>
      </c>
      <c r="D147" s="565"/>
      <c r="E147" s="565"/>
      <c r="F147" s="566"/>
      <c r="G147" s="552" t="s">
        <v>8</v>
      </c>
      <c r="H147" s="552" t="s">
        <v>9</v>
      </c>
      <c r="I147" s="554" t="s">
        <v>3</v>
      </c>
      <c r="J147" s="556" t="s">
        <v>75</v>
      </c>
      <c r="K147" s="559"/>
      <c r="L147" s="556" t="s">
        <v>4</v>
      </c>
      <c r="M147" s="559"/>
      <c r="N147" s="556" t="s">
        <v>76</v>
      </c>
      <c r="O147" s="559"/>
      <c r="P147" s="537" t="s">
        <v>1</v>
      </c>
    </row>
    <row r="148" spans="2:16" s="112" customFormat="1" ht="21" customHeight="1">
      <c r="B148" s="141"/>
      <c r="C148" s="567"/>
      <c r="D148" s="564"/>
      <c r="E148" s="564"/>
      <c r="F148" s="568"/>
      <c r="G148" s="558"/>
      <c r="H148" s="558"/>
      <c r="I148" s="558"/>
      <c r="J148" s="142" t="s">
        <v>5</v>
      </c>
      <c r="K148" s="142" t="s">
        <v>6</v>
      </c>
      <c r="L148" s="142" t="s">
        <v>5</v>
      </c>
      <c r="M148" s="142" t="s">
        <v>6</v>
      </c>
      <c r="N148" s="142" t="s">
        <v>5</v>
      </c>
      <c r="O148" s="142" t="s">
        <v>6</v>
      </c>
      <c r="P148" s="560"/>
    </row>
    <row r="149" spans="2:16" s="139" customFormat="1" ht="21" customHeight="1">
      <c r="B149" s="143" t="s">
        <v>104</v>
      </c>
      <c r="C149" s="144"/>
      <c r="D149" s="145" t="s">
        <v>136</v>
      </c>
      <c r="E149" s="146"/>
      <c r="F149" s="147"/>
      <c r="G149" s="147"/>
      <c r="H149" s="148" t="s">
        <v>21</v>
      </c>
      <c r="I149" s="149">
        <v>0</v>
      </c>
      <c r="J149" s="105"/>
      <c r="K149" s="105">
        <f t="shared" ref="K149:K151" si="3">INT(I149*J149)</f>
        <v>0</v>
      </c>
      <c r="L149" s="149">
        <v>0</v>
      </c>
      <c r="M149" s="105">
        <f>INT(I149*L149)</f>
        <v>0</v>
      </c>
      <c r="N149" s="105"/>
      <c r="O149" s="105">
        <f>ROUND($I149*N149,0)</f>
        <v>0</v>
      </c>
      <c r="P149" s="150"/>
    </row>
    <row r="150" spans="2:16" s="139" customFormat="1" ht="21" customHeight="1">
      <c r="B150" s="143"/>
      <c r="C150" s="144"/>
      <c r="D150" s="145" t="s">
        <v>81</v>
      </c>
      <c r="E150" s="146"/>
      <c r="F150" s="147"/>
      <c r="G150" s="147"/>
      <c r="H150" s="148" t="s">
        <v>21</v>
      </c>
      <c r="I150" s="149">
        <v>0</v>
      </c>
      <c r="J150" s="105"/>
      <c r="K150" s="105">
        <f t="shared" si="3"/>
        <v>0</v>
      </c>
      <c r="L150" s="149">
        <v>0</v>
      </c>
      <c r="M150" s="105">
        <f>INT(I150*L150)</f>
        <v>0</v>
      </c>
      <c r="N150" s="105"/>
      <c r="O150" s="105">
        <f>ROUND($I150*N150,0)</f>
        <v>0</v>
      </c>
      <c r="P150" s="150"/>
    </row>
    <row r="151" spans="2:16" s="139" customFormat="1" ht="21" customHeight="1">
      <c r="B151" s="143"/>
      <c r="C151" s="144"/>
      <c r="D151" s="145" t="s">
        <v>345</v>
      </c>
      <c r="E151" s="146"/>
      <c r="F151" s="147"/>
      <c r="G151" s="147" t="s">
        <v>346</v>
      </c>
      <c r="H151" s="148" t="s">
        <v>347</v>
      </c>
      <c r="I151" s="149">
        <v>0</v>
      </c>
      <c r="J151" s="149">
        <v>0</v>
      </c>
      <c r="K151" s="105">
        <f t="shared" si="3"/>
        <v>0</v>
      </c>
      <c r="L151" s="79"/>
      <c r="M151" s="105"/>
      <c r="N151" s="105"/>
      <c r="O151" s="105"/>
      <c r="P151" s="150"/>
    </row>
    <row r="152" spans="2:16" s="139" customFormat="1" ht="21" customHeight="1">
      <c r="B152" s="143" t="s">
        <v>95</v>
      </c>
      <c r="C152" s="151"/>
      <c r="D152" s="145"/>
      <c r="E152" s="146"/>
      <c r="F152" s="147"/>
      <c r="G152" s="147"/>
      <c r="H152" s="147"/>
      <c r="I152" s="149"/>
      <c r="J152" s="105"/>
      <c r="K152" s="105"/>
      <c r="L152" s="105"/>
      <c r="M152" s="105"/>
      <c r="N152" s="105"/>
      <c r="O152" s="105"/>
      <c r="P152" s="150"/>
    </row>
    <row r="153" spans="2:16" s="139" customFormat="1" ht="21" customHeight="1">
      <c r="B153" s="152"/>
      <c r="C153" s="539" t="s">
        <v>79</v>
      </c>
      <c r="D153" s="561"/>
      <c r="E153" s="561"/>
      <c r="F153" s="562"/>
      <c r="G153" s="153"/>
      <c r="H153" s="153"/>
      <c r="I153" s="154"/>
      <c r="J153" s="155"/>
      <c r="K153" s="155">
        <f>SUM(K149:K152)</f>
        <v>0</v>
      </c>
      <c r="L153" s="155"/>
      <c r="M153" s="155">
        <f>SUM(M149:M152)</f>
        <v>0</v>
      </c>
      <c r="N153" s="155"/>
      <c r="O153" s="155">
        <f>SUM(O149:O152)</f>
        <v>0</v>
      </c>
      <c r="P153" s="156"/>
    </row>
    <row r="154" spans="2:16" s="112" customFormat="1" ht="21" customHeight="1">
      <c r="B154" s="111"/>
      <c r="C154" s="124"/>
      <c r="D154" s="124"/>
      <c r="E154" s="125"/>
      <c r="F154" s="126"/>
      <c r="H154" s="127"/>
      <c r="I154" s="128"/>
      <c r="J154" s="129"/>
      <c r="K154" s="129"/>
      <c r="L154" s="129"/>
      <c r="M154" s="129"/>
      <c r="N154" s="129"/>
      <c r="O154" s="129"/>
      <c r="P154" s="130"/>
    </row>
    <row r="155" spans="2:16" s="112" customFormat="1" ht="21" customHeight="1">
      <c r="B155" s="111"/>
      <c r="C155" s="124"/>
      <c r="D155" s="124"/>
      <c r="E155" s="125"/>
      <c r="F155" s="126"/>
      <c r="H155" s="127"/>
      <c r="I155" s="128"/>
      <c r="J155" s="129"/>
      <c r="K155" s="129"/>
      <c r="L155" s="129"/>
      <c r="M155" s="129"/>
      <c r="N155" s="129"/>
      <c r="O155" s="129"/>
      <c r="P155" s="130"/>
    </row>
    <row r="156" spans="2:16" s="139" customFormat="1" ht="21" customHeight="1">
      <c r="B156" s="134" t="s">
        <v>881</v>
      </c>
      <c r="C156" s="542" t="s">
        <v>721</v>
      </c>
      <c r="D156" s="569"/>
      <c r="E156" s="544" t="s">
        <v>149</v>
      </c>
      <c r="F156" s="569"/>
      <c r="G156" s="135" t="s">
        <v>507</v>
      </c>
      <c r="H156" s="136" t="s">
        <v>17</v>
      </c>
      <c r="I156" s="157"/>
      <c r="J156" s="157"/>
      <c r="K156" s="158">
        <f>K165</f>
        <v>0</v>
      </c>
      <c r="L156" s="158"/>
      <c r="M156" s="158">
        <f>M165</f>
        <v>0</v>
      </c>
      <c r="N156" s="158"/>
      <c r="O156" s="158">
        <f>O165</f>
        <v>0</v>
      </c>
      <c r="P156" s="159"/>
    </row>
    <row r="157" spans="2:16" s="112" customFormat="1" ht="21" customHeight="1">
      <c r="B157" s="140"/>
      <c r="C157" s="546" t="s">
        <v>73</v>
      </c>
      <c r="D157" s="565"/>
      <c r="E157" s="565"/>
      <c r="F157" s="566"/>
      <c r="G157" s="552" t="s">
        <v>8</v>
      </c>
      <c r="H157" s="552" t="s">
        <v>9</v>
      </c>
      <c r="I157" s="554" t="s">
        <v>3</v>
      </c>
      <c r="J157" s="556" t="s">
        <v>75</v>
      </c>
      <c r="K157" s="559"/>
      <c r="L157" s="556" t="s">
        <v>4</v>
      </c>
      <c r="M157" s="559"/>
      <c r="N157" s="556" t="s">
        <v>76</v>
      </c>
      <c r="O157" s="559"/>
      <c r="P157" s="537" t="s">
        <v>1</v>
      </c>
    </row>
    <row r="158" spans="2:16" s="112" customFormat="1" ht="21" customHeight="1">
      <c r="B158" s="141"/>
      <c r="C158" s="567"/>
      <c r="D158" s="564"/>
      <c r="E158" s="564"/>
      <c r="F158" s="568"/>
      <c r="G158" s="558"/>
      <c r="H158" s="558"/>
      <c r="I158" s="558"/>
      <c r="J158" s="142" t="s">
        <v>5</v>
      </c>
      <c r="K158" s="142" t="s">
        <v>6</v>
      </c>
      <c r="L158" s="142" t="s">
        <v>5</v>
      </c>
      <c r="M158" s="142" t="s">
        <v>6</v>
      </c>
      <c r="N158" s="142" t="s">
        <v>5</v>
      </c>
      <c r="O158" s="142" t="s">
        <v>6</v>
      </c>
      <c r="P158" s="560"/>
    </row>
    <row r="159" spans="2:16" s="139" customFormat="1" ht="21" customHeight="1">
      <c r="B159" s="143" t="s">
        <v>805</v>
      </c>
      <c r="C159" s="151"/>
      <c r="D159" s="145" t="s">
        <v>150</v>
      </c>
      <c r="E159" s="146"/>
      <c r="F159" s="160"/>
      <c r="G159" s="147" t="s">
        <v>151</v>
      </c>
      <c r="H159" s="148" t="s">
        <v>22</v>
      </c>
      <c r="I159" s="149">
        <v>0</v>
      </c>
      <c r="J159" s="149">
        <v>0</v>
      </c>
      <c r="K159" s="105">
        <f>INT(I159*J159)</f>
        <v>0</v>
      </c>
      <c r="L159" s="105"/>
      <c r="M159" s="105"/>
      <c r="N159" s="105"/>
      <c r="O159" s="105"/>
      <c r="P159" s="150"/>
    </row>
    <row r="160" spans="2:16" s="139" customFormat="1" ht="21" customHeight="1">
      <c r="B160" s="143" t="s">
        <v>798</v>
      </c>
      <c r="C160" s="151"/>
      <c r="D160" s="145" t="s">
        <v>152</v>
      </c>
      <c r="E160" s="146"/>
      <c r="F160" s="160"/>
      <c r="G160" s="147" t="s">
        <v>153</v>
      </c>
      <c r="H160" s="148" t="s">
        <v>17</v>
      </c>
      <c r="I160" s="149">
        <v>0</v>
      </c>
      <c r="J160" s="149">
        <v>0</v>
      </c>
      <c r="K160" s="105">
        <f>INT(I160*J160)</f>
        <v>0</v>
      </c>
      <c r="L160" s="105"/>
      <c r="M160" s="105"/>
      <c r="N160" s="105"/>
      <c r="O160" s="105"/>
      <c r="P160" s="150"/>
    </row>
    <row r="161" spans="2:16" s="139" customFormat="1" ht="21" customHeight="1">
      <c r="B161" s="143" t="s">
        <v>147</v>
      </c>
      <c r="C161" s="151"/>
      <c r="D161" s="145" t="s">
        <v>147</v>
      </c>
      <c r="E161" s="146"/>
      <c r="F161" s="147"/>
      <c r="G161" s="147"/>
      <c r="H161" s="148" t="s">
        <v>21</v>
      </c>
      <c r="I161" s="149">
        <v>0</v>
      </c>
      <c r="J161" s="105"/>
      <c r="K161" s="105"/>
      <c r="L161" s="149">
        <v>0</v>
      </c>
      <c r="M161" s="105">
        <f>INT(I161*L161)</f>
        <v>0</v>
      </c>
      <c r="N161" s="105"/>
      <c r="O161" s="105"/>
      <c r="P161" s="150"/>
    </row>
    <row r="162" spans="2:16" s="139" customFormat="1" ht="21" customHeight="1">
      <c r="B162" s="169"/>
      <c r="C162" s="151"/>
      <c r="D162" s="145" t="s">
        <v>14</v>
      </c>
      <c r="E162" s="146"/>
      <c r="F162" s="147"/>
      <c r="G162" s="147"/>
      <c r="H162" s="148" t="s">
        <v>21</v>
      </c>
      <c r="I162" s="149">
        <v>0</v>
      </c>
      <c r="J162" s="105"/>
      <c r="K162" s="105"/>
      <c r="L162" s="149">
        <v>0</v>
      </c>
      <c r="M162" s="105">
        <f>INT(I162*L162)</f>
        <v>0</v>
      </c>
      <c r="N162" s="105"/>
      <c r="O162" s="105"/>
      <c r="P162" s="150"/>
    </row>
    <row r="163" spans="2:16" s="139" customFormat="1" ht="21" customHeight="1">
      <c r="B163" s="169"/>
      <c r="C163" s="175"/>
      <c r="D163" s="145" t="s">
        <v>96</v>
      </c>
      <c r="E163" s="146"/>
      <c r="F163" s="147"/>
      <c r="G163" s="147" t="s">
        <v>154</v>
      </c>
      <c r="H163" s="148" t="s">
        <v>0</v>
      </c>
      <c r="I163" s="149">
        <v>0</v>
      </c>
      <c r="J163" s="149">
        <v>0</v>
      </c>
      <c r="K163" s="105">
        <f>INT(I163*J163)</f>
        <v>0</v>
      </c>
      <c r="L163" s="176"/>
      <c r="M163" s="105"/>
      <c r="N163" s="176"/>
      <c r="O163" s="176"/>
      <c r="P163" s="177"/>
    </row>
    <row r="164" spans="2:16" s="139" customFormat="1" ht="21" customHeight="1">
      <c r="B164" s="169"/>
      <c r="C164" s="170"/>
      <c r="D164" s="171"/>
      <c r="F164" s="172"/>
      <c r="G164" s="172"/>
      <c r="H164" s="173"/>
      <c r="I164" s="174"/>
      <c r="J164" s="133"/>
      <c r="K164" s="133"/>
      <c r="L164" s="133"/>
      <c r="M164" s="133"/>
      <c r="N164" s="133"/>
      <c r="O164" s="133"/>
      <c r="P164" s="178"/>
    </row>
    <row r="165" spans="2:16" s="139" customFormat="1" ht="21" customHeight="1">
      <c r="B165" s="152"/>
      <c r="C165" s="539" t="s">
        <v>79</v>
      </c>
      <c r="D165" s="561"/>
      <c r="E165" s="561"/>
      <c r="F165" s="562"/>
      <c r="G165" s="153"/>
      <c r="H165" s="153"/>
      <c r="I165" s="154"/>
      <c r="J165" s="155"/>
      <c r="K165" s="155">
        <f>SUM(K159:K163)</f>
        <v>0</v>
      </c>
      <c r="L165" s="155"/>
      <c r="M165" s="155">
        <f>SUM(M159:M163)</f>
        <v>0</v>
      </c>
      <c r="N165" s="155"/>
      <c r="O165" s="155">
        <f>SUM(O159:O161)</f>
        <v>0</v>
      </c>
      <c r="P165" s="162"/>
    </row>
    <row r="166" spans="2:16" s="112" customFormat="1" ht="21" customHeight="1">
      <c r="B166" s="111"/>
      <c r="C166" s="124"/>
      <c r="D166" s="124"/>
      <c r="E166" s="125"/>
      <c r="F166" s="126"/>
      <c r="H166" s="127"/>
      <c r="I166" s="128"/>
      <c r="J166" s="129"/>
      <c r="K166" s="129"/>
      <c r="L166" s="129"/>
      <c r="M166" s="129"/>
      <c r="N166" s="129"/>
      <c r="O166" s="129"/>
      <c r="P166" s="130"/>
    </row>
    <row r="167" spans="2:16" s="112" customFormat="1" ht="21" customHeight="1">
      <c r="B167" s="111"/>
      <c r="C167" s="124"/>
      <c r="D167" s="124"/>
      <c r="E167" s="125"/>
      <c r="F167" s="126"/>
      <c r="H167" s="127"/>
      <c r="I167" s="128"/>
      <c r="J167" s="129"/>
      <c r="K167" s="129"/>
      <c r="L167" s="129"/>
      <c r="M167" s="129"/>
      <c r="N167" s="129"/>
      <c r="O167" s="129"/>
      <c r="P167" s="130"/>
    </row>
    <row r="168" spans="2:16" s="139" customFormat="1" ht="21" customHeight="1">
      <c r="B168" s="134" t="s">
        <v>882</v>
      </c>
      <c r="C168" s="542" t="s">
        <v>619</v>
      </c>
      <c r="D168" s="569"/>
      <c r="E168" s="544" t="s">
        <v>148</v>
      </c>
      <c r="F168" s="569"/>
      <c r="G168" s="135" t="s">
        <v>506</v>
      </c>
      <c r="H168" s="136" t="s">
        <v>17</v>
      </c>
      <c r="I168" s="157"/>
      <c r="J168" s="157"/>
      <c r="K168" s="158">
        <f>K178</f>
        <v>0</v>
      </c>
      <c r="L168" s="158"/>
      <c r="M168" s="158">
        <f>M178</f>
        <v>0</v>
      </c>
      <c r="N168" s="158"/>
      <c r="O168" s="158">
        <f>O178</f>
        <v>0</v>
      </c>
      <c r="P168" s="159"/>
    </row>
    <row r="169" spans="2:16" s="112" customFormat="1" ht="21" customHeight="1">
      <c r="B169" s="140"/>
      <c r="C169" s="546" t="s">
        <v>73</v>
      </c>
      <c r="D169" s="565"/>
      <c r="E169" s="565"/>
      <c r="F169" s="566"/>
      <c r="G169" s="552" t="s">
        <v>8</v>
      </c>
      <c r="H169" s="552" t="s">
        <v>9</v>
      </c>
      <c r="I169" s="554" t="s">
        <v>3</v>
      </c>
      <c r="J169" s="556" t="s">
        <v>75</v>
      </c>
      <c r="K169" s="559"/>
      <c r="L169" s="556" t="s">
        <v>4</v>
      </c>
      <c r="M169" s="559"/>
      <c r="N169" s="556" t="s">
        <v>76</v>
      </c>
      <c r="O169" s="559"/>
      <c r="P169" s="537" t="s">
        <v>1</v>
      </c>
    </row>
    <row r="170" spans="2:16" s="112" customFormat="1" ht="21" customHeight="1">
      <c r="B170" s="141"/>
      <c r="C170" s="567"/>
      <c r="D170" s="564"/>
      <c r="E170" s="564"/>
      <c r="F170" s="568"/>
      <c r="G170" s="558"/>
      <c r="H170" s="558"/>
      <c r="I170" s="558"/>
      <c r="J170" s="142" t="s">
        <v>5</v>
      </c>
      <c r="K170" s="142" t="s">
        <v>6</v>
      </c>
      <c r="L170" s="142" t="s">
        <v>5</v>
      </c>
      <c r="M170" s="142" t="s">
        <v>6</v>
      </c>
      <c r="N170" s="142" t="s">
        <v>5</v>
      </c>
      <c r="O170" s="142" t="s">
        <v>6</v>
      </c>
      <c r="P170" s="560"/>
    </row>
    <row r="171" spans="2:16" s="139" customFormat="1" ht="21" customHeight="1">
      <c r="B171" s="143" t="s">
        <v>805</v>
      </c>
      <c r="C171" s="151"/>
      <c r="D171" s="145" t="s">
        <v>155</v>
      </c>
      <c r="E171" s="146"/>
      <c r="F171" s="160"/>
      <c r="G171" s="147" t="s">
        <v>151</v>
      </c>
      <c r="H171" s="148" t="s">
        <v>156</v>
      </c>
      <c r="I171" s="149">
        <v>0</v>
      </c>
      <c r="J171" s="149">
        <v>0</v>
      </c>
      <c r="K171" s="105">
        <f>INT(I171*J171)</f>
        <v>0</v>
      </c>
      <c r="L171" s="105"/>
      <c r="M171" s="105"/>
      <c r="N171" s="105"/>
      <c r="O171" s="105"/>
      <c r="P171" s="150"/>
    </row>
    <row r="172" spans="2:16" s="139" customFormat="1" ht="21" customHeight="1">
      <c r="B172" s="143" t="s">
        <v>798</v>
      </c>
      <c r="C172" s="151"/>
      <c r="D172" s="145" t="s">
        <v>157</v>
      </c>
      <c r="E172" s="146"/>
      <c r="F172" s="160"/>
      <c r="G172" s="147" t="s">
        <v>153</v>
      </c>
      <c r="H172" s="148" t="s">
        <v>17</v>
      </c>
      <c r="I172" s="149">
        <v>0</v>
      </c>
      <c r="J172" s="149">
        <v>0</v>
      </c>
      <c r="K172" s="105">
        <f>INT(I172*J172)</f>
        <v>0</v>
      </c>
      <c r="L172" s="105"/>
      <c r="M172" s="105"/>
      <c r="N172" s="105"/>
      <c r="O172" s="105"/>
      <c r="P172" s="150"/>
    </row>
    <row r="173" spans="2:16" s="139" customFormat="1" ht="21" customHeight="1">
      <c r="B173" s="143"/>
      <c r="C173" s="151"/>
      <c r="D173" s="145" t="s">
        <v>150</v>
      </c>
      <c r="E173" s="146"/>
      <c r="F173" s="160"/>
      <c r="G173" s="147" t="s">
        <v>158</v>
      </c>
      <c r="H173" s="148" t="s">
        <v>22</v>
      </c>
      <c r="I173" s="149">
        <v>0</v>
      </c>
      <c r="J173" s="149">
        <v>0</v>
      </c>
      <c r="K173" s="105">
        <f>INT(I173*J173)</f>
        <v>0</v>
      </c>
      <c r="L173" s="105"/>
      <c r="M173" s="105"/>
      <c r="N173" s="105"/>
      <c r="O173" s="105"/>
      <c r="P173" s="150"/>
    </row>
    <row r="174" spans="2:16" s="139" customFormat="1" ht="21" customHeight="1">
      <c r="B174" s="143" t="s">
        <v>147</v>
      </c>
      <c r="C174" s="151"/>
      <c r="D174" s="145" t="s">
        <v>147</v>
      </c>
      <c r="E174" s="146"/>
      <c r="F174" s="147"/>
      <c r="G174" s="147"/>
      <c r="H174" s="148" t="s">
        <v>21</v>
      </c>
      <c r="I174" s="149">
        <v>0</v>
      </c>
      <c r="J174" s="105"/>
      <c r="K174" s="105"/>
      <c r="L174" s="149">
        <v>0</v>
      </c>
      <c r="M174" s="105">
        <f>INT(I174*L174)</f>
        <v>0</v>
      </c>
      <c r="N174" s="105"/>
      <c r="O174" s="105"/>
      <c r="P174" s="150"/>
    </row>
    <row r="175" spans="2:16" s="139" customFormat="1" ht="21" customHeight="1">
      <c r="B175" s="169"/>
      <c r="C175" s="151"/>
      <c r="D175" s="145" t="s">
        <v>81</v>
      </c>
      <c r="E175" s="146"/>
      <c r="F175" s="147"/>
      <c r="G175" s="147"/>
      <c r="H175" s="148" t="s">
        <v>21</v>
      </c>
      <c r="I175" s="149">
        <v>0</v>
      </c>
      <c r="J175" s="105"/>
      <c r="K175" s="105"/>
      <c r="L175" s="149">
        <v>0</v>
      </c>
      <c r="M175" s="105">
        <f>INT(I175*L175)</f>
        <v>0</v>
      </c>
      <c r="N175" s="105"/>
      <c r="O175" s="105"/>
      <c r="P175" s="150"/>
    </row>
    <row r="176" spans="2:16" s="139" customFormat="1" ht="21" customHeight="1">
      <c r="B176" s="169"/>
      <c r="C176" s="175"/>
      <c r="D176" s="145" t="s">
        <v>96</v>
      </c>
      <c r="E176" s="146"/>
      <c r="F176" s="147"/>
      <c r="G176" s="147" t="s">
        <v>154</v>
      </c>
      <c r="H176" s="148" t="s">
        <v>0</v>
      </c>
      <c r="I176" s="149">
        <v>0</v>
      </c>
      <c r="J176" s="149">
        <v>0</v>
      </c>
      <c r="K176" s="105">
        <f>INT(I176*J176)</f>
        <v>0</v>
      </c>
      <c r="L176" s="176"/>
      <c r="M176" s="105"/>
      <c r="N176" s="176"/>
      <c r="O176" s="176"/>
      <c r="P176" s="177"/>
    </row>
    <row r="177" spans="2:16" s="139" customFormat="1" ht="21" customHeight="1">
      <c r="B177" s="169"/>
      <c r="C177" s="179"/>
      <c r="D177" s="171"/>
      <c r="F177" s="172"/>
      <c r="G177" s="172"/>
      <c r="H177" s="173"/>
      <c r="I177" s="174"/>
      <c r="J177" s="180"/>
      <c r="K177" s="133"/>
      <c r="L177" s="180"/>
      <c r="M177" s="133"/>
      <c r="N177" s="180"/>
      <c r="O177" s="180"/>
      <c r="P177" s="181"/>
    </row>
    <row r="178" spans="2:16" s="139" customFormat="1" ht="21" customHeight="1">
      <c r="B178" s="152"/>
      <c r="C178" s="539" t="s">
        <v>79</v>
      </c>
      <c r="D178" s="561"/>
      <c r="E178" s="561"/>
      <c r="F178" s="562"/>
      <c r="G178" s="153"/>
      <c r="H178" s="153"/>
      <c r="I178" s="154"/>
      <c r="J178" s="155"/>
      <c r="K178" s="155">
        <f>SUM(K171:K176)</f>
        <v>0</v>
      </c>
      <c r="L178" s="155"/>
      <c r="M178" s="155">
        <f>SUM(M171:M177)</f>
        <v>0</v>
      </c>
      <c r="N178" s="155"/>
      <c r="O178" s="155">
        <f>SUM(O171:O174)</f>
        <v>0</v>
      </c>
      <c r="P178" s="162"/>
    </row>
    <row r="179" spans="2:16" s="112" customFormat="1" ht="21" customHeight="1">
      <c r="B179" s="111"/>
      <c r="C179" s="124"/>
      <c r="D179" s="124"/>
      <c r="E179" s="125"/>
      <c r="F179" s="126"/>
      <c r="H179" s="127"/>
      <c r="I179" s="128"/>
      <c r="J179" s="129"/>
      <c r="K179" s="129"/>
      <c r="L179" s="129"/>
      <c r="M179" s="129"/>
      <c r="N179" s="129"/>
      <c r="O179" s="129"/>
      <c r="P179" s="130"/>
    </row>
    <row r="180" spans="2:16" s="112" customFormat="1" ht="21" customHeight="1">
      <c r="B180" s="111"/>
      <c r="C180" s="124"/>
      <c r="D180" s="124"/>
      <c r="E180" s="125"/>
      <c r="F180" s="126"/>
      <c r="H180" s="127"/>
      <c r="I180" s="128"/>
      <c r="J180" s="129"/>
      <c r="K180" s="129"/>
      <c r="L180" s="129"/>
      <c r="M180" s="129"/>
      <c r="N180" s="129"/>
      <c r="O180" s="129"/>
      <c r="P180" s="130"/>
    </row>
    <row r="181" spans="2:16" s="139" customFormat="1" ht="21" customHeight="1">
      <c r="B181" s="134" t="s">
        <v>883</v>
      </c>
      <c r="C181" s="542" t="s">
        <v>722</v>
      </c>
      <c r="D181" s="543"/>
      <c r="E181" s="544" t="s">
        <v>676</v>
      </c>
      <c r="F181" s="545"/>
      <c r="G181" s="135" t="s">
        <v>677</v>
      </c>
      <c r="H181" s="136" t="s">
        <v>678</v>
      </c>
      <c r="I181" s="128"/>
      <c r="J181" s="129"/>
      <c r="K181" s="158">
        <f>K191</f>
        <v>0</v>
      </c>
      <c r="L181" s="158"/>
      <c r="M181" s="158">
        <f>M191</f>
        <v>0</v>
      </c>
      <c r="N181" s="158"/>
      <c r="O181" s="158">
        <f>O191</f>
        <v>0</v>
      </c>
      <c r="P181" s="159"/>
    </row>
    <row r="182" spans="2:16" s="112" customFormat="1" ht="21" customHeight="1">
      <c r="B182" s="140"/>
      <c r="C182" s="546" t="s">
        <v>73</v>
      </c>
      <c r="D182" s="565"/>
      <c r="E182" s="565"/>
      <c r="F182" s="566"/>
      <c r="G182" s="552" t="s">
        <v>8</v>
      </c>
      <c r="H182" s="552" t="s">
        <v>113</v>
      </c>
      <c r="I182" s="554" t="s">
        <v>3</v>
      </c>
      <c r="J182" s="556" t="s">
        <v>75</v>
      </c>
      <c r="K182" s="559"/>
      <c r="L182" s="556" t="s">
        <v>4</v>
      </c>
      <c r="M182" s="559"/>
      <c r="N182" s="556" t="s">
        <v>76</v>
      </c>
      <c r="O182" s="559"/>
      <c r="P182" s="537" t="s">
        <v>1</v>
      </c>
    </row>
    <row r="183" spans="2:16" s="112" customFormat="1" ht="21" customHeight="1">
      <c r="B183" s="141"/>
      <c r="C183" s="567"/>
      <c r="D183" s="564"/>
      <c r="E183" s="564"/>
      <c r="F183" s="568"/>
      <c r="G183" s="558"/>
      <c r="H183" s="558"/>
      <c r="I183" s="558"/>
      <c r="J183" s="142" t="s">
        <v>78</v>
      </c>
      <c r="K183" s="142" t="s">
        <v>6</v>
      </c>
      <c r="L183" s="142" t="s">
        <v>78</v>
      </c>
      <c r="M183" s="142" t="s">
        <v>6</v>
      </c>
      <c r="N183" s="142" t="s">
        <v>78</v>
      </c>
      <c r="O183" s="142" t="s">
        <v>6</v>
      </c>
      <c r="P183" s="560"/>
    </row>
    <row r="184" spans="2:16" s="139" customFormat="1" ht="21" customHeight="1">
      <c r="B184" s="143" t="s">
        <v>803</v>
      </c>
      <c r="C184" s="151"/>
      <c r="D184" s="145" t="s">
        <v>140</v>
      </c>
      <c r="E184" s="146"/>
      <c r="F184" s="160"/>
      <c r="G184" s="147" t="s">
        <v>141</v>
      </c>
      <c r="H184" s="148" t="s">
        <v>142</v>
      </c>
      <c r="I184" s="149">
        <v>0</v>
      </c>
      <c r="J184" s="149">
        <v>0</v>
      </c>
      <c r="K184" s="105">
        <f>INT(I184*J184)</f>
        <v>0</v>
      </c>
      <c r="L184" s="105"/>
      <c r="M184" s="105"/>
      <c r="N184" s="105"/>
      <c r="O184" s="105"/>
      <c r="P184" s="150"/>
    </row>
    <row r="185" spans="2:16" s="139" customFormat="1" ht="21" customHeight="1">
      <c r="B185" s="143" t="s">
        <v>884</v>
      </c>
      <c r="C185" s="151"/>
      <c r="D185" s="145" t="s">
        <v>177</v>
      </c>
      <c r="E185" s="146"/>
      <c r="F185" s="160"/>
      <c r="G185" s="147" t="s">
        <v>679</v>
      </c>
      <c r="H185" s="148" t="s">
        <v>7</v>
      </c>
      <c r="I185" s="149">
        <v>0</v>
      </c>
      <c r="J185" s="149">
        <v>0</v>
      </c>
      <c r="K185" s="105">
        <f>INT(I185*J185)</f>
        <v>0</v>
      </c>
      <c r="L185" s="105"/>
      <c r="M185" s="105"/>
      <c r="N185" s="105"/>
      <c r="O185" s="105"/>
      <c r="P185" s="150"/>
    </row>
    <row r="186" spans="2:16" s="139" customFormat="1" ht="21" customHeight="1">
      <c r="B186" s="143" t="s">
        <v>147</v>
      </c>
      <c r="C186" s="151"/>
      <c r="D186" s="145" t="s">
        <v>147</v>
      </c>
      <c r="E186" s="146"/>
      <c r="F186" s="147"/>
      <c r="G186" s="147"/>
      <c r="H186" s="148" t="s">
        <v>12</v>
      </c>
      <c r="I186" s="149">
        <v>0</v>
      </c>
      <c r="J186" s="105"/>
      <c r="K186" s="105"/>
      <c r="L186" s="149">
        <v>0</v>
      </c>
      <c r="M186" s="105">
        <f>INT(I186*L186)</f>
        <v>0</v>
      </c>
      <c r="N186" s="105"/>
      <c r="O186" s="105"/>
      <c r="P186" s="150"/>
    </row>
    <row r="187" spans="2:16" s="139" customFormat="1" ht="21" customHeight="1">
      <c r="B187" s="169"/>
      <c r="C187" s="175"/>
      <c r="D187" s="182" t="s">
        <v>14</v>
      </c>
      <c r="E187" s="183"/>
      <c r="F187" s="184"/>
      <c r="G187" s="184"/>
      <c r="H187" s="185" t="s">
        <v>12</v>
      </c>
      <c r="I187" s="149">
        <v>0</v>
      </c>
      <c r="J187" s="176"/>
      <c r="K187" s="176"/>
      <c r="L187" s="149">
        <v>0</v>
      </c>
      <c r="M187" s="105">
        <f>INT(I187*L187)</f>
        <v>0</v>
      </c>
      <c r="N187" s="176"/>
      <c r="O187" s="176"/>
      <c r="P187" s="177"/>
    </row>
    <row r="188" spans="2:16" s="139" customFormat="1" ht="21" customHeight="1">
      <c r="B188" s="169"/>
      <c r="C188" s="175"/>
      <c r="D188" s="182" t="s">
        <v>680</v>
      </c>
      <c r="E188" s="183"/>
      <c r="F188" s="184"/>
      <c r="G188" s="184" t="s">
        <v>681</v>
      </c>
      <c r="H188" s="185" t="s">
        <v>682</v>
      </c>
      <c r="I188" s="149">
        <v>0</v>
      </c>
      <c r="J188" s="149">
        <v>0</v>
      </c>
      <c r="K188" s="105">
        <f>INT(I188*J188)</f>
        <v>0</v>
      </c>
      <c r="L188" s="79"/>
      <c r="M188" s="105"/>
      <c r="N188" s="176"/>
      <c r="O188" s="176"/>
      <c r="P188" s="177"/>
    </row>
    <row r="189" spans="2:16" s="139" customFormat="1" ht="21" customHeight="1">
      <c r="B189" s="169"/>
      <c r="C189" s="175"/>
      <c r="D189" s="182" t="s">
        <v>96</v>
      </c>
      <c r="E189" s="183"/>
      <c r="F189" s="184"/>
      <c r="G189" s="184" t="s">
        <v>188</v>
      </c>
      <c r="H189" s="185" t="s">
        <v>683</v>
      </c>
      <c r="I189" s="149">
        <v>0</v>
      </c>
      <c r="J189" s="149">
        <v>0</v>
      </c>
      <c r="K189" s="105">
        <f>INT(I189*J189)</f>
        <v>0</v>
      </c>
      <c r="L189" s="176"/>
      <c r="M189" s="105"/>
      <c r="N189" s="176"/>
      <c r="O189" s="176"/>
      <c r="P189" s="177"/>
    </row>
    <row r="190" spans="2:16" s="139" customFormat="1" ht="21" customHeight="1">
      <c r="B190" s="169"/>
      <c r="C190" s="175"/>
      <c r="D190" s="182"/>
      <c r="E190" s="183"/>
      <c r="F190" s="184"/>
      <c r="G190" s="184"/>
      <c r="H190" s="185"/>
      <c r="I190" s="186"/>
      <c r="J190" s="176"/>
      <c r="K190" s="176"/>
      <c r="L190" s="176"/>
      <c r="M190" s="176"/>
      <c r="N190" s="176"/>
      <c r="O190" s="176"/>
      <c r="P190" s="177"/>
    </row>
    <row r="191" spans="2:16" s="139" customFormat="1" ht="21" customHeight="1">
      <c r="B191" s="152"/>
      <c r="C191" s="539" t="s">
        <v>114</v>
      </c>
      <c r="D191" s="561"/>
      <c r="E191" s="561"/>
      <c r="F191" s="562"/>
      <c r="G191" s="153"/>
      <c r="H191" s="153"/>
      <c r="I191" s="154"/>
      <c r="J191" s="155"/>
      <c r="K191" s="155">
        <f>SUM(K184:K190)</f>
        <v>0</v>
      </c>
      <c r="L191" s="155"/>
      <c r="M191" s="155">
        <f>SUM(M184:M190)</f>
        <v>0</v>
      </c>
      <c r="N191" s="155"/>
      <c r="O191" s="155">
        <f>SUM(O184:O187)</f>
        <v>0</v>
      </c>
      <c r="P191" s="162"/>
    </row>
    <row r="192" spans="2:16" s="112" customFormat="1" ht="21" customHeight="1">
      <c r="B192" s="111"/>
      <c r="C192" s="124"/>
      <c r="D192" s="124"/>
      <c r="E192" s="125"/>
      <c r="F192" s="126"/>
      <c r="H192" s="127"/>
      <c r="I192" s="128"/>
      <c r="J192" s="129"/>
      <c r="K192" s="129"/>
      <c r="L192" s="129"/>
      <c r="M192" s="129"/>
      <c r="N192" s="129"/>
      <c r="O192" s="129"/>
      <c r="P192" s="130"/>
    </row>
    <row r="193" spans="2:16" s="112" customFormat="1" ht="21" customHeight="1">
      <c r="B193" s="111"/>
      <c r="C193" s="124"/>
      <c r="D193" s="124"/>
      <c r="E193" s="125"/>
      <c r="F193" s="126"/>
      <c r="H193" s="127"/>
      <c r="I193" s="128"/>
      <c r="J193" s="129"/>
      <c r="K193" s="129"/>
      <c r="L193" s="129"/>
      <c r="M193" s="129"/>
      <c r="N193" s="129"/>
      <c r="O193" s="129"/>
      <c r="P193" s="130"/>
    </row>
    <row r="194" spans="2:16" s="139" customFormat="1" ht="21" customHeight="1">
      <c r="B194" s="187" t="s">
        <v>885</v>
      </c>
      <c r="C194" s="542" t="s">
        <v>723</v>
      </c>
      <c r="D194" s="569"/>
      <c r="E194" s="544" t="s">
        <v>160</v>
      </c>
      <c r="F194" s="569"/>
      <c r="G194" s="135" t="s">
        <v>180</v>
      </c>
      <c r="H194" s="136" t="s">
        <v>17</v>
      </c>
      <c r="I194" s="596"/>
      <c r="J194" s="597"/>
      <c r="K194" s="199"/>
      <c r="L194" s="199"/>
      <c r="M194" s="199"/>
      <c r="N194" s="199"/>
      <c r="O194" s="199"/>
      <c r="P194" s="200"/>
    </row>
    <row r="195" spans="2:16" s="112" customFormat="1" ht="21" customHeight="1">
      <c r="B195" s="140"/>
      <c r="C195" s="546" t="s">
        <v>73</v>
      </c>
      <c r="D195" s="565"/>
      <c r="E195" s="565"/>
      <c r="F195" s="566"/>
      <c r="G195" s="552" t="s">
        <v>8</v>
      </c>
      <c r="H195" s="552" t="s">
        <v>9</v>
      </c>
      <c r="I195" s="554" t="s">
        <v>3</v>
      </c>
      <c r="J195" s="556" t="s">
        <v>75</v>
      </c>
      <c r="K195" s="559"/>
      <c r="L195" s="556" t="s">
        <v>4</v>
      </c>
      <c r="M195" s="559"/>
      <c r="N195" s="556" t="s">
        <v>76</v>
      </c>
      <c r="O195" s="559"/>
      <c r="P195" s="537" t="s">
        <v>1</v>
      </c>
    </row>
    <row r="196" spans="2:16" s="112" customFormat="1" ht="21" customHeight="1">
      <c r="B196" s="141"/>
      <c r="C196" s="567"/>
      <c r="D196" s="564"/>
      <c r="E196" s="564"/>
      <c r="F196" s="568"/>
      <c r="G196" s="558"/>
      <c r="H196" s="558"/>
      <c r="I196" s="558"/>
      <c r="J196" s="142" t="s">
        <v>5</v>
      </c>
      <c r="K196" s="142" t="s">
        <v>6</v>
      </c>
      <c r="L196" s="142" t="s">
        <v>5</v>
      </c>
      <c r="M196" s="142" t="s">
        <v>6</v>
      </c>
      <c r="N196" s="142" t="s">
        <v>5</v>
      </c>
      <c r="O196" s="142" t="s">
        <v>6</v>
      </c>
      <c r="P196" s="560"/>
    </row>
    <row r="197" spans="2:16" s="139" customFormat="1" ht="21" customHeight="1">
      <c r="B197" s="143" t="s">
        <v>886</v>
      </c>
      <c r="C197" s="188"/>
      <c r="D197" s="189" t="s">
        <v>161</v>
      </c>
      <c r="E197" s="190"/>
      <c r="F197" s="191"/>
      <c r="G197" s="192" t="s">
        <v>159</v>
      </c>
      <c r="H197" s="148" t="s">
        <v>84</v>
      </c>
      <c r="I197" s="149">
        <v>0</v>
      </c>
      <c r="J197" s="149">
        <v>0</v>
      </c>
      <c r="K197" s="105">
        <f>INT(I197*J197)</f>
        <v>0</v>
      </c>
      <c r="L197" s="105"/>
      <c r="M197" s="105">
        <f>ROUND($I197*L197,0)</f>
        <v>0</v>
      </c>
      <c r="N197" s="105"/>
      <c r="O197" s="105"/>
      <c r="P197" s="150"/>
    </row>
    <row r="198" spans="2:16" s="139" customFormat="1" ht="21" customHeight="1">
      <c r="B198" s="143"/>
      <c r="C198" s="193"/>
      <c r="D198" s="194" t="s">
        <v>162</v>
      </c>
      <c r="E198" s="195"/>
      <c r="F198" s="196"/>
      <c r="G198" s="197"/>
      <c r="H198" s="148" t="s">
        <v>84</v>
      </c>
      <c r="I198" s="149">
        <v>0</v>
      </c>
      <c r="J198" s="149">
        <v>0</v>
      </c>
      <c r="K198" s="105">
        <f t="shared" ref="K198:K209" si="4">INT(I198*J198)</f>
        <v>0</v>
      </c>
      <c r="L198" s="105"/>
      <c r="M198" s="105"/>
      <c r="N198" s="105"/>
      <c r="O198" s="105"/>
      <c r="P198" s="150"/>
    </row>
    <row r="199" spans="2:16" s="139" customFormat="1" ht="21" customHeight="1">
      <c r="B199" s="143"/>
      <c r="C199" s="193"/>
      <c r="D199" s="194" t="s">
        <v>163</v>
      </c>
      <c r="E199" s="195"/>
      <c r="F199" s="196"/>
      <c r="G199" s="197"/>
      <c r="H199" s="148" t="s">
        <v>16</v>
      </c>
      <c r="I199" s="149">
        <v>0</v>
      </c>
      <c r="J199" s="149">
        <v>0</v>
      </c>
      <c r="K199" s="105">
        <f t="shared" si="4"/>
        <v>0</v>
      </c>
      <c r="L199" s="105"/>
      <c r="M199" s="105"/>
      <c r="N199" s="105"/>
      <c r="O199" s="105"/>
      <c r="P199" s="150"/>
    </row>
    <row r="200" spans="2:16" s="139" customFormat="1" ht="21" customHeight="1">
      <c r="B200" s="143"/>
      <c r="C200" s="193"/>
      <c r="D200" s="194" t="s">
        <v>164</v>
      </c>
      <c r="E200" s="195"/>
      <c r="F200" s="196"/>
      <c r="G200" s="197" t="s">
        <v>181</v>
      </c>
      <c r="H200" s="148" t="s">
        <v>16</v>
      </c>
      <c r="I200" s="149">
        <v>0</v>
      </c>
      <c r="J200" s="149">
        <v>0</v>
      </c>
      <c r="K200" s="105">
        <f t="shared" si="4"/>
        <v>0</v>
      </c>
      <c r="L200" s="105"/>
      <c r="M200" s="105"/>
      <c r="N200" s="105"/>
      <c r="O200" s="105"/>
      <c r="P200" s="150"/>
    </row>
    <row r="201" spans="2:16" s="139" customFormat="1" ht="21" customHeight="1">
      <c r="B201" s="143"/>
      <c r="C201" s="193"/>
      <c r="D201" s="194" t="s">
        <v>165</v>
      </c>
      <c r="E201" s="195"/>
      <c r="F201" s="196"/>
      <c r="G201" s="197" t="s">
        <v>182</v>
      </c>
      <c r="H201" s="148" t="s">
        <v>83</v>
      </c>
      <c r="I201" s="149">
        <v>0</v>
      </c>
      <c r="J201" s="149">
        <v>0</v>
      </c>
      <c r="K201" s="105">
        <f t="shared" si="4"/>
        <v>0</v>
      </c>
      <c r="L201" s="105"/>
      <c r="M201" s="105"/>
      <c r="N201" s="105"/>
      <c r="O201" s="105"/>
      <c r="P201" s="150"/>
    </row>
    <row r="202" spans="2:16" s="139" customFormat="1" ht="21" customHeight="1">
      <c r="B202" s="143"/>
      <c r="C202" s="193"/>
      <c r="D202" s="194" t="s">
        <v>166</v>
      </c>
      <c r="E202" s="195"/>
      <c r="F202" s="196"/>
      <c r="G202" s="197" t="s">
        <v>183</v>
      </c>
      <c r="H202" s="148" t="s">
        <v>83</v>
      </c>
      <c r="I202" s="149">
        <v>0</v>
      </c>
      <c r="J202" s="149">
        <v>0</v>
      </c>
      <c r="K202" s="105">
        <f t="shared" si="4"/>
        <v>0</v>
      </c>
      <c r="L202" s="105"/>
      <c r="M202" s="105"/>
      <c r="N202" s="105"/>
      <c r="O202" s="105"/>
      <c r="P202" s="150"/>
    </row>
    <row r="203" spans="2:16" s="139" customFormat="1" ht="21" customHeight="1">
      <c r="B203" s="143"/>
      <c r="C203" s="193"/>
      <c r="D203" s="194" t="s">
        <v>167</v>
      </c>
      <c r="E203" s="195"/>
      <c r="F203" s="196"/>
      <c r="G203" s="197" t="s">
        <v>184</v>
      </c>
      <c r="H203" s="148" t="s">
        <v>83</v>
      </c>
      <c r="I203" s="149">
        <v>0</v>
      </c>
      <c r="J203" s="149">
        <v>0</v>
      </c>
      <c r="K203" s="105">
        <f t="shared" si="4"/>
        <v>0</v>
      </c>
      <c r="L203" s="105"/>
      <c r="M203" s="105"/>
      <c r="N203" s="105"/>
      <c r="O203" s="105"/>
      <c r="P203" s="150"/>
    </row>
    <row r="204" spans="2:16" s="139" customFormat="1" ht="21" customHeight="1">
      <c r="B204" s="143"/>
      <c r="C204" s="193"/>
      <c r="D204" s="194" t="s">
        <v>185</v>
      </c>
      <c r="E204" s="195"/>
      <c r="F204" s="196"/>
      <c r="G204" s="197" t="s">
        <v>186</v>
      </c>
      <c r="H204" s="148" t="s">
        <v>16</v>
      </c>
      <c r="I204" s="149">
        <v>0</v>
      </c>
      <c r="J204" s="149">
        <v>0</v>
      </c>
      <c r="K204" s="105">
        <f t="shared" si="4"/>
        <v>0</v>
      </c>
      <c r="L204" s="105"/>
      <c r="M204" s="105"/>
      <c r="N204" s="105"/>
      <c r="O204" s="105"/>
      <c r="P204" s="150"/>
    </row>
    <row r="205" spans="2:16" s="139" customFormat="1" ht="21" customHeight="1">
      <c r="B205" s="143"/>
      <c r="C205" s="193"/>
      <c r="D205" s="194" t="s">
        <v>187</v>
      </c>
      <c r="E205" s="195"/>
      <c r="F205" s="196"/>
      <c r="G205" s="197" t="s">
        <v>174</v>
      </c>
      <c r="H205" s="148" t="s">
        <v>23</v>
      </c>
      <c r="I205" s="149">
        <v>0</v>
      </c>
      <c r="J205" s="149">
        <v>0</v>
      </c>
      <c r="K205" s="105">
        <f t="shared" si="4"/>
        <v>0</v>
      </c>
      <c r="L205" s="105"/>
      <c r="M205" s="105"/>
      <c r="N205" s="105"/>
      <c r="O205" s="105"/>
      <c r="P205" s="150"/>
    </row>
    <row r="206" spans="2:16" s="139" customFormat="1" ht="21" customHeight="1">
      <c r="B206" s="143"/>
      <c r="C206" s="193"/>
      <c r="D206" s="194" t="s">
        <v>887</v>
      </c>
      <c r="E206" s="195"/>
      <c r="F206" s="196"/>
      <c r="G206" s="196" t="s">
        <v>888</v>
      </c>
      <c r="H206" s="148" t="s">
        <v>23</v>
      </c>
      <c r="I206" s="149">
        <v>0</v>
      </c>
      <c r="J206" s="149">
        <v>0</v>
      </c>
      <c r="K206" s="105">
        <f t="shared" si="4"/>
        <v>0</v>
      </c>
      <c r="L206" s="105"/>
      <c r="M206" s="105"/>
      <c r="N206" s="105"/>
      <c r="O206" s="105"/>
      <c r="P206" s="150"/>
    </row>
    <row r="207" spans="2:16" s="139" customFormat="1" ht="21" customHeight="1">
      <c r="B207" s="143"/>
      <c r="C207" s="193"/>
      <c r="D207" s="194" t="s">
        <v>147</v>
      </c>
      <c r="E207" s="195"/>
      <c r="F207" s="196"/>
      <c r="G207" s="196" t="s">
        <v>95</v>
      </c>
      <c r="H207" s="148" t="s">
        <v>12</v>
      </c>
      <c r="I207" s="149">
        <v>0</v>
      </c>
      <c r="J207" s="105"/>
      <c r="K207" s="105">
        <f t="shared" si="4"/>
        <v>0</v>
      </c>
      <c r="L207" s="149">
        <v>0</v>
      </c>
      <c r="M207" s="105">
        <f>INT(I207*L207)</f>
        <v>0</v>
      </c>
      <c r="N207" s="105"/>
      <c r="O207" s="105"/>
      <c r="P207" s="150"/>
    </row>
    <row r="208" spans="2:16" s="139" customFormat="1" ht="21" customHeight="1">
      <c r="B208" s="143"/>
      <c r="C208" s="193"/>
      <c r="D208" s="194" t="s">
        <v>171</v>
      </c>
      <c r="E208" s="195"/>
      <c r="F208" s="196"/>
      <c r="G208" s="196" t="s">
        <v>95</v>
      </c>
      <c r="H208" s="148" t="s">
        <v>12</v>
      </c>
      <c r="I208" s="149">
        <v>0</v>
      </c>
      <c r="J208" s="105"/>
      <c r="K208" s="105">
        <f t="shared" si="4"/>
        <v>0</v>
      </c>
      <c r="L208" s="149">
        <v>0</v>
      </c>
      <c r="M208" s="105">
        <f>INT(I208*L208)</f>
        <v>0</v>
      </c>
      <c r="N208" s="105"/>
      <c r="O208" s="105"/>
      <c r="P208" s="150"/>
    </row>
    <row r="209" spans="2:16" s="139" customFormat="1" ht="21" customHeight="1">
      <c r="B209" s="143"/>
      <c r="C209" s="193"/>
      <c r="D209" s="194" t="s">
        <v>143</v>
      </c>
      <c r="E209" s="195"/>
      <c r="F209" s="196"/>
      <c r="G209" s="196" t="s">
        <v>172</v>
      </c>
      <c r="H209" s="148" t="s">
        <v>133</v>
      </c>
      <c r="I209" s="149">
        <v>0</v>
      </c>
      <c r="J209" s="149">
        <v>0</v>
      </c>
      <c r="K209" s="105">
        <f t="shared" si="4"/>
        <v>0</v>
      </c>
      <c r="L209" s="105"/>
      <c r="M209" s="105"/>
      <c r="N209" s="105"/>
      <c r="O209" s="105"/>
      <c r="P209" s="150"/>
    </row>
    <row r="210" spans="2:16" s="139" customFormat="1" ht="21" customHeight="1">
      <c r="B210" s="143"/>
      <c r="C210" s="193"/>
      <c r="D210" s="198"/>
      <c r="E210" s="195"/>
      <c r="F210" s="196"/>
      <c r="G210" s="196"/>
      <c r="H210" s="148"/>
      <c r="I210" s="149"/>
      <c r="J210" s="105"/>
      <c r="K210" s="105"/>
      <c r="L210" s="105"/>
      <c r="M210" s="105"/>
      <c r="N210" s="105"/>
      <c r="O210" s="105"/>
      <c r="P210" s="150"/>
    </row>
    <row r="211" spans="2:16" s="139" customFormat="1" ht="21" customHeight="1">
      <c r="B211" s="152"/>
      <c r="C211" s="539" t="s">
        <v>79</v>
      </c>
      <c r="D211" s="561"/>
      <c r="E211" s="561"/>
      <c r="F211" s="562"/>
      <c r="G211" s="153"/>
      <c r="H211" s="153"/>
      <c r="I211" s="154"/>
      <c r="J211" s="155"/>
      <c r="K211" s="155">
        <f>SUM(K197:K210)</f>
        <v>0</v>
      </c>
      <c r="L211" s="155"/>
      <c r="M211" s="155">
        <f>SUM(M197:M210)</f>
        <v>0</v>
      </c>
      <c r="N211" s="155"/>
      <c r="O211" s="155"/>
      <c r="P211" s="162"/>
    </row>
    <row r="212" spans="2:16" s="112" customFormat="1" ht="21" customHeight="1">
      <c r="B212" s="111"/>
      <c r="C212" s="124"/>
      <c r="D212" s="124"/>
      <c r="E212" s="125"/>
      <c r="F212" s="126"/>
      <c r="H212" s="127"/>
      <c r="I212" s="128"/>
      <c r="J212" s="129"/>
      <c r="K212" s="129"/>
      <c r="L212" s="129"/>
      <c r="M212" s="129"/>
      <c r="N212" s="129"/>
      <c r="O212" s="129"/>
      <c r="P212" s="130"/>
    </row>
    <row r="213" spans="2:16" s="112" customFormat="1" ht="21" customHeight="1">
      <c r="B213" s="111"/>
      <c r="C213" s="124"/>
      <c r="D213" s="124"/>
      <c r="E213" s="125"/>
      <c r="F213" s="126"/>
      <c r="H213" s="127"/>
      <c r="I213" s="128"/>
      <c r="J213" s="129"/>
      <c r="K213" s="129"/>
      <c r="L213" s="129"/>
      <c r="M213" s="129"/>
      <c r="N213" s="129"/>
      <c r="O213" s="129"/>
      <c r="P213" s="130"/>
    </row>
    <row r="214" spans="2:16" s="139" customFormat="1" ht="21" customHeight="1">
      <c r="B214" s="134" t="s">
        <v>889</v>
      </c>
      <c r="C214" s="542" t="s">
        <v>620</v>
      </c>
      <c r="D214" s="543"/>
      <c r="E214" s="544" t="s">
        <v>176</v>
      </c>
      <c r="F214" s="545"/>
      <c r="G214" s="135" t="s">
        <v>890</v>
      </c>
      <c r="H214" s="136" t="s">
        <v>17</v>
      </c>
      <c r="I214" s="128"/>
      <c r="J214" s="129"/>
      <c r="K214" s="158">
        <f>K224</f>
        <v>0</v>
      </c>
      <c r="L214" s="158"/>
      <c r="M214" s="158">
        <f>M224</f>
        <v>0</v>
      </c>
      <c r="N214" s="158"/>
      <c r="O214" s="158">
        <f>O224</f>
        <v>0</v>
      </c>
      <c r="P214" s="159"/>
    </row>
    <row r="215" spans="2:16" s="112" customFormat="1" ht="21" customHeight="1">
      <c r="B215" s="140"/>
      <c r="C215" s="546" t="s">
        <v>73</v>
      </c>
      <c r="D215" s="565"/>
      <c r="E215" s="565"/>
      <c r="F215" s="566"/>
      <c r="G215" s="552" t="s">
        <v>8</v>
      </c>
      <c r="H215" s="552" t="s">
        <v>9</v>
      </c>
      <c r="I215" s="554" t="s">
        <v>3</v>
      </c>
      <c r="J215" s="556" t="s">
        <v>75</v>
      </c>
      <c r="K215" s="559"/>
      <c r="L215" s="556" t="s">
        <v>4</v>
      </c>
      <c r="M215" s="559"/>
      <c r="N215" s="556" t="s">
        <v>76</v>
      </c>
      <c r="O215" s="559"/>
      <c r="P215" s="537" t="s">
        <v>1</v>
      </c>
    </row>
    <row r="216" spans="2:16" s="112" customFormat="1" ht="21" customHeight="1">
      <c r="B216" s="141"/>
      <c r="C216" s="567"/>
      <c r="D216" s="564"/>
      <c r="E216" s="564"/>
      <c r="F216" s="568"/>
      <c r="G216" s="558"/>
      <c r="H216" s="558"/>
      <c r="I216" s="558"/>
      <c r="J216" s="142" t="s">
        <v>5</v>
      </c>
      <c r="K216" s="142" t="s">
        <v>6</v>
      </c>
      <c r="L216" s="142" t="s">
        <v>5</v>
      </c>
      <c r="M216" s="142" t="s">
        <v>6</v>
      </c>
      <c r="N216" s="142" t="s">
        <v>5</v>
      </c>
      <c r="O216" s="142" t="s">
        <v>6</v>
      </c>
      <c r="P216" s="560"/>
    </row>
    <row r="217" spans="2:16" s="139" customFormat="1" ht="21" customHeight="1">
      <c r="B217" s="143" t="s">
        <v>803</v>
      </c>
      <c r="C217" s="151"/>
      <c r="D217" s="145" t="s">
        <v>140</v>
      </c>
      <c r="E217" s="146"/>
      <c r="F217" s="160"/>
      <c r="G217" s="147" t="s">
        <v>141</v>
      </c>
      <c r="H217" s="148" t="s">
        <v>142</v>
      </c>
      <c r="I217" s="149">
        <v>0</v>
      </c>
      <c r="J217" s="149">
        <v>0</v>
      </c>
      <c r="K217" s="105">
        <f>INT(I217*J217)</f>
        <v>0</v>
      </c>
      <c r="L217" s="105"/>
      <c r="M217" s="105"/>
      <c r="N217" s="105"/>
      <c r="O217" s="105"/>
      <c r="P217" s="150"/>
    </row>
    <row r="218" spans="2:16" s="139" customFormat="1" ht="21" customHeight="1">
      <c r="B218" s="143" t="s">
        <v>891</v>
      </c>
      <c r="C218" s="151"/>
      <c r="D218" s="145" t="s">
        <v>177</v>
      </c>
      <c r="E218" s="146"/>
      <c r="F218" s="160"/>
      <c r="G218" s="147" t="s">
        <v>890</v>
      </c>
      <c r="H218" s="148" t="s">
        <v>7</v>
      </c>
      <c r="I218" s="149">
        <v>0</v>
      </c>
      <c r="J218" s="149">
        <v>0</v>
      </c>
      <c r="K218" s="105">
        <f>INT(I218*J218)</f>
        <v>0</v>
      </c>
      <c r="L218" s="105"/>
      <c r="M218" s="105"/>
      <c r="N218" s="105"/>
      <c r="O218" s="105"/>
      <c r="P218" s="150"/>
    </row>
    <row r="219" spans="2:16" s="139" customFormat="1" ht="21" customHeight="1">
      <c r="B219" s="143" t="s">
        <v>147</v>
      </c>
      <c r="C219" s="151"/>
      <c r="D219" s="145" t="s">
        <v>147</v>
      </c>
      <c r="E219" s="146"/>
      <c r="F219" s="147"/>
      <c r="G219" s="147"/>
      <c r="H219" s="148" t="s">
        <v>12</v>
      </c>
      <c r="I219" s="149">
        <v>0</v>
      </c>
      <c r="J219" s="105"/>
      <c r="K219" s="105"/>
      <c r="L219" s="149">
        <v>0</v>
      </c>
      <c r="M219" s="105">
        <f>INT(I219*L219)</f>
        <v>0</v>
      </c>
      <c r="N219" s="105"/>
      <c r="O219" s="105"/>
      <c r="P219" s="150"/>
    </row>
    <row r="220" spans="2:16" s="139" customFormat="1" ht="21" customHeight="1">
      <c r="B220" s="169"/>
      <c r="C220" s="175"/>
      <c r="D220" s="182" t="s">
        <v>14</v>
      </c>
      <c r="E220" s="183"/>
      <c r="F220" s="184"/>
      <c r="G220" s="184"/>
      <c r="H220" s="185" t="s">
        <v>12</v>
      </c>
      <c r="I220" s="149">
        <v>0</v>
      </c>
      <c r="J220" s="176"/>
      <c r="K220" s="176"/>
      <c r="L220" s="149">
        <v>0</v>
      </c>
      <c r="M220" s="105">
        <f>INT(I220*L220)</f>
        <v>0</v>
      </c>
      <c r="N220" s="176"/>
      <c r="O220" s="176"/>
      <c r="P220" s="177"/>
    </row>
    <row r="221" spans="2:16" s="139" customFormat="1" ht="21" customHeight="1">
      <c r="B221" s="169"/>
      <c r="C221" s="175"/>
      <c r="D221" s="182" t="s">
        <v>647</v>
      </c>
      <c r="E221" s="183"/>
      <c r="F221" s="184"/>
      <c r="G221" s="184" t="s">
        <v>648</v>
      </c>
      <c r="H221" s="185" t="s">
        <v>649</v>
      </c>
      <c r="I221" s="149">
        <v>0</v>
      </c>
      <c r="J221" s="149">
        <v>0</v>
      </c>
      <c r="K221" s="105">
        <f>INT(I221*J221)</f>
        <v>0</v>
      </c>
      <c r="L221" s="79"/>
      <c r="M221" s="105"/>
      <c r="N221" s="176"/>
      <c r="O221" s="176"/>
      <c r="P221" s="177"/>
    </row>
    <row r="222" spans="2:16" s="139" customFormat="1" ht="21" customHeight="1">
      <c r="B222" s="143"/>
      <c r="C222" s="193"/>
      <c r="D222" s="194" t="s">
        <v>143</v>
      </c>
      <c r="E222" s="195"/>
      <c r="F222" s="196"/>
      <c r="G222" s="196" t="s">
        <v>178</v>
      </c>
      <c r="H222" s="148" t="s">
        <v>133</v>
      </c>
      <c r="I222" s="149">
        <v>0</v>
      </c>
      <c r="J222" s="149">
        <v>0</v>
      </c>
      <c r="K222" s="105">
        <f>INT(I222*J222)</f>
        <v>0</v>
      </c>
      <c r="L222" s="105"/>
      <c r="M222" s="105"/>
      <c r="N222" s="105"/>
      <c r="O222" s="105"/>
      <c r="P222" s="150"/>
    </row>
    <row r="223" spans="2:16" s="139" customFormat="1" ht="21" customHeight="1">
      <c r="B223" s="169"/>
      <c r="C223" s="175"/>
      <c r="D223" s="182"/>
      <c r="E223" s="183"/>
      <c r="F223" s="184"/>
      <c r="G223" s="184"/>
      <c r="H223" s="185"/>
      <c r="I223" s="186"/>
      <c r="J223" s="176"/>
      <c r="K223" s="176"/>
      <c r="L223" s="176"/>
      <c r="M223" s="176"/>
      <c r="N223" s="176"/>
      <c r="O223" s="176"/>
      <c r="P223" s="177"/>
    </row>
    <row r="224" spans="2:16" s="139" customFormat="1" ht="21" customHeight="1">
      <c r="B224" s="152"/>
      <c r="C224" s="539" t="s">
        <v>79</v>
      </c>
      <c r="D224" s="561"/>
      <c r="E224" s="561"/>
      <c r="F224" s="562"/>
      <c r="G224" s="153"/>
      <c r="H224" s="153"/>
      <c r="I224" s="154"/>
      <c r="J224" s="155"/>
      <c r="K224" s="155">
        <f>SUM(K217:K223)</f>
        <v>0</v>
      </c>
      <c r="L224" s="155"/>
      <c r="M224" s="155">
        <f>SUM(M217:M223)</f>
        <v>0</v>
      </c>
      <c r="N224" s="155"/>
      <c r="O224" s="155">
        <f>SUM(O217:O220)</f>
        <v>0</v>
      </c>
      <c r="P224" s="162"/>
    </row>
    <row r="225" spans="2:18" s="112" customFormat="1" ht="21" customHeight="1">
      <c r="B225" s="111"/>
      <c r="C225" s="124"/>
      <c r="D225" s="124"/>
      <c r="E225" s="125"/>
      <c r="F225" s="126"/>
      <c r="H225" s="127"/>
      <c r="I225" s="128"/>
      <c r="J225" s="129"/>
      <c r="K225" s="129"/>
      <c r="L225" s="129"/>
      <c r="M225" s="129"/>
      <c r="N225" s="129"/>
      <c r="O225" s="129"/>
      <c r="P225" s="130"/>
    </row>
    <row r="226" spans="2:18" s="112" customFormat="1" ht="21" customHeight="1">
      <c r="B226" s="111"/>
      <c r="C226" s="124"/>
      <c r="D226" s="124"/>
      <c r="E226" s="125"/>
      <c r="F226" s="126"/>
      <c r="H226" s="127"/>
      <c r="I226" s="128"/>
      <c r="J226" s="129"/>
      <c r="K226" s="129"/>
      <c r="L226" s="129"/>
      <c r="M226" s="129"/>
      <c r="N226" s="129"/>
      <c r="O226" s="129"/>
      <c r="P226" s="130"/>
    </row>
    <row r="227" spans="2:18" s="139" customFormat="1" ht="21" customHeight="1">
      <c r="B227" s="134" t="s">
        <v>892</v>
      </c>
      <c r="C227" s="542" t="s">
        <v>724</v>
      </c>
      <c r="D227" s="543"/>
      <c r="E227" s="544" t="s">
        <v>192</v>
      </c>
      <c r="F227" s="545"/>
      <c r="G227" s="201" t="s">
        <v>315</v>
      </c>
      <c r="H227" s="136" t="s">
        <v>193</v>
      </c>
      <c r="I227" s="157"/>
      <c r="J227" s="157"/>
      <c r="K227" s="158">
        <f>K235</f>
        <v>0</v>
      </c>
      <c r="L227" s="158"/>
      <c r="M227" s="158">
        <f>M235</f>
        <v>0</v>
      </c>
      <c r="N227" s="158"/>
      <c r="O227" s="158">
        <f>O235</f>
        <v>0</v>
      </c>
      <c r="P227" s="159"/>
      <c r="R227" s="112"/>
    </row>
    <row r="228" spans="2:18" s="112" customFormat="1" ht="21" customHeight="1">
      <c r="B228" s="140"/>
      <c r="C228" s="546" t="s">
        <v>194</v>
      </c>
      <c r="D228" s="547"/>
      <c r="E228" s="547"/>
      <c r="F228" s="548"/>
      <c r="G228" s="552" t="s">
        <v>195</v>
      </c>
      <c r="H228" s="552" t="s">
        <v>196</v>
      </c>
      <c r="I228" s="554" t="s">
        <v>197</v>
      </c>
      <c r="J228" s="556" t="s">
        <v>198</v>
      </c>
      <c r="K228" s="557"/>
      <c r="L228" s="556" t="s">
        <v>199</v>
      </c>
      <c r="M228" s="557"/>
      <c r="N228" s="556" t="s">
        <v>200</v>
      </c>
      <c r="O228" s="557"/>
      <c r="P228" s="537" t="s">
        <v>201</v>
      </c>
    </row>
    <row r="229" spans="2:18" s="112" customFormat="1" ht="21" customHeight="1">
      <c r="B229" s="141"/>
      <c r="C229" s="549"/>
      <c r="D229" s="550"/>
      <c r="E229" s="550"/>
      <c r="F229" s="551"/>
      <c r="G229" s="553"/>
      <c r="H229" s="553"/>
      <c r="I229" s="555"/>
      <c r="J229" s="142" t="s">
        <v>202</v>
      </c>
      <c r="K229" s="142" t="s">
        <v>203</v>
      </c>
      <c r="L229" s="142" t="s">
        <v>202</v>
      </c>
      <c r="M229" s="142" t="s">
        <v>6</v>
      </c>
      <c r="N229" s="142" t="s">
        <v>204</v>
      </c>
      <c r="O229" s="142" t="s">
        <v>191</v>
      </c>
      <c r="P229" s="538"/>
    </row>
    <row r="230" spans="2:18" s="139" customFormat="1" ht="21" customHeight="1">
      <c r="B230" s="143"/>
      <c r="C230" s="151"/>
      <c r="D230" s="145" t="s">
        <v>893</v>
      </c>
      <c r="E230" s="146"/>
      <c r="F230" s="160"/>
      <c r="G230" s="147" t="s">
        <v>315</v>
      </c>
      <c r="H230" s="148" t="s">
        <v>7</v>
      </c>
      <c r="I230" s="149">
        <v>0</v>
      </c>
      <c r="J230" s="149">
        <v>0</v>
      </c>
      <c r="K230" s="149">
        <v>0</v>
      </c>
      <c r="L230" s="105"/>
      <c r="M230" s="105"/>
      <c r="N230" s="105"/>
      <c r="O230" s="105"/>
      <c r="P230" s="150"/>
    </row>
    <row r="231" spans="2:18" s="139" customFormat="1" ht="21" customHeight="1">
      <c r="B231" s="143"/>
      <c r="C231" s="175"/>
      <c r="D231" s="182" t="s">
        <v>189</v>
      </c>
      <c r="E231" s="183"/>
      <c r="F231" s="202"/>
      <c r="G231" s="184" t="s">
        <v>146</v>
      </c>
      <c r="H231" s="185" t="s">
        <v>142</v>
      </c>
      <c r="I231" s="149">
        <v>0</v>
      </c>
      <c r="J231" s="149">
        <v>0</v>
      </c>
      <c r="K231" s="149">
        <v>0</v>
      </c>
      <c r="L231" s="105"/>
      <c r="M231" s="176"/>
      <c r="N231" s="176"/>
      <c r="O231" s="176"/>
      <c r="P231" s="177"/>
    </row>
    <row r="232" spans="2:18" s="139" customFormat="1" ht="21" customHeight="1">
      <c r="B232" s="143"/>
      <c r="C232" s="175"/>
      <c r="D232" s="182" t="s">
        <v>147</v>
      </c>
      <c r="E232" s="183"/>
      <c r="F232" s="202"/>
      <c r="G232" s="184"/>
      <c r="H232" s="185" t="s">
        <v>12</v>
      </c>
      <c r="I232" s="149">
        <v>0</v>
      </c>
      <c r="J232" s="176"/>
      <c r="K232" s="176"/>
      <c r="L232" s="149">
        <v>0</v>
      </c>
      <c r="M232" s="105">
        <f>INT(I232*L232)</f>
        <v>0</v>
      </c>
      <c r="N232" s="176"/>
      <c r="O232" s="176"/>
      <c r="P232" s="203"/>
    </row>
    <row r="233" spans="2:18" s="139" customFormat="1" ht="21" customHeight="1">
      <c r="B233" s="143"/>
      <c r="C233" s="175"/>
      <c r="D233" s="182" t="s">
        <v>14</v>
      </c>
      <c r="E233" s="183"/>
      <c r="F233" s="202"/>
      <c r="G233" s="184"/>
      <c r="H233" s="185" t="s">
        <v>12</v>
      </c>
      <c r="I233" s="149">
        <v>0</v>
      </c>
      <c r="J233" s="176"/>
      <c r="K233" s="176"/>
      <c r="L233" s="149">
        <v>0</v>
      </c>
      <c r="M233" s="105">
        <f>INT(I233*L233)</f>
        <v>0</v>
      </c>
      <c r="N233" s="176"/>
      <c r="O233" s="176"/>
      <c r="P233" s="203"/>
    </row>
    <row r="234" spans="2:18" s="139" customFormat="1" ht="21" customHeight="1">
      <c r="B234" s="143"/>
      <c r="C234" s="175"/>
      <c r="D234" s="182"/>
      <c r="E234" s="183"/>
      <c r="F234" s="184"/>
      <c r="G234" s="184"/>
      <c r="H234" s="185"/>
      <c r="I234" s="186"/>
      <c r="J234" s="176"/>
      <c r="K234" s="176"/>
      <c r="L234" s="176"/>
      <c r="M234" s="176"/>
      <c r="N234" s="176"/>
      <c r="O234" s="176"/>
      <c r="P234" s="177"/>
    </row>
    <row r="235" spans="2:18" s="139" customFormat="1" ht="21" customHeight="1">
      <c r="B235" s="152"/>
      <c r="C235" s="539" t="s">
        <v>205</v>
      </c>
      <c r="D235" s="540"/>
      <c r="E235" s="540"/>
      <c r="F235" s="541"/>
      <c r="G235" s="153"/>
      <c r="H235" s="153"/>
      <c r="I235" s="154"/>
      <c r="J235" s="155"/>
      <c r="K235" s="155">
        <f>SUM(K230:K234)</f>
        <v>0</v>
      </c>
      <c r="L235" s="155"/>
      <c r="M235" s="155">
        <f>SUM(M230:M234)</f>
        <v>0</v>
      </c>
      <c r="N235" s="155"/>
      <c r="O235" s="155">
        <f>SUM(O230:O234)</f>
        <v>0</v>
      </c>
      <c r="P235" s="162"/>
    </row>
    <row r="236" spans="2:18" s="57" customFormat="1" ht="21" customHeight="1">
      <c r="B236" s="87"/>
      <c r="C236" s="54"/>
      <c r="D236" s="54"/>
      <c r="E236" s="55"/>
      <c r="F236" s="56"/>
      <c r="H236" s="58"/>
      <c r="I236" s="59"/>
      <c r="J236" s="60"/>
      <c r="K236" s="60"/>
      <c r="L236" s="60"/>
      <c r="M236" s="60"/>
      <c r="N236" s="60"/>
      <c r="O236" s="60"/>
      <c r="P236" s="61"/>
    </row>
    <row r="237" spans="2:18" s="112" customFormat="1" ht="21" customHeight="1">
      <c r="B237" s="111"/>
      <c r="C237" s="124"/>
      <c r="D237" s="124"/>
      <c r="E237" s="125"/>
      <c r="F237" s="126"/>
      <c r="H237" s="127"/>
      <c r="I237" s="128"/>
      <c r="J237" s="129"/>
      <c r="K237" s="129"/>
      <c r="L237" s="129"/>
      <c r="M237" s="129"/>
      <c r="N237" s="129"/>
      <c r="O237" s="129"/>
      <c r="P237" s="130"/>
    </row>
    <row r="238" spans="2:18" s="139" customFormat="1" ht="21" customHeight="1">
      <c r="B238" s="134" t="s">
        <v>894</v>
      </c>
      <c r="C238" s="542" t="s">
        <v>621</v>
      </c>
      <c r="D238" s="569"/>
      <c r="E238" s="544" t="s">
        <v>216</v>
      </c>
      <c r="F238" s="569"/>
      <c r="G238" s="135" t="s">
        <v>316</v>
      </c>
      <c r="H238" s="136" t="s">
        <v>212</v>
      </c>
      <c r="I238" s="157"/>
      <c r="J238" s="157"/>
      <c r="K238" s="158">
        <f>K243</f>
        <v>0</v>
      </c>
      <c r="L238" s="158"/>
      <c r="M238" s="158">
        <f>M243</f>
        <v>0</v>
      </c>
      <c r="N238" s="158"/>
      <c r="O238" s="158">
        <f>O243</f>
        <v>0</v>
      </c>
      <c r="P238" s="159"/>
    </row>
    <row r="239" spans="2:18" s="112" customFormat="1" ht="21" customHeight="1">
      <c r="B239" s="140"/>
      <c r="C239" s="546" t="s">
        <v>217</v>
      </c>
      <c r="D239" s="565"/>
      <c r="E239" s="565"/>
      <c r="F239" s="566"/>
      <c r="G239" s="552" t="s">
        <v>218</v>
      </c>
      <c r="H239" s="552" t="s">
        <v>213</v>
      </c>
      <c r="I239" s="554" t="s">
        <v>209</v>
      </c>
      <c r="J239" s="556" t="s">
        <v>214</v>
      </c>
      <c r="K239" s="559"/>
      <c r="L239" s="556" t="s">
        <v>219</v>
      </c>
      <c r="M239" s="559"/>
      <c r="N239" s="556" t="s">
        <v>145</v>
      </c>
      <c r="O239" s="559"/>
      <c r="P239" s="537" t="s">
        <v>215</v>
      </c>
    </row>
    <row r="240" spans="2:18" s="112" customFormat="1" ht="21" customHeight="1">
      <c r="B240" s="141"/>
      <c r="C240" s="567"/>
      <c r="D240" s="564"/>
      <c r="E240" s="564"/>
      <c r="F240" s="568"/>
      <c r="G240" s="558"/>
      <c r="H240" s="558"/>
      <c r="I240" s="558"/>
      <c r="J240" s="142" t="s">
        <v>210</v>
      </c>
      <c r="K240" s="142" t="s">
        <v>190</v>
      </c>
      <c r="L240" s="142" t="s">
        <v>210</v>
      </c>
      <c r="M240" s="142" t="s">
        <v>190</v>
      </c>
      <c r="N240" s="142" t="s">
        <v>210</v>
      </c>
      <c r="O240" s="142" t="s">
        <v>211</v>
      </c>
      <c r="P240" s="560"/>
    </row>
    <row r="241" spans="2:16" s="139" customFormat="1" ht="21" customHeight="1">
      <c r="B241" s="143" t="s">
        <v>895</v>
      </c>
      <c r="C241" s="144"/>
      <c r="D241" s="145" t="s">
        <v>144</v>
      </c>
      <c r="E241" s="146"/>
      <c r="F241" s="147"/>
      <c r="G241" s="147" t="s">
        <v>316</v>
      </c>
      <c r="H241" s="148" t="s">
        <v>7</v>
      </c>
      <c r="I241" s="149">
        <v>0</v>
      </c>
      <c r="J241" s="149">
        <v>0</v>
      </c>
      <c r="K241" s="149">
        <v>0</v>
      </c>
      <c r="L241" s="105"/>
      <c r="M241" s="105">
        <f>INT(I241*L241)</f>
        <v>0</v>
      </c>
      <c r="N241" s="105"/>
      <c r="O241" s="105"/>
      <c r="P241" s="150"/>
    </row>
    <row r="242" spans="2:16" s="139" customFormat="1" ht="21" customHeight="1">
      <c r="B242" s="143"/>
      <c r="C242" s="151"/>
      <c r="D242" s="145"/>
      <c r="E242" s="146"/>
      <c r="F242" s="147"/>
      <c r="G242" s="147"/>
      <c r="H242" s="147"/>
      <c r="I242" s="149"/>
      <c r="J242" s="105"/>
      <c r="K242" s="105"/>
      <c r="L242" s="105"/>
      <c r="M242" s="105"/>
      <c r="N242" s="105"/>
      <c r="O242" s="105"/>
      <c r="P242" s="150"/>
    </row>
    <row r="243" spans="2:16" s="139" customFormat="1" ht="21" customHeight="1">
      <c r="B243" s="152"/>
      <c r="C243" s="539" t="s">
        <v>206</v>
      </c>
      <c r="D243" s="561"/>
      <c r="E243" s="561"/>
      <c r="F243" s="562"/>
      <c r="G243" s="153"/>
      <c r="H243" s="153"/>
      <c r="I243" s="154"/>
      <c r="J243" s="155"/>
      <c r="K243" s="155">
        <f>SUM(K241:K242)</f>
        <v>0</v>
      </c>
      <c r="L243" s="155"/>
      <c r="M243" s="155">
        <f>SUM(M241:M242)</f>
        <v>0</v>
      </c>
      <c r="N243" s="155"/>
      <c r="O243" s="155">
        <f>SUM(O242:O242)</f>
        <v>0</v>
      </c>
      <c r="P243" s="162"/>
    </row>
    <row r="244" spans="2:16" ht="21" customHeight="1">
      <c r="B244" s="110"/>
      <c r="C244" s="89"/>
      <c r="D244" s="89"/>
      <c r="E244" s="89"/>
      <c r="F244" s="89"/>
      <c r="P244" s="92"/>
    </row>
    <row r="245" spans="2:16" ht="21" customHeight="1">
      <c r="B245" s="110"/>
      <c r="C245" s="89"/>
      <c r="D245" s="89"/>
      <c r="E245" s="89"/>
      <c r="F245" s="89"/>
      <c r="P245" s="92"/>
    </row>
    <row r="246" spans="2:16" s="139" customFormat="1" ht="21" customHeight="1">
      <c r="B246" s="134" t="s">
        <v>896</v>
      </c>
      <c r="C246" s="542" t="s">
        <v>725</v>
      </c>
      <c r="D246" s="569"/>
      <c r="E246" s="544" t="s">
        <v>229</v>
      </c>
      <c r="F246" s="569"/>
      <c r="G246" s="135" t="s">
        <v>230</v>
      </c>
      <c r="H246" s="136" t="s">
        <v>231</v>
      </c>
      <c r="I246" s="128"/>
      <c r="J246" s="129"/>
      <c r="K246" s="158">
        <f>K255</f>
        <v>0</v>
      </c>
      <c r="L246" s="158"/>
      <c r="M246" s="158">
        <f>M255</f>
        <v>0</v>
      </c>
      <c r="N246" s="158"/>
      <c r="O246" s="158">
        <f>O255</f>
        <v>0</v>
      </c>
      <c r="P246" s="159"/>
    </row>
    <row r="247" spans="2:16" s="112" customFormat="1" ht="21" customHeight="1">
      <c r="B247" s="140"/>
      <c r="C247" s="546" t="s">
        <v>221</v>
      </c>
      <c r="D247" s="565"/>
      <c r="E247" s="565"/>
      <c r="F247" s="566"/>
      <c r="G247" s="552" t="s">
        <v>232</v>
      </c>
      <c r="H247" s="552" t="s">
        <v>222</v>
      </c>
      <c r="I247" s="554" t="s">
        <v>226</v>
      </c>
      <c r="J247" s="556" t="s">
        <v>223</v>
      </c>
      <c r="K247" s="559"/>
      <c r="L247" s="556" t="s">
        <v>220</v>
      </c>
      <c r="M247" s="559"/>
      <c r="N247" s="556" t="s">
        <v>228</v>
      </c>
      <c r="O247" s="559"/>
      <c r="P247" s="537" t="s">
        <v>215</v>
      </c>
    </row>
    <row r="248" spans="2:16" s="112" customFormat="1" ht="21" customHeight="1">
      <c r="B248" s="141"/>
      <c r="C248" s="567"/>
      <c r="D248" s="564"/>
      <c r="E248" s="564"/>
      <c r="F248" s="568"/>
      <c r="G248" s="558"/>
      <c r="H248" s="558"/>
      <c r="I248" s="558"/>
      <c r="J248" s="142" t="s">
        <v>227</v>
      </c>
      <c r="K248" s="142" t="s">
        <v>208</v>
      </c>
      <c r="L248" s="142" t="s">
        <v>227</v>
      </c>
      <c r="M248" s="142" t="s">
        <v>208</v>
      </c>
      <c r="N248" s="142" t="s">
        <v>227</v>
      </c>
      <c r="O248" s="142" t="s">
        <v>208</v>
      </c>
      <c r="P248" s="560"/>
    </row>
    <row r="249" spans="2:16" s="139" customFormat="1" ht="21" customHeight="1">
      <c r="B249" s="143" t="s">
        <v>897</v>
      </c>
      <c r="C249" s="144"/>
      <c r="D249" s="145" t="s">
        <v>898</v>
      </c>
      <c r="E249" s="146"/>
      <c r="F249" s="147"/>
      <c r="G249" s="147" t="s">
        <v>899</v>
      </c>
      <c r="H249" s="148" t="s">
        <v>7</v>
      </c>
      <c r="I249" s="149">
        <v>0</v>
      </c>
      <c r="J249" s="149">
        <v>0</v>
      </c>
      <c r="K249" s="105">
        <f>INT(I249*J249)</f>
        <v>0</v>
      </c>
      <c r="L249" s="105"/>
      <c r="M249" s="105"/>
      <c r="N249" s="105"/>
      <c r="O249" s="105"/>
      <c r="P249" s="150"/>
    </row>
    <row r="250" spans="2:16" s="139" customFormat="1" ht="21" customHeight="1">
      <c r="B250" s="143"/>
      <c r="C250" s="144"/>
      <c r="D250" s="145" t="s">
        <v>900</v>
      </c>
      <c r="E250" s="146"/>
      <c r="F250" s="147"/>
      <c r="G250" s="147"/>
      <c r="H250" s="148" t="s">
        <v>16</v>
      </c>
      <c r="I250" s="149">
        <v>0</v>
      </c>
      <c r="J250" s="149">
        <v>0</v>
      </c>
      <c r="K250" s="105">
        <f>INT(I250*J250)</f>
        <v>0</v>
      </c>
      <c r="L250" s="105"/>
      <c r="M250" s="105"/>
      <c r="N250" s="105"/>
      <c r="O250" s="105"/>
      <c r="P250" s="150"/>
    </row>
    <row r="251" spans="2:16" s="139" customFormat="1" ht="21" customHeight="1">
      <c r="B251" s="143" t="s">
        <v>147</v>
      </c>
      <c r="C251" s="144"/>
      <c r="D251" s="145" t="s">
        <v>224</v>
      </c>
      <c r="E251" s="146"/>
      <c r="F251" s="160"/>
      <c r="G251" s="161"/>
      <c r="H251" s="148" t="s">
        <v>225</v>
      </c>
      <c r="I251" s="149">
        <v>0</v>
      </c>
      <c r="J251" s="105"/>
      <c r="K251" s="105"/>
      <c r="L251" s="149">
        <v>0</v>
      </c>
      <c r="M251" s="79">
        <f>INT(I251*L251)</f>
        <v>0</v>
      </c>
      <c r="N251" s="105"/>
      <c r="O251" s="105"/>
      <c r="P251" s="150"/>
    </row>
    <row r="252" spans="2:16" s="139" customFormat="1" ht="21" customHeight="1">
      <c r="B252" s="143"/>
      <c r="C252" s="144"/>
      <c r="D252" s="145" t="s">
        <v>14</v>
      </c>
      <c r="E252" s="146"/>
      <c r="F252" s="160"/>
      <c r="G252" s="204"/>
      <c r="H252" s="148" t="s">
        <v>225</v>
      </c>
      <c r="I252" s="149">
        <v>0</v>
      </c>
      <c r="J252" s="105"/>
      <c r="K252" s="105"/>
      <c r="L252" s="149">
        <v>0</v>
      </c>
      <c r="M252" s="79">
        <f>INT(I252*L252)</f>
        <v>0</v>
      </c>
      <c r="N252" s="105"/>
      <c r="O252" s="105"/>
      <c r="P252" s="150"/>
    </row>
    <row r="253" spans="2:16" s="139" customFormat="1" ht="21" customHeight="1">
      <c r="B253" s="143"/>
      <c r="C253" s="151"/>
      <c r="D253" s="145"/>
      <c r="E253" s="146"/>
      <c r="F253" s="147"/>
      <c r="G253" s="147"/>
      <c r="H253" s="147"/>
      <c r="I253" s="149"/>
      <c r="J253" s="105"/>
      <c r="K253" s="105"/>
      <c r="L253" s="105"/>
      <c r="M253" s="105"/>
      <c r="N253" s="105"/>
      <c r="O253" s="105"/>
      <c r="P253" s="150"/>
    </row>
    <row r="254" spans="2:16" s="139" customFormat="1" ht="21" customHeight="1">
      <c r="B254" s="169"/>
      <c r="C254" s="170"/>
      <c r="D254" s="171"/>
      <c r="F254" s="172"/>
      <c r="G254" s="172"/>
      <c r="H254" s="172"/>
      <c r="I254" s="174"/>
      <c r="J254" s="133"/>
      <c r="K254" s="133"/>
      <c r="L254" s="133"/>
      <c r="M254" s="133"/>
      <c r="N254" s="133"/>
      <c r="O254" s="133"/>
      <c r="P254" s="178"/>
    </row>
    <row r="255" spans="2:16" s="139" customFormat="1" ht="21" customHeight="1">
      <c r="B255" s="152"/>
      <c r="C255" s="539" t="s">
        <v>207</v>
      </c>
      <c r="D255" s="561"/>
      <c r="E255" s="561"/>
      <c r="F255" s="562"/>
      <c r="G255" s="153"/>
      <c r="H255" s="153"/>
      <c r="I255" s="154"/>
      <c r="J255" s="155"/>
      <c r="K255" s="155">
        <f>SUM(K249:K253)</f>
        <v>0</v>
      </c>
      <c r="L255" s="155"/>
      <c r="M255" s="155">
        <f>SUM(M249:M253)</f>
        <v>0</v>
      </c>
      <c r="N255" s="155"/>
      <c r="O255" s="155">
        <f>SUM(O251:O253)</f>
        <v>0</v>
      </c>
      <c r="P255" s="162"/>
    </row>
    <row r="256" spans="2:16" s="112" customFormat="1" ht="21" customHeight="1">
      <c r="B256" s="111"/>
      <c r="C256" s="124"/>
      <c r="D256" s="124"/>
      <c r="E256" s="125"/>
      <c r="F256" s="126"/>
      <c r="H256" s="127"/>
      <c r="I256" s="128"/>
      <c r="J256" s="129"/>
      <c r="K256" s="129"/>
      <c r="L256" s="129"/>
      <c r="M256" s="129"/>
      <c r="N256" s="129"/>
      <c r="O256" s="129"/>
      <c r="P256" s="130"/>
    </row>
    <row r="257" spans="2:18" s="112" customFormat="1" ht="21" customHeight="1">
      <c r="B257" s="111"/>
      <c r="C257" s="124"/>
      <c r="D257" s="124"/>
      <c r="E257" s="125"/>
      <c r="F257" s="126"/>
      <c r="H257" s="127"/>
      <c r="I257" s="128"/>
      <c r="J257" s="129"/>
      <c r="K257" s="129"/>
      <c r="L257" s="129"/>
      <c r="M257" s="129"/>
      <c r="N257" s="129"/>
      <c r="O257" s="129"/>
      <c r="P257" s="130"/>
    </row>
    <row r="258" spans="2:18" s="139" customFormat="1" ht="21" customHeight="1">
      <c r="B258" s="206" t="s">
        <v>901</v>
      </c>
      <c r="C258" s="542" t="s">
        <v>726</v>
      </c>
      <c r="D258" s="569"/>
      <c r="E258" s="544" t="s">
        <v>672</v>
      </c>
      <c r="F258" s="569"/>
      <c r="G258" s="135" t="s">
        <v>671</v>
      </c>
      <c r="H258" s="136" t="s">
        <v>55</v>
      </c>
      <c r="I258" s="570"/>
      <c r="J258" s="564"/>
      <c r="K258" s="158">
        <f>K269</f>
        <v>0</v>
      </c>
      <c r="L258" s="158"/>
      <c r="M258" s="158">
        <f>M269</f>
        <v>0</v>
      </c>
      <c r="N258" s="158"/>
      <c r="O258" s="158">
        <f>O269</f>
        <v>0</v>
      </c>
      <c r="P258" s="159"/>
    </row>
    <row r="259" spans="2:18" s="112" customFormat="1" ht="21" customHeight="1">
      <c r="B259" s="140"/>
      <c r="C259" s="546" t="s">
        <v>73</v>
      </c>
      <c r="D259" s="565"/>
      <c r="E259" s="565"/>
      <c r="F259" s="566"/>
      <c r="G259" s="552" t="s">
        <v>8</v>
      </c>
      <c r="H259" s="552" t="s">
        <v>9</v>
      </c>
      <c r="I259" s="554" t="s">
        <v>3</v>
      </c>
      <c r="J259" s="556" t="s">
        <v>75</v>
      </c>
      <c r="K259" s="559"/>
      <c r="L259" s="556" t="s">
        <v>4</v>
      </c>
      <c r="M259" s="559"/>
      <c r="N259" s="556" t="s">
        <v>76</v>
      </c>
      <c r="O259" s="559"/>
      <c r="P259" s="537" t="s">
        <v>1</v>
      </c>
    </row>
    <row r="260" spans="2:18" s="112" customFormat="1" ht="21" customHeight="1">
      <c r="B260" s="141"/>
      <c r="C260" s="567"/>
      <c r="D260" s="564"/>
      <c r="E260" s="564"/>
      <c r="F260" s="568"/>
      <c r="G260" s="558"/>
      <c r="H260" s="558"/>
      <c r="I260" s="558"/>
      <c r="J260" s="142" t="s">
        <v>5</v>
      </c>
      <c r="K260" s="142" t="s">
        <v>6</v>
      </c>
      <c r="L260" s="142" t="s">
        <v>5</v>
      </c>
      <c r="M260" s="142" t="s">
        <v>6</v>
      </c>
      <c r="N260" s="142" t="s">
        <v>5</v>
      </c>
      <c r="O260" s="142" t="s">
        <v>6</v>
      </c>
      <c r="P260" s="560"/>
    </row>
    <row r="261" spans="2:18" s="139" customFormat="1" ht="21" customHeight="1">
      <c r="B261" s="169"/>
      <c r="C261" s="144"/>
      <c r="D261" s="145" t="s">
        <v>902</v>
      </c>
      <c r="E261" s="146"/>
      <c r="F261" s="209"/>
      <c r="G261" s="147" t="s">
        <v>670</v>
      </c>
      <c r="H261" s="210" t="s">
        <v>7</v>
      </c>
      <c r="I261" s="149">
        <v>0</v>
      </c>
      <c r="J261" s="149">
        <v>0</v>
      </c>
      <c r="K261" s="105">
        <f t="shared" ref="K261:K263" si="5">INT(I261*J261)</f>
        <v>0</v>
      </c>
      <c r="L261" s="101"/>
      <c r="M261" s="176">
        <v>0</v>
      </c>
      <c r="N261" s="211"/>
      <c r="O261" s="211"/>
      <c r="P261" s="212"/>
    </row>
    <row r="262" spans="2:18" s="139" customFormat="1" ht="21" customHeight="1">
      <c r="B262" s="169"/>
      <c r="C262" s="144"/>
      <c r="D262" s="145" t="s">
        <v>405</v>
      </c>
      <c r="E262" s="146"/>
      <c r="F262" s="209"/>
      <c r="G262" s="147" t="s">
        <v>903</v>
      </c>
      <c r="H262" s="148" t="s">
        <v>7</v>
      </c>
      <c r="I262" s="149">
        <v>0</v>
      </c>
      <c r="J262" s="149">
        <v>0</v>
      </c>
      <c r="K262" s="105">
        <f t="shared" si="5"/>
        <v>0</v>
      </c>
      <c r="L262" s="79"/>
      <c r="M262" s="176"/>
      <c r="N262" s="105"/>
      <c r="O262" s="105"/>
      <c r="P262" s="150"/>
    </row>
    <row r="263" spans="2:18" s="139" customFormat="1" ht="21" customHeight="1">
      <c r="B263" s="169"/>
      <c r="C263" s="144"/>
      <c r="D263" s="145" t="s">
        <v>61</v>
      </c>
      <c r="E263" s="146"/>
      <c r="F263" s="209"/>
      <c r="G263" s="168" t="s">
        <v>406</v>
      </c>
      <c r="H263" s="148" t="s">
        <v>16</v>
      </c>
      <c r="I263" s="149">
        <v>0</v>
      </c>
      <c r="J263" s="149">
        <v>0</v>
      </c>
      <c r="K263" s="105">
        <f t="shared" si="5"/>
        <v>0</v>
      </c>
      <c r="L263" s="149">
        <v>0</v>
      </c>
      <c r="M263" s="105">
        <f t="shared" ref="M263:M266" si="6">INT(I263*L263)</f>
        <v>0</v>
      </c>
      <c r="N263" s="105"/>
      <c r="O263" s="105"/>
      <c r="P263" s="150"/>
    </row>
    <row r="264" spans="2:18" s="139" customFormat="1" ht="21" customHeight="1">
      <c r="B264" s="169"/>
      <c r="C264" s="144"/>
      <c r="D264" s="145" t="s">
        <v>407</v>
      </c>
      <c r="E264" s="146"/>
      <c r="F264" s="209"/>
      <c r="G264" s="168" t="s">
        <v>904</v>
      </c>
      <c r="H264" s="148" t="s">
        <v>7</v>
      </c>
      <c r="I264" s="149">
        <v>0</v>
      </c>
      <c r="J264" s="149">
        <v>0</v>
      </c>
      <c r="K264" s="105">
        <f>INT(I264*J264)</f>
        <v>0</v>
      </c>
      <c r="L264" s="149">
        <v>0</v>
      </c>
      <c r="M264" s="105">
        <f t="shared" si="6"/>
        <v>0</v>
      </c>
      <c r="N264" s="105"/>
      <c r="O264" s="105"/>
      <c r="P264" s="150"/>
    </row>
    <row r="265" spans="2:18" s="139" customFormat="1" ht="21" customHeight="1">
      <c r="B265" s="169"/>
      <c r="C265" s="144"/>
      <c r="D265" s="145" t="s">
        <v>252</v>
      </c>
      <c r="E265" s="146"/>
      <c r="F265" s="209"/>
      <c r="G265" s="147" t="s">
        <v>128</v>
      </c>
      <c r="H265" s="210" t="s">
        <v>12</v>
      </c>
      <c r="I265" s="149">
        <v>0</v>
      </c>
      <c r="J265" s="211"/>
      <c r="K265" s="211"/>
      <c r="L265" s="149">
        <v>0</v>
      </c>
      <c r="M265" s="105">
        <f t="shared" si="6"/>
        <v>0</v>
      </c>
      <c r="N265" s="211"/>
      <c r="O265" s="211"/>
      <c r="P265" s="212"/>
    </row>
    <row r="266" spans="2:18" s="139" customFormat="1" ht="21" customHeight="1">
      <c r="B266" s="169"/>
      <c r="C266" s="193"/>
      <c r="D266" s="182"/>
      <c r="E266" s="183"/>
      <c r="F266" s="213"/>
      <c r="G266" s="184" t="s">
        <v>14</v>
      </c>
      <c r="H266" s="214" t="s">
        <v>12</v>
      </c>
      <c r="I266" s="149">
        <v>0</v>
      </c>
      <c r="J266" s="205"/>
      <c r="K266" s="216"/>
      <c r="L266" s="149">
        <v>0</v>
      </c>
      <c r="M266" s="105">
        <f t="shared" si="6"/>
        <v>0</v>
      </c>
      <c r="N266" s="205"/>
      <c r="O266" s="205"/>
      <c r="P266" s="217"/>
    </row>
    <row r="267" spans="2:18" s="139" customFormat="1" ht="21" customHeight="1">
      <c r="B267" s="143"/>
      <c r="C267" s="151"/>
      <c r="D267" s="145" t="s">
        <v>143</v>
      </c>
      <c r="E267" s="146"/>
      <c r="F267" s="147"/>
      <c r="G267" s="207" t="s">
        <v>256</v>
      </c>
      <c r="H267" s="148" t="s">
        <v>133</v>
      </c>
      <c r="I267" s="149">
        <v>0</v>
      </c>
      <c r="J267" s="149">
        <v>0</v>
      </c>
      <c r="K267" s="105">
        <f>INT(I267*J267)</f>
        <v>0</v>
      </c>
      <c r="L267" s="105"/>
      <c r="M267" s="105"/>
      <c r="N267" s="105"/>
      <c r="O267" s="105"/>
      <c r="P267" s="150"/>
    </row>
    <row r="268" spans="2:18" s="139" customFormat="1" ht="21" customHeight="1">
      <c r="B268" s="169"/>
      <c r="C268" s="193"/>
      <c r="D268" s="182"/>
      <c r="E268" s="183"/>
      <c r="F268" s="183"/>
      <c r="G268" s="184"/>
      <c r="H268" s="214"/>
      <c r="I268" s="215"/>
      <c r="J268" s="205"/>
      <c r="K268" s="205"/>
      <c r="L268" s="205"/>
      <c r="M268" s="205"/>
      <c r="N268" s="205"/>
      <c r="O268" s="205"/>
      <c r="P268" s="217"/>
    </row>
    <row r="269" spans="2:18" s="139" customFormat="1" ht="21" customHeight="1">
      <c r="B269" s="152"/>
      <c r="C269" s="539" t="s">
        <v>79</v>
      </c>
      <c r="D269" s="561"/>
      <c r="E269" s="561"/>
      <c r="F269" s="561"/>
      <c r="G269" s="153"/>
      <c r="H269" s="218"/>
      <c r="I269" s="219"/>
      <c r="J269" s="220"/>
      <c r="K269" s="220">
        <f>SUM(K261:K268)</f>
        <v>0</v>
      </c>
      <c r="L269" s="220"/>
      <c r="M269" s="220">
        <f>SUM(M261:M268)</f>
        <v>0</v>
      </c>
      <c r="N269" s="220"/>
      <c r="O269" s="220">
        <f>SUM(O261:O261)</f>
        <v>0</v>
      </c>
      <c r="P269" s="156"/>
    </row>
    <row r="270" spans="2:18" s="112" customFormat="1" ht="21" customHeight="1">
      <c r="B270" s="111"/>
      <c r="C270" s="124"/>
      <c r="D270" s="124"/>
      <c r="E270" s="125"/>
      <c r="F270" s="126"/>
      <c r="H270" s="127"/>
      <c r="I270" s="128"/>
      <c r="J270" s="129"/>
      <c r="K270" s="129"/>
      <c r="L270" s="129"/>
      <c r="M270" s="129"/>
      <c r="N270" s="129"/>
      <c r="O270" s="129"/>
      <c r="P270" s="130"/>
    </row>
    <row r="271" spans="2:18" s="112" customFormat="1" ht="21" customHeight="1">
      <c r="B271" s="111"/>
      <c r="C271" s="124"/>
      <c r="D271" s="124"/>
      <c r="E271" s="125"/>
      <c r="F271" s="126"/>
      <c r="H271" s="127"/>
      <c r="I271" s="128"/>
      <c r="J271" s="129"/>
      <c r="K271" s="129"/>
      <c r="L271" s="129"/>
      <c r="M271" s="129"/>
      <c r="N271" s="129"/>
      <c r="O271" s="129"/>
      <c r="P271" s="130"/>
    </row>
    <row r="272" spans="2:18" s="139" customFormat="1" ht="21" customHeight="1">
      <c r="B272" s="206" t="s">
        <v>905</v>
      </c>
      <c r="C272" s="542" t="s">
        <v>727</v>
      </c>
      <c r="D272" s="569"/>
      <c r="E272" s="544" t="s">
        <v>246</v>
      </c>
      <c r="F272" s="569"/>
      <c r="G272" s="135" t="s">
        <v>62</v>
      </c>
      <c r="H272" s="136" t="s">
        <v>23</v>
      </c>
      <c r="I272" s="570"/>
      <c r="J272" s="564"/>
      <c r="K272" s="158">
        <f>K279</f>
        <v>0</v>
      </c>
      <c r="L272" s="158"/>
      <c r="M272" s="158">
        <f>M279</f>
        <v>0</v>
      </c>
      <c r="N272" s="158"/>
      <c r="O272" s="158">
        <f>O279</f>
        <v>0</v>
      </c>
      <c r="P272" s="159"/>
      <c r="R272" s="112"/>
    </row>
    <row r="273" spans="2:16" s="112" customFormat="1" ht="21" customHeight="1">
      <c r="B273" s="140"/>
      <c r="C273" s="546" t="s">
        <v>73</v>
      </c>
      <c r="D273" s="565"/>
      <c r="E273" s="565"/>
      <c r="F273" s="566"/>
      <c r="G273" s="552" t="s">
        <v>248</v>
      </c>
      <c r="H273" s="552" t="s">
        <v>9</v>
      </c>
      <c r="I273" s="554" t="s">
        <v>3</v>
      </c>
      <c r="J273" s="556" t="s">
        <v>75</v>
      </c>
      <c r="K273" s="559"/>
      <c r="L273" s="556" t="s">
        <v>4</v>
      </c>
      <c r="M273" s="559"/>
      <c r="N273" s="556" t="s">
        <v>76</v>
      </c>
      <c r="O273" s="559"/>
      <c r="P273" s="537" t="s">
        <v>1</v>
      </c>
    </row>
    <row r="274" spans="2:16" s="112" customFormat="1" ht="21" customHeight="1">
      <c r="B274" s="141"/>
      <c r="C274" s="567"/>
      <c r="D274" s="564"/>
      <c r="E274" s="564"/>
      <c r="F274" s="568"/>
      <c r="G274" s="558"/>
      <c r="H274" s="558"/>
      <c r="I274" s="558"/>
      <c r="J274" s="142" t="s">
        <v>243</v>
      </c>
      <c r="K274" s="142" t="s">
        <v>6</v>
      </c>
      <c r="L274" s="142" t="s">
        <v>5</v>
      </c>
      <c r="M274" s="142" t="s">
        <v>6</v>
      </c>
      <c r="N274" s="142" t="s">
        <v>5</v>
      </c>
      <c r="O274" s="142" t="s">
        <v>6</v>
      </c>
      <c r="P274" s="560"/>
    </row>
    <row r="275" spans="2:16" s="139" customFormat="1" ht="21" customHeight="1">
      <c r="B275" s="143" t="s">
        <v>796</v>
      </c>
      <c r="C275" s="144"/>
      <c r="D275" s="145" t="s">
        <v>906</v>
      </c>
      <c r="E275" s="146"/>
      <c r="F275" s="147"/>
      <c r="G275" s="147" t="s">
        <v>907</v>
      </c>
      <c r="H275" s="148" t="s">
        <v>103</v>
      </c>
      <c r="I275" s="149">
        <v>0</v>
      </c>
      <c r="J275" s="149">
        <v>0</v>
      </c>
      <c r="K275" s="105">
        <f>INT(I275*J275)</f>
        <v>0</v>
      </c>
      <c r="L275" s="105"/>
      <c r="M275" s="105">
        <v>0</v>
      </c>
      <c r="N275" s="105"/>
      <c r="O275" s="105">
        <f>ROUND($I275*N275,0)</f>
        <v>0</v>
      </c>
      <c r="P275" s="150"/>
    </row>
    <row r="276" spans="2:16" s="139" customFormat="1" ht="21" customHeight="1">
      <c r="B276" s="143" t="s">
        <v>253</v>
      </c>
      <c r="C276" s="144"/>
      <c r="D276" s="145" t="s">
        <v>253</v>
      </c>
      <c r="E276" s="146"/>
      <c r="F276" s="147"/>
      <c r="G276" s="147"/>
      <c r="H276" s="148" t="s">
        <v>12</v>
      </c>
      <c r="I276" s="149">
        <v>0</v>
      </c>
      <c r="J276" s="105"/>
      <c r="K276" s="79"/>
      <c r="L276" s="149">
        <v>0</v>
      </c>
      <c r="M276" s="176">
        <f>INT(I276*L276)</f>
        <v>0</v>
      </c>
      <c r="N276" s="105"/>
      <c r="O276" s="105">
        <f>ROUND($I276*N276,0)</f>
        <v>0</v>
      </c>
      <c r="P276" s="150"/>
    </row>
    <row r="277" spans="2:16" s="139" customFormat="1" ht="21" customHeight="1">
      <c r="B277" s="169"/>
      <c r="C277" s="193"/>
      <c r="D277" s="182" t="s">
        <v>14</v>
      </c>
      <c r="E277" s="183"/>
      <c r="F277" s="184"/>
      <c r="G277" s="184"/>
      <c r="H277" s="185" t="s">
        <v>12</v>
      </c>
      <c r="I277" s="149">
        <v>0</v>
      </c>
      <c r="J277" s="176"/>
      <c r="K277" s="101"/>
      <c r="L277" s="149">
        <v>0</v>
      </c>
      <c r="M277" s="176">
        <f>INT(I277*L277)</f>
        <v>0</v>
      </c>
      <c r="N277" s="176"/>
      <c r="O277" s="176"/>
      <c r="P277" s="177"/>
    </row>
    <row r="278" spans="2:16" s="139" customFormat="1" ht="21" customHeight="1">
      <c r="B278" s="169"/>
      <c r="C278" s="193"/>
      <c r="D278" s="182"/>
      <c r="E278" s="183"/>
      <c r="F278" s="184"/>
      <c r="G278" s="184"/>
      <c r="H278" s="185"/>
      <c r="I278" s="186"/>
      <c r="J278" s="176"/>
      <c r="K278" s="101"/>
      <c r="L278" s="176"/>
      <c r="M278" s="176"/>
      <c r="N278" s="176"/>
      <c r="O278" s="176"/>
      <c r="P278" s="177"/>
    </row>
    <row r="279" spans="2:16" s="139" customFormat="1" ht="21" customHeight="1">
      <c r="B279" s="152"/>
      <c r="C279" s="539" t="s">
        <v>79</v>
      </c>
      <c r="D279" s="561"/>
      <c r="E279" s="561"/>
      <c r="F279" s="562"/>
      <c r="G279" s="153"/>
      <c r="H279" s="153"/>
      <c r="I279" s="154"/>
      <c r="J279" s="155"/>
      <c r="K279" s="155">
        <f>SUM(K275:K277)</f>
        <v>0</v>
      </c>
      <c r="L279" s="155"/>
      <c r="M279" s="155">
        <f>SUM(M275:M278)</f>
        <v>0</v>
      </c>
      <c r="N279" s="155"/>
      <c r="O279" s="155"/>
      <c r="P279" s="162"/>
    </row>
    <row r="280" spans="2:16" s="112" customFormat="1" ht="21" customHeight="1">
      <c r="B280" s="111"/>
      <c r="C280" s="124"/>
      <c r="D280" s="124"/>
      <c r="E280" s="125"/>
      <c r="F280" s="126"/>
      <c r="H280" s="127"/>
      <c r="I280" s="128"/>
      <c r="J280" s="129"/>
      <c r="K280" s="129"/>
      <c r="L280" s="129"/>
      <c r="M280" s="129"/>
      <c r="N280" s="129"/>
      <c r="O280" s="129"/>
      <c r="P280" s="130"/>
    </row>
    <row r="281" spans="2:16" s="112" customFormat="1" ht="21.75" customHeight="1">
      <c r="B281" s="111"/>
      <c r="C281" s="124"/>
      <c r="D281" s="124"/>
      <c r="E281" s="125"/>
      <c r="F281" s="126"/>
      <c r="H281" s="127"/>
      <c r="I281" s="128"/>
      <c r="J281" s="129"/>
      <c r="K281" s="129"/>
      <c r="L281" s="129"/>
      <c r="M281" s="129"/>
      <c r="N281" s="129"/>
      <c r="O281" s="129"/>
      <c r="P281" s="130"/>
    </row>
    <row r="282" spans="2:16" s="139" customFormat="1" ht="21" customHeight="1">
      <c r="B282" s="206" t="s">
        <v>908</v>
      </c>
      <c r="C282" s="542" t="s">
        <v>622</v>
      </c>
      <c r="D282" s="569"/>
      <c r="E282" s="544" t="s">
        <v>341</v>
      </c>
      <c r="F282" s="569"/>
      <c r="G282" s="135" t="s">
        <v>632</v>
      </c>
      <c r="H282" s="136" t="s">
        <v>17</v>
      </c>
      <c r="I282" s="570"/>
      <c r="J282" s="564"/>
      <c r="K282" s="158">
        <f>K288</f>
        <v>0</v>
      </c>
      <c r="L282" s="158"/>
      <c r="M282" s="158">
        <f>M288</f>
        <v>0</v>
      </c>
      <c r="N282" s="158"/>
      <c r="O282" s="158">
        <f>O288</f>
        <v>0</v>
      </c>
      <c r="P282" s="159"/>
    </row>
    <row r="283" spans="2:16" s="112" customFormat="1" ht="21" customHeight="1">
      <c r="B283" s="140"/>
      <c r="C283" s="546" t="s">
        <v>73</v>
      </c>
      <c r="D283" s="565"/>
      <c r="E283" s="565"/>
      <c r="F283" s="566"/>
      <c r="G283" s="552" t="s">
        <v>8</v>
      </c>
      <c r="H283" s="552" t="s">
        <v>9</v>
      </c>
      <c r="I283" s="554" t="s">
        <v>3</v>
      </c>
      <c r="J283" s="556" t="s">
        <v>75</v>
      </c>
      <c r="K283" s="559"/>
      <c r="L283" s="556" t="s">
        <v>4</v>
      </c>
      <c r="M283" s="559"/>
      <c r="N283" s="556" t="s">
        <v>76</v>
      </c>
      <c r="O283" s="559"/>
      <c r="P283" s="537" t="s">
        <v>1</v>
      </c>
    </row>
    <row r="284" spans="2:16" s="112" customFormat="1" ht="21" customHeight="1">
      <c r="B284" s="141"/>
      <c r="C284" s="567"/>
      <c r="D284" s="564"/>
      <c r="E284" s="564"/>
      <c r="F284" s="568"/>
      <c r="G284" s="558"/>
      <c r="H284" s="558"/>
      <c r="I284" s="558"/>
      <c r="J284" s="142" t="s">
        <v>5</v>
      </c>
      <c r="K284" s="142" t="s">
        <v>6</v>
      </c>
      <c r="L284" s="142" t="s">
        <v>5</v>
      </c>
      <c r="M284" s="142" t="s">
        <v>6</v>
      </c>
      <c r="N284" s="142" t="s">
        <v>5</v>
      </c>
      <c r="O284" s="142" t="s">
        <v>6</v>
      </c>
      <c r="P284" s="560"/>
    </row>
    <row r="285" spans="2:16" s="139" customFormat="1" ht="21" customHeight="1">
      <c r="B285" s="143" t="s">
        <v>845</v>
      </c>
      <c r="C285" s="144"/>
      <c r="D285" s="145" t="s">
        <v>254</v>
      </c>
      <c r="E285" s="146"/>
      <c r="F285" s="160"/>
      <c r="G285" s="147"/>
      <c r="H285" s="148" t="s">
        <v>20</v>
      </c>
      <c r="I285" s="149">
        <v>0</v>
      </c>
      <c r="J285" s="105"/>
      <c r="K285" s="105">
        <f>INT(I285*J285)</f>
        <v>0</v>
      </c>
      <c r="L285" s="149">
        <v>0</v>
      </c>
      <c r="M285" s="176">
        <f>INT(I285*L285)</f>
        <v>0</v>
      </c>
      <c r="N285" s="105"/>
      <c r="O285" s="105"/>
      <c r="P285" s="150"/>
    </row>
    <row r="286" spans="2:16" s="139" customFormat="1" ht="21" customHeight="1">
      <c r="B286" s="169"/>
      <c r="C286" s="193"/>
      <c r="D286" s="182" t="s">
        <v>14</v>
      </c>
      <c r="E286" s="183"/>
      <c r="F286" s="184"/>
      <c r="G286" s="184"/>
      <c r="H286" s="185" t="s">
        <v>20</v>
      </c>
      <c r="I286" s="149">
        <v>0</v>
      </c>
      <c r="J286" s="176"/>
      <c r="K286" s="101"/>
      <c r="L286" s="149">
        <v>0</v>
      </c>
      <c r="M286" s="176">
        <f>INT(I286*L286)</f>
        <v>0</v>
      </c>
      <c r="N286" s="176"/>
      <c r="O286" s="176"/>
      <c r="P286" s="177"/>
    </row>
    <row r="287" spans="2:16" s="139" customFormat="1" ht="21" customHeight="1">
      <c r="B287" s="169"/>
      <c r="C287" s="221"/>
      <c r="D287" s="171"/>
      <c r="F287" s="172"/>
      <c r="G287" s="172"/>
      <c r="H287" s="173"/>
      <c r="I287" s="174"/>
      <c r="J287" s="133"/>
      <c r="K287" s="133"/>
      <c r="L287" s="133"/>
      <c r="M287" s="133"/>
      <c r="N287" s="133"/>
      <c r="O287" s="133"/>
      <c r="P287" s="178"/>
    </row>
    <row r="288" spans="2:16" s="139" customFormat="1" ht="21" customHeight="1">
      <c r="B288" s="152"/>
      <c r="C288" s="539" t="s">
        <v>79</v>
      </c>
      <c r="D288" s="561"/>
      <c r="E288" s="561"/>
      <c r="F288" s="562"/>
      <c r="G288" s="153"/>
      <c r="H288" s="153"/>
      <c r="I288" s="154"/>
      <c r="J288" s="155"/>
      <c r="K288" s="155">
        <f>SUM(K285:K286)</f>
        <v>0</v>
      </c>
      <c r="L288" s="155"/>
      <c r="M288" s="155">
        <f>SUM(M285:M287)</f>
        <v>0</v>
      </c>
      <c r="N288" s="155"/>
      <c r="O288" s="155">
        <f>SUM(O285:O285)</f>
        <v>0</v>
      </c>
      <c r="P288" s="162"/>
    </row>
    <row r="289" spans="2:16" s="112" customFormat="1" ht="21" customHeight="1">
      <c r="B289" s="111"/>
      <c r="C289" s="124"/>
      <c r="D289" s="124"/>
      <c r="E289" s="125"/>
      <c r="F289" s="126"/>
      <c r="H289" s="127"/>
      <c r="I289" s="128"/>
      <c r="J289" s="129"/>
      <c r="K289" s="129"/>
      <c r="L289" s="129"/>
      <c r="M289" s="129"/>
      <c r="N289" s="129"/>
      <c r="O289" s="129"/>
      <c r="P289" s="130"/>
    </row>
    <row r="290" spans="2:16" s="112" customFormat="1" ht="21" customHeight="1">
      <c r="B290" s="111"/>
      <c r="C290" s="124"/>
      <c r="D290" s="124"/>
      <c r="E290" s="125"/>
      <c r="F290" s="126"/>
      <c r="H290" s="127"/>
      <c r="I290" s="128"/>
      <c r="J290" s="129"/>
      <c r="K290" s="129"/>
      <c r="L290" s="129"/>
      <c r="M290" s="129"/>
      <c r="N290" s="129"/>
      <c r="O290" s="129"/>
      <c r="P290" s="130"/>
    </row>
    <row r="291" spans="2:16" s="139" customFormat="1" ht="21" customHeight="1">
      <c r="B291" s="134" t="s">
        <v>909</v>
      </c>
      <c r="C291" s="542" t="s">
        <v>728</v>
      </c>
      <c r="D291" s="569"/>
      <c r="E291" s="544" t="s">
        <v>273</v>
      </c>
      <c r="F291" s="569"/>
      <c r="G291" s="135" t="s">
        <v>266</v>
      </c>
      <c r="H291" s="136" t="s">
        <v>265</v>
      </c>
      <c r="I291" s="563"/>
      <c r="J291" s="564"/>
      <c r="K291" s="137"/>
      <c r="L291" s="137"/>
      <c r="M291" s="137"/>
      <c r="N291" s="137"/>
      <c r="O291" s="137"/>
      <c r="P291" s="138"/>
    </row>
    <row r="292" spans="2:16" s="112" customFormat="1" ht="21" customHeight="1">
      <c r="B292" s="140"/>
      <c r="C292" s="546" t="s">
        <v>73</v>
      </c>
      <c r="D292" s="565"/>
      <c r="E292" s="565"/>
      <c r="F292" s="566"/>
      <c r="G292" s="552" t="s">
        <v>8</v>
      </c>
      <c r="H292" s="552" t="s">
        <v>9</v>
      </c>
      <c r="I292" s="554" t="s">
        <v>3</v>
      </c>
      <c r="J292" s="556" t="s">
        <v>75</v>
      </c>
      <c r="K292" s="559"/>
      <c r="L292" s="556" t="s">
        <v>4</v>
      </c>
      <c r="M292" s="559"/>
      <c r="N292" s="556" t="s">
        <v>76</v>
      </c>
      <c r="O292" s="559"/>
      <c r="P292" s="537" t="s">
        <v>1</v>
      </c>
    </row>
    <row r="293" spans="2:16" s="112" customFormat="1" ht="21" customHeight="1">
      <c r="B293" s="141"/>
      <c r="C293" s="567"/>
      <c r="D293" s="564"/>
      <c r="E293" s="564"/>
      <c r="F293" s="568"/>
      <c r="G293" s="558"/>
      <c r="H293" s="558"/>
      <c r="I293" s="558"/>
      <c r="J293" s="142" t="s">
        <v>5</v>
      </c>
      <c r="K293" s="142" t="s">
        <v>6</v>
      </c>
      <c r="L293" s="142" t="s">
        <v>5</v>
      </c>
      <c r="M293" s="142" t="s">
        <v>6</v>
      </c>
      <c r="N293" s="142" t="s">
        <v>5</v>
      </c>
      <c r="O293" s="142" t="s">
        <v>6</v>
      </c>
      <c r="P293" s="560"/>
    </row>
    <row r="294" spans="2:16" s="139" customFormat="1" ht="21" customHeight="1">
      <c r="B294" s="143" t="s">
        <v>910</v>
      </c>
      <c r="C294" s="144"/>
      <c r="D294" s="145" t="s">
        <v>268</v>
      </c>
      <c r="E294" s="146"/>
      <c r="F294" s="147"/>
      <c r="G294" s="147" t="s">
        <v>269</v>
      </c>
      <c r="H294" s="148" t="s">
        <v>270</v>
      </c>
      <c r="I294" s="149">
        <v>0</v>
      </c>
      <c r="J294" s="149">
        <v>0</v>
      </c>
      <c r="K294" s="105">
        <f>INT(I294*J294)</f>
        <v>0</v>
      </c>
      <c r="L294" s="105"/>
      <c r="M294" s="105">
        <f>ROUND($I294*L294,0)</f>
        <v>0</v>
      </c>
      <c r="N294" s="105"/>
      <c r="O294" s="105">
        <f>ROUND($I294*N294,0)</f>
        <v>0</v>
      </c>
      <c r="P294" s="150"/>
    </row>
    <row r="295" spans="2:16" s="139" customFormat="1" ht="21" customHeight="1">
      <c r="B295" s="143" t="s">
        <v>911</v>
      </c>
      <c r="C295" s="144"/>
      <c r="D295" s="145" t="s">
        <v>262</v>
      </c>
      <c r="E295" s="146"/>
      <c r="F295" s="160"/>
      <c r="G295" s="147"/>
      <c r="H295" s="148" t="s">
        <v>59</v>
      </c>
      <c r="I295" s="149">
        <v>0</v>
      </c>
      <c r="J295" s="149">
        <v>0</v>
      </c>
      <c r="K295" s="105">
        <f>INT(I295*J295)</f>
        <v>0</v>
      </c>
      <c r="L295" s="105"/>
      <c r="M295" s="105">
        <f>ROUND($I295*L295,0)</f>
        <v>0</v>
      </c>
      <c r="N295" s="105"/>
      <c r="O295" s="105">
        <f>ROUND($I295*N295,0)</f>
        <v>0</v>
      </c>
      <c r="P295" s="150"/>
    </row>
    <row r="296" spans="2:16" s="139" customFormat="1" ht="21" customHeight="1">
      <c r="B296" s="143"/>
      <c r="C296" s="144"/>
      <c r="D296" s="145" t="s">
        <v>271</v>
      </c>
      <c r="E296" s="146"/>
      <c r="F296" s="160"/>
      <c r="G296" s="147" t="s">
        <v>272</v>
      </c>
      <c r="H296" s="148" t="s">
        <v>263</v>
      </c>
      <c r="I296" s="149">
        <v>0</v>
      </c>
      <c r="J296" s="149">
        <v>0</v>
      </c>
      <c r="K296" s="105">
        <f>INT(I296*J296)</f>
        <v>0</v>
      </c>
      <c r="L296" s="105"/>
      <c r="M296" s="105"/>
      <c r="N296" s="105"/>
      <c r="O296" s="105"/>
      <c r="P296" s="150"/>
    </row>
    <row r="297" spans="2:16" s="139" customFormat="1" ht="21" customHeight="1">
      <c r="B297" s="143"/>
      <c r="C297" s="144"/>
      <c r="D297" s="145" t="s">
        <v>274</v>
      </c>
      <c r="E297" s="146"/>
      <c r="F297" s="160"/>
      <c r="G297" s="147"/>
      <c r="H297" s="148" t="s">
        <v>21</v>
      </c>
      <c r="I297" s="149">
        <v>0</v>
      </c>
      <c r="J297" s="105"/>
      <c r="K297" s="105"/>
      <c r="L297" s="149">
        <v>0</v>
      </c>
      <c r="M297" s="176">
        <f>INT(I297*L297)</f>
        <v>0</v>
      </c>
      <c r="N297" s="105"/>
      <c r="O297" s="105"/>
      <c r="P297" s="150"/>
    </row>
    <row r="298" spans="2:16" s="139" customFormat="1" ht="21" customHeight="1">
      <c r="B298" s="143"/>
      <c r="C298" s="144"/>
      <c r="D298" s="145" t="s">
        <v>81</v>
      </c>
      <c r="E298" s="146"/>
      <c r="F298" s="160"/>
      <c r="G298" s="147"/>
      <c r="H298" s="148" t="s">
        <v>21</v>
      </c>
      <c r="I298" s="149">
        <v>0</v>
      </c>
      <c r="J298" s="105"/>
      <c r="K298" s="105"/>
      <c r="L298" s="149">
        <v>0</v>
      </c>
      <c r="M298" s="176">
        <f>INT(I298*L298)</f>
        <v>0</v>
      </c>
      <c r="N298" s="105"/>
      <c r="O298" s="105"/>
      <c r="P298" s="150"/>
    </row>
    <row r="299" spans="2:16" s="139" customFormat="1" ht="21" customHeight="1">
      <c r="B299" s="143" t="s">
        <v>912</v>
      </c>
      <c r="C299" s="151"/>
      <c r="D299" s="145" t="s">
        <v>96</v>
      </c>
      <c r="E299" s="146"/>
      <c r="F299" s="147"/>
      <c r="G299" s="147" t="s">
        <v>137</v>
      </c>
      <c r="H299" s="148" t="s">
        <v>240</v>
      </c>
      <c r="I299" s="149">
        <v>0</v>
      </c>
      <c r="J299" s="149">
        <v>0</v>
      </c>
      <c r="K299" s="105">
        <f>INT(I299*J299)</f>
        <v>0</v>
      </c>
      <c r="L299" s="105"/>
      <c r="M299" s="105"/>
      <c r="N299" s="105"/>
      <c r="O299" s="105"/>
      <c r="P299" s="150"/>
    </row>
    <row r="300" spans="2:16" s="139" customFormat="1" ht="21" customHeight="1">
      <c r="B300" s="169"/>
      <c r="C300" s="170"/>
      <c r="D300" s="171"/>
      <c r="F300" s="172"/>
      <c r="G300" s="172"/>
      <c r="H300" s="172"/>
      <c r="I300" s="174"/>
      <c r="J300" s="133"/>
      <c r="K300" s="133"/>
      <c r="L300" s="133"/>
      <c r="M300" s="133"/>
      <c r="N300" s="133"/>
      <c r="O300" s="133"/>
      <c r="P300" s="178"/>
    </row>
    <row r="301" spans="2:16" s="139" customFormat="1" ht="21" customHeight="1">
      <c r="B301" s="152"/>
      <c r="C301" s="539" t="s">
        <v>79</v>
      </c>
      <c r="D301" s="561"/>
      <c r="E301" s="561"/>
      <c r="F301" s="562"/>
      <c r="G301" s="153"/>
      <c r="H301" s="153"/>
      <c r="I301" s="154"/>
      <c r="J301" s="155"/>
      <c r="K301" s="155">
        <f>SUM(K294:K299)</f>
        <v>0</v>
      </c>
      <c r="L301" s="155"/>
      <c r="M301" s="155">
        <f>SUM(M294:M299)</f>
        <v>0</v>
      </c>
      <c r="N301" s="155"/>
      <c r="O301" s="155">
        <f>SUM(O294:O299)</f>
        <v>0</v>
      </c>
      <c r="P301" s="156"/>
    </row>
    <row r="302" spans="2:16" s="139" customFormat="1" ht="21" customHeight="1">
      <c r="B302" s="163"/>
      <c r="C302" s="222"/>
      <c r="D302" s="113"/>
      <c r="E302" s="113"/>
      <c r="F302" s="113"/>
      <c r="I302" s="167"/>
      <c r="J302" s="137"/>
      <c r="K302" s="137"/>
      <c r="L302" s="137"/>
      <c r="M302" s="137"/>
      <c r="N302" s="137"/>
      <c r="O302" s="137"/>
      <c r="P302" s="208"/>
    </row>
    <row r="303" spans="2:16" s="112" customFormat="1" ht="21" customHeight="1">
      <c r="B303" s="111"/>
      <c r="C303" s="124"/>
      <c r="D303" s="124"/>
      <c r="E303" s="125"/>
      <c r="F303" s="126"/>
      <c r="H303" s="127"/>
      <c r="I303" s="128"/>
      <c r="J303" s="129"/>
      <c r="K303" s="129"/>
      <c r="L303" s="129"/>
      <c r="M303" s="129"/>
      <c r="N303" s="129"/>
      <c r="O303" s="129"/>
      <c r="P303" s="130"/>
    </row>
    <row r="304" spans="2:16" s="139" customFormat="1" ht="21" customHeight="1">
      <c r="B304" s="134" t="s">
        <v>913</v>
      </c>
      <c r="C304" s="542" t="s">
        <v>729</v>
      </c>
      <c r="D304" s="569"/>
      <c r="E304" s="544" t="s">
        <v>273</v>
      </c>
      <c r="F304" s="569"/>
      <c r="G304" s="135" t="s">
        <v>493</v>
      </c>
      <c r="H304" s="136" t="s">
        <v>265</v>
      </c>
      <c r="I304" s="563"/>
      <c r="J304" s="564"/>
      <c r="K304" s="137"/>
      <c r="L304" s="137"/>
      <c r="M304" s="137"/>
      <c r="N304" s="137"/>
      <c r="O304" s="137"/>
      <c r="P304" s="138"/>
    </row>
    <row r="305" spans="2:16" s="112" customFormat="1" ht="21" customHeight="1">
      <c r="B305" s="140"/>
      <c r="C305" s="546" t="s">
        <v>73</v>
      </c>
      <c r="D305" s="565"/>
      <c r="E305" s="565"/>
      <c r="F305" s="566"/>
      <c r="G305" s="552" t="s">
        <v>8</v>
      </c>
      <c r="H305" s="552" t="s">
        <v>9</v>
      </c>
      <c r="I305" s="554" t="s">
        <v>3</v>
      </c>
      <c r="J305" s="556" t="s">
        <v>75</v>
      </c>
      <c r="K305" s="559"/>
      <c r="L305" s="556" t="s">
        <v>4</v>
      </c>
      <c r="M305" s="559"/>
      <c r="N305" s="556" t="s">
        <v>76</v>
      </c>
      <c r="O305" s="559"/>
      <c r="P305" s="537" t="s">
        <v>1</v>
      </c>
    </row>
    <row r="306" spans="2:16" s="112" customFormat="1" ht="21" customHeight="1">
      <c r="B306" s="141"/>
      <c r="C306" s="567"/>
      <c r="D306" s="564"/>
      <c r="E306" s="564"/>
      <c r="F306" s="568"/>
      <c r="G306" s="558"/>
      <c r="H306" s="558"/>
      <c r="I306" s="558"/>
      <c r="J306" s="142" t="s">
        <v>5</v>
      </c>
      <c r="K306" s="142" t="s">
        <v>6</v>
      </c>
      <c r="L306" s="142" t="s">
        <v>5</v>
      </c>
      <c r="M306" s="142" t="s">
        <v>6</v>
      </c>
      <c r="N306" s="142" t="s">
        <v>5</v>
      </c>
      <c r="O306" s="142" t="s">
        <v>6</v>
      </c>
      <c r="P306" s="560"/>
    </row>
    <row r="307" spans="2:16" s="139" customFormat="1" ht="21" customHeight="1">
      <c r="B307" s="143" t="s">
        <v>910</v>
      </c>
      <c r="C307" s="144"/>
      <c r="D307" s="145" t="s">
        <v>268</v>
      </c>
      <c r="E307" s="146"/>
      <c r="F307" s="147"/>
      <c r="G307" s="147" t="s">
        <v>269</v>
      </c>
      <c r="H307" s="148" t="s">
        <v>270</v>
      </c>
      <c r="I307" s="149">
        <v>0</v>
      </c>
      <c r="J307" s="149">
        <v>0</v>
      </c>
      <c r="K307" s="105">
        <f>INT(I307*J307)</f>
        <v>0</v>
      </c>
      <c r="L307" s="105"/>
      <c r="M307" s="105">
        <f>ROUND($I307*L307,0)</f>
        <v>0</v>
      </c>
      <c r="N307" s="105"/>
      <c r="O307" s="105">
        <f>ROUND($I307*N307,0)</f>
        <v>0</v>
      </c>
      <c r="P307" s="150"/>
    </row>
    <row r="308" spans="2:16" s="139" customFormat="1" ht="21" customHeight="1">
      <c r="B308" s="143" t="s">
        <v>911</v>
      </c>
      <c r="C308" s="144"/>
      <c r="D308" s="145" t="s">
        <v>262</v>
      </c>
      <c r="E308" s="146"/>
      <c r="F308" s="160"/>
      <c r="G308" s="147"/>
      <c r="H308" s="148" t="s">
        <v>59</v>
      </c>
      <c r="I308" s="149">
        <v>0</v>
      </c>
      <c r="J308" s="149">
        <v>0</v>
      </c>
      <c r="K308" s="105">
        <f>INT(I308*J308)</f>
        <v>0</v>
      </c>
      <c r="L308" s="105"/>
      <c r="M308" s="105">
        <f>ROUND($I308*L308,0)</f>
        <v>0</v>
      </c>
      <c r="N308" s="105"/>
      <c r="O308" s="105">
        <f>ROUND($I308*N308,0)</f>
        <v>0</v>
      </c>
      <c r="P308" s="150"/>
    </row>
    <row r="309" spans="2:16" s="139" customFormat="1" ht="21" customHeight="1">
      <c r="B309" s="143"/>
      <c r="C309" s="144"/>
      <c r="D309" s="145" t="s">
        <v>271</v>
      </c>
      <c r="E309" s="146"/>
      <c r="F309" s="160"/>
      <c r="G309" s="147" t="s">
        <v>272</v>
      </c>
      <c r="H309" s="148" t="s">
        <v>263</v>
      </c>
      <c r="I309" s="149">
        <v>0</v>
      </c>
      <c r="J309" s="149">
        <v>0</v>
      </c>
      <c r="K309" s="105">
        <f>INT(I309*J309)</f>
        <v>0</v>
      </c>
      <c r="L309" s="105"/>
      <c r="M309" s="105"/>
      <c r="N309" s="105"/>
      <c r="O309" s="105"/>
      <c r="P309" s="150"/>
    </row>
    <row r="310" spans="2:16" s="139" customFormat="1" ht="21" customHeight="1">
      <c r="B310" s="143"/>
      <c r="C310" s="144"/>
      <c r="D310" s="145" t="s">
        <v>274</v>
      </c>
      <c r="E310" s="146"/>
      <c r="F310" s="160"/>
      <c r="G310" s="147"/>
      <c r="H310" s="148" t="s">
        <v>20</v>
      </c>
      <c r="I310" s="149">
        <v>0</v>
      </c>
      <c r="J310" s="105"/>
      <c r="K310" s="105"/>
      <c r="L310" s="149">
        <v>0</v>
      </c>
      <c r="M310" s="176">
        <f>INT(I310*L310)</f>
        <v>0</v>
      </c>
      <c r="N310" s="105"/>
      <c r="O310" s="105"/>
      <c r="P310" s="150"/>
    </row>
    <row r="311" spans="2:16" s="139" customFormat="1" ht="21" customHeight="1">
      <c r="B311" s="143"/>
      <c r="C311" s="144"/>
      <c r="D311" s="145" t="s">
        <v>81</v>
      </c>
      <c r="E311" s="146"/>
      <c r="F311" s="160"/>
      <c r="G311" s="147"/>
      <c r="H311" s="148" t="s">
        <v>20</v>
      </c>
      <c r="I311" s="149">
        <v>0</v>
      </c>
      <c r="J311" s="105"/>
      <c r="K311" s="105"/>
      <c r="L311" s="149">
        <v>0</v>
      </c>
      <c r="M311" s="176">
        <f>INT(I311*L311)</f>
        <v>0</v>
      </c>
      <c r="N311" s="105"/>
      <c r="O311" s="105"/>
      <c r="P311" s="150"/>
    </row>
    <row r="312" spans="2:16" s="139" customFormat="1" ht="21" customHeight="1">
      <c r="B312" s="143" t="s">
        <v>912</v>
      </c>
      <c r="C312" s="151"/>
      <c r="D312" s="145" t="s">
        <v>96</v>
      </c>
      <c r="E312" s="146"/>
      <c r="F312" s="147"/>
      <c r="G312" s="147" t="s">
        <v>137</v>
      </c>
      <c r="H312" s="148" t="s">
        <v>0</v>
      </c>
      <c r="I312" s="149">
        <v>0</v>
      </c>
      <c r="J312" s="149">
        <v>0</v>
      </c>
      <c r="K312" s="105">
        <f>INT(I312*J312)</f>
        <v>0</v>
      </c>
      <c r="L312" s="105"/>
      <c r="M312" s="105"/>
      <c r="N312" s="105"/>
      <c r="O312" s="105"/>
      <c r="P312" s="150"/>
    </row>
    <row r="313" spans="2:16" s="139" customFormat="1" ht="21" customHeight="1">
      <c r="B313" s="169"/>
      <c r="C313" s="170"/>
      <c r="D313" s="171"/>
      <c r="F313" s="172"/>
      <c r="G313" s="172"/>
      <c r="H313" s="172"/>
      <c r="I313" s="174"/>
      <c r="J313" s="133"/>
      <c r="K313" s="133"/>
      <c r="L313" s="133"/>
      <c r="M313" s="133"/>
      <c r="N313" s="133"/>
      <c r="O313" s="133"/>
      <c r="P313" s="178"/>
    </row>
    <row r="314" spans="2:16" s="139" customFormat="1" ht="21" customHeight="1">
      <c r="B314" s="152"/>
      <c r="C314" s="539" t="s">
        <v>79</v>
      </c>
      <c r="D314" s="561"/>
      <c r="E314" s="561"/>
      <c r="F314" s="562"/>
      <c r="G314" s="153"/>
      <c r="H314" s="153"/>
      <c r="I314" s="154"/>
      <c r="J314" s="155"/>
      <c r="K314" s="155">
        <f>SUM(K307:K312)</f>
        <v>0</v>
      </c>
      <c r="L314" s="155"/>
      <c r="M314" s="155">
        <f>SUM(M307:M312)</f>
        <v>0</v>
      </c>
      <c r="N314" s="155"/>
      <c r="O314" s="155">
        <f>SUM(O307:O312)</f>
        <v>0</v>
      </c>
      <c r="P314" s="156"/>
    </row>
    <row r="315" spans="2:16" s="139" customFormat="1" ht="21" customHeight="1">
      <c r="B315" s="163"/>
      <c r="C315" s="222"/>
      <c r="D315" s="113"/>
      <c r="E315" s="113"/>
      <c r="F315" s="113"/>
      <c r="I315" s="167"/>
      <c r="J315" s="137"/>
      <c r="K315" s="137"/>
      <c r="L315" s="137"/>
      <c r="M315" s="137"/>
      <c r="N315" s="137"/>
      <c r="O315" s="137"/>
      <c r="P315" s="208"/>
    </row>
    <row r="316" spans="2:16" s="112" customFormat="1" ht="21" customHeight="1">
      <c r="B316" s="111"/>
      <c r="C316" s="124"/>
      <c r="D316" s="124"/>
      <c r="E316" s="125"/>
      <c r="F316" s="126"/>
      <c r="H316" s="127"/>
      <c r="I316" s="128"/>
      <c r="J316" s="129"/>
      <c r="K316" s="129"/>
      <c r="L316" s="129"/>
      <c r="M316" s="129"/>
      <c r="N316" s="129"/>
      <c r="O316" s="129"/>
      <c r="P316" s="130"/>
    </row>
    <row r="317" spans="2:16" s="139" customFormat="1" ht="21" customHeight="1">
      <c r="B317" s="134" t="s">
        <v>914</v>
      </c>
      <c r="C317" s="542" t="s">
        <v>730</v>
      </c>
      <c r="D317" s="569"/>
      <c r="E317" s="544" t="s">
        <v>65</v>
      </c>
      <c r="F317" s="569"/>
      <c r="G317" s="135" t="s">
        <v>630</v>
      </c>
      <c r="H317" s="136" t="s">
        <v>265</v>
      </c>
      <c r="I317" s="570"/>
      <c r="J317" s="564"/>
      <c r="K317" s="158">
        <f>K326</f>
        <v>0</v>
      </c>
      <c r="L317" s="158"/>
      <c r="M317" s="158">
        <f>M326</f>
        <v>0</v>
      </c>
      <c r="N317" s="158"/>
      <c r="O317" s="158">
        <f>O326</f>
        <v>0</v>
      </c>
      <c r="P317" s="159"/>
    </row>
    <row r="318" spans="2:16" s="112" customFormat="1" ht="21" customHeight="1">
      <c r="B318" s="140"/>
      <c r="C318" s="546" t="s">
        <v>237</v>
      </c>
      <c r="D318" s="565"/>
      <c r="E318" s="565"/>
      <c r="F318" s="566"/>
      <c r="G318" s="552" t="s">
        <v>8</v>
      </c>
      <c r="H318" s="552" t="s">
        <v>9</v>
      </c>
      <c r="I318" s="554" t="s">
        <v>3</v>
      </c>
      <c r="J318" s="556" t="s">
        <v>264</v>
      </c>
      <c r="K318" s="559"/>
      <c r="L318" s="556" t="s">
        <v>267</v>
      </c>
      <c r="M318" s="559"/>
      <c r="N318" s="556" t="s">
        <v>76</v>
      </c>
      <c r="O318" s="559"/>
      <c r="P318" s="537" t="s">
        <v>1</v>
      </c>
    </row>
    <row r="319" spans="2:16" s="112" customFormat="1" ht="21" customHeight="1">
      <c r="B319" s="141"/>
      <c r="C319" s="567"/>
      <c r="D319" s="564"/>
      <c r="E319" s="564"/>
      <c r="F319" s="568"/>
      <c r="G319" s="558"/>
      <c r="H319" s="558"/>
      <c r="I319" s="558"/>
      <c r="J319" s="142" t="s">
        <v>239</v>
      </c>
      <c r="K319" s="142" t="s">
        <v>6</v>
      </c>
      <c r="L319" s="142" t="s">
        <v>5</v>
      </c>
      <c r="M319" s="142" t="s">
        <v>6</v>
      </c>
      <c r="N319" s="142" t="s">
        <v>5</v>
      </c>
      <c r="O319" s="142" t="s">
        <v>6</v>
      </c>
      <c r="P319" s="560"/>
    </row>
    <row r="320" spans="2:16" s="139" customFormat="1" ht="21" customHeight="1">
      <c r="B320" s="143" t="s">
        <v>810</v>
      </c>
      <c r="C320" s="193"/>
      <c r="D320" s="182" t="s">
        <v>234</v>
      </c>
      <c r="E320" s="183"/>
      <c r="F320" s="184"/>
      <c r="G320" s="184" t="s">
        <v>275</v>
      </c>
      <c r="H320" s="185" t="s">
        <v>103</v>
      </c>
      <c r="I320" s="149">
        <v>0</v>
      </c>
      <c r="J320" s="149">
        <v>0</v>
      </c>
      <c r="K320" s="79">
        <f>INT(I320*J320)</f>
        <v>0</v>
      </c>
      <c r="L320" s="176"/>
      <c r="M320" s="176"/>
      <c r="N320" s="176"/>
      <c r="O320" s="176"/>
      <c r="P320" s="177"/>
    </row>
    <row r="321" spans="2:16" s="139" customFormat="1" ht="21" customHeight="1">
      <c r="B321" s="143" t="s">
        <v>915</v>
      </c>
      <c r="C321" s="144"/>
      <c r="D321" s="145" t="s">
        <v>276</v>
      </c>
      <c r="E321" s="146"/>
      <c r="F321" s="160"/>
      <c r="G321" s="147" t="s">
        <v>277</v>
      </c>
      <c r="H321" s="148" t="s">
        <v>103</v>
      </c>
      <c r="I321" s="149">
        <v>0</v>
      </c>
      <c r="J321" s="149">
        <v>0</v>
      </c>
      <c r="K321" s="79">
        <f>INT(I321*J321)</f>
        <v>0</v>
      </c>
      <c r="L321" s="105"/>
      <c r="M321" s="105"/>
      <c r="N321" s="105"/>
      <c r="O321" s="105"/>
      <c r="P321" s="150"/>
    </row>
    <row r="322" spans="2:16" s="139" customFormat="1" ht="21" customHeight="1">
      <c r="B322" s="143" t="s">
        <v>104</v>
      </c>
      <c r="C322" s="144"/>
      <c r="D322" s="145" t="s">
        <v>104</v>
      </c>
      <c r="E322" s="146"/>
      <c r="F322" s="160"/>
      <c r="G322" s="207"/>
      <c r="H322" s="148" t="s">
        <v>12</v>
      </c>
      <c r="I322" s="149">
        <v>0</v>
      </c>
      <c r="J322" s="105"/>
      <c r="K322" s="79">
        <f>INT(I322*J322)</f>
        <v>0</v>
      </c>
      <c r="L322" s="149">
        <v>0</v>
      </c>
      <c r="M322" s="79">
        <f>INT(I322*L322)</f>
        <v>0</v>
      </c>
      <c r="N322" s="105"/>
      <c r="O322" s="105"/>
      <c r="P322" s="150"/>
    </row>
    <row r="323" spans="2:16" s="139" customFormat="1" ht="21" customHeight="1">
      <c r="B323" s="169"/>
      <c r="C323" s="193"/>
      <c r="D323" s="73" t="s">
        <v>14</v>
      </c>
      <c r="E323" s="183"/>
      <c r="F323" s="202"/>
      <c r="G323" s="223"/>
      <c r="H323" s="185" t="s">
        <v>12</v>
      </c>
      <c r="I323" s="149">
        <v>0</v>
      </c>
      <c r="J323" s="176"/>
      <c r="K323" s="79">
        <f>INT(I323*J323)</f>
        <v>0</v>
      </c>
      <c r="L323" s="149">
        <v>0</v>
      </c>
      <c r="M323" s="79">
        <f>INT(I323*L323)</f>
        <v>0</v>
      </c>
      <c r="N323" s="176"/>
      <c r="O323" s="176"/>
      <c r="P323" s="177"/>
    </row>
    <row r="324" spans="2:16" s="139" customFormat="1" ht="21" customHeight="1">
      <c r="B324" s="143"/>
      <c r="C324" s="151"/>
      <c r="D324" s="145" t="s">
        <v>511</v>
      </c>
      <c r="E324" s="146"/>
      <c r="F324" s="160"/>
      <c r="G324" s="207">
        <v>0.02</v>
      </c>
      <c r="H324" s="148" t="s">
        <v>133</v>
      </c>
      <c r="I324" s="149">
        <v>0</v>
      </c>
      <c r="J324" s="149">
        <v>0</v>
      </c>
      <c r="K324" s="105">
        <f t="shared" ref="K324" si="7">INT(I324*J324)</f>
        <v>0</v>
      </c>
      <c r="L324" s="105"/>
      <c r="M324" s="79"/>
      <c r="N324" s="105"/>
      <c r="O324" s="105"/>
      <c r="P324" s="150"/>
    </row>
    <row r="325" spans="2:16" s="139" customFormat="1" ht="21" customHeight="1">
      <c r="B325" s="169"/>
      <c r="C325" s="193"/>
      <c r="D325" s="182"/>
      <c r="E325" s="183"/>
      <c r="F325" s="202"/>
      <c r="G325" s="223"/>
      <c r="H325" s="185"/>
      <c r="I325" s="186"/>
      <c r="J325" s="176"/>
      <c r="K325" s="176"/>
      <c r="L325" s="176"/>
      <c r="M325" s="176"/>
      <c r="N325" s="176"/>
      <c r="O325" s="176"/>
      <c r="P325" s="177"/>
    </row>
    <row r="326" spans="2:16" s="139" customFormat="1" ht="21" customHeight="1">
      <c r="B326" s="152"/>
      <c r="C326" s="539" t="s">
        <v>79</v>
      </c>
      <c r="D326" s="561"/>
      <c r="E326" s="561"/>
      <c r="F326" s="562"/>
      <c r="G326" s="153"/>
      <c r="H326" s="153"/>
      <c r="I326" s="154"/>
      <c r="J326" s="155"/>
      <c r="K326" s="155">
        <f>SUM(K320:K325)</f>
        <v>0</v>
      </c>
      <c r="L326" s="155"/>
      <c r="M326" s="155">
        <f>SUM(M320:M325)</f>
        <v>0</v>
      </c>
      <c r="N326" s="155"/>
      <c r="O326" s="155">
        <f>SUM(O321:O322)</f>
        <v>0</v>
      </c>
      <c r="P326" s="162"/>
    </row>
    <row r="327" spans="2:16" s="112" customFormat="1" ht="21" customHeight="1">
      <c r="B327" s="111"/>
      <c r="C327" s="124"/>
      <c r="D327" s="124"/>
      <c r="E327" s="125"/>
      <c r="F327" s="126"/>
      <c r="H327" s="127"/>
      <c r="I327" s="128"/>
      <c r="J327" s="129"/>
      <c r="K327" s="129"/>
      <c r="L327" s="129"/>
      <c r="M327" s="129"/>
      <c r="N327" s="129"/>
      <c r="O327" s="129"/>
      <c r="P327" s="130"/>
    </row>
    <row r="328" spans="2:16" s="112" customFormat="1" ht="21" customHeight="1">
      <c r="B328" s="111"/>
      <c r="C328" s="124"/>
      <c r="D328" s="124"/>
      <c r="E328" s="125"/>
      <c r="F328" s="126"/>
      <c r="H328" s="127"/>
      <c r="I328" s="128"/>
      <c r="J328" s="129"/>
      <c r="K328" s="129"/>
      <c r="L328" s="129"/>
      <c r="M328" s="129"/>
      <c r="N328" s="129"/>
      <c r="O328" s="129"/>
      <c r="P328" s="130"/>
    </row>
    <row r="329" spans="2:16" s="139" customFormat="1" ht="21" customHeight="1">
      <c r="B329" s="134" t="s">
        <v>916</v>
      </c>
      <c r="C329" s="542" t="s">
        <v>624</v>
      </c>
      <c r="D329" s="543"/>
      <c r="E329" s="544" t="s">
        <v>278</v>
      </c>
      <c r="F329" s="545"/>
      <c r="G329" s="201" t="s">
        <v>67</v>
      </c>
      <c r="H329" s="136" t="s">
        <v>17</v>
      </c>
      <c r="I329" s="157"/>
      <c r="J329" s="157"/>
      <c r="K329" s="158">
        <f>K339</f>
        <v>0</v>
      </c>
      <c r="L329" s="158"/>
      <c r="M329" s="158">
        <f>M339</f>
        <v>0</v>
      </c>
      <c r="N329" s="158"/>
      <c r="O329" s="158">
        <f>O339</f>
        <v>0</v>
      </c>
      <c r="P329" s="159"/>
    </row>
    <row r="330" spans="2:16" s="112" customFormat="1" ht="21" customHeight="1">
      <c r="B330" s="140"/>
      <c r="C330" s="546" t="s">
        <v>73</v>
      </c>
      <c r="D330" s="547"/>
      <c r="E330" s="547"/>
      <c r="F330" s="548"/>
      <c r="G330" s="552" t="s">
        <v>8</v>
      </c>
      <c r="H330" s="552" t="s">
        <v>238</v>
      </c>
      <c r="I330" s="554" t="s">
        <v>3</v>
      </c>
      <c r="J330" s="556" t="s">
        <v>75</v>
      </c>
      <c r="K330" s="557"/>
      <c r="L330" s="556" t="s">
        <v>4</v>
      </c>
      <c r="M330" s="557"/>
      <c r="N330" s="556" t="s">
        <v>76</v>
      </c>
      <c r="O330" s="557"/>
      <c r="P330" s="537" t="s">
        <v>1</v>
      </c>
    </row>
    <row r="331" spans="2:16" s="112" customFormat="1" ht="21" customHeight="1">
      <c r="B331" s="141"/>
      <c r="C331" s="549"/>
      <c r="D331" s="550"/>
      <c r="E331" s="550"/>
      <c r="F331" s="551"/>
      <c r="G331" s="553"/>
      <c r="H331" s="553"/>
      <c r="I331" s="555"/>
      <c r="J331" s="142" t="s">
        <v>5</v>
      </c>
      <c r="K331" s="142" t="s">
        <v>245</v>
      </c>
      <c r="L331" s="142" t="s">
        <v>5</v>
      </c>
      <c r="M331" s="142" t="s">
        <v>6</v>
      </c>
      <c r="N331" s="142" t="s">
        <v>5</v>
      </c>
      <c r="O331" s="142" t="s">
        <v>6</v>
      </c>
      <c r="P331" s="538"/>
    </row>
    <row r="332" spans="2:16" s="139" customFormat="1" ht="21" customHeight="1">
      <c r="B332" s="143"/>
      <c r="C332" s="151"/>
      <c r="D332" s="145" t="s">
        <v>279</v>
      </c>
      <c r="E332" s="146"/>
      <c r="F332" s="160"/>
      <c r="G332" s="147" t="s">
        <v>339</v>
      </c>
      <c r="H332" s="148" t="s">
        <v>103</v>
      </c>
      <c r="I332" s="149">
        <v>0</v>
      </c>
      <c r="J332" s="149">
        <v>0</v>
      </c>
      <c r="K332" s="105">
        <f>INT(I332*J332)</f>
        <v>0</v>
      </c>
      <c r="L332" s="105"/>
      <c r="M332" s="79"/>
      <c r="N332" s="105"/>
      <c r="O332" s="105"/>
      <c r="P332" s="150"/>
    </row>
    <row r="333" spans="2:16" s="139" customFormat="1" ht="21" customHeight="1">
      <c r="B333" s="143"/>
      <c r="C333" s="151"/>
      <c r="D333" s="145" t="s">
        <v>260</v>
      </c>
      <c r="E333" s="146"/>
      <c r="F333" s="160"/>
      <c r="G333" s="147"/>
      <c r="H333" s="148" t="s">
        <v>103</v>
      </c>
      <c r="I333" s="149">
        <v>0</v>
      </c>
      <c r="J333" s="149">
        <v>0</v>
      </c>
      <c r="K333" s="105">
        <f>INT(I333*J333)</f>
        <v>0</v>
      </c>
      <c r="L333" s="105"/>
      <c r="M333" s="79"/>
      <c r="N333" s="105"/>
      <c r="O333" s="105"/>
      <c r="P333" s="150"/>
    </row>
    <row r="334" spans="2:16" s="139" customFormat="1" ht="21" customHeight="1">
      <c r="B334" s="143"/>
      <c r="C334" s="151"/>
      <c r="D334" s="145" t="s">
        <v>66</v>
      </c>
      <c r="E334" s="146"/>
      <c r="F334" s="160"/>
      <c r="G334" s="147" t="s">
        <v>340</v>
      </c>
      <c r="H334" s="148" t="s">
        <v>103</v>
      </c>
      <c r="I334" s="149">
        <v>0</v>
      </c>
      <c r="J334" s="149">
        <v>0</v>
      </c>
      <c r="K334" s="105">
        <f>INT(I334*J334)</f>
        <v>0</v>
      </c>
      <c r="L334" s="105"/>
      <c r="M334" s="79"/>
      <c r="N334" s="105"/>
      <c r="O334" s="105"/>
      <c r="P334" s="150"/>
    </row>
    <row r="335" spans="2:16" s="139" customFormat="1" ht="21" customHeight="1">
      <c r="B335" s="143"/>
      <c r="C335" s="151"/>
      <c r="D335" s="145" t="s">
        <v>104</v>
      </c>
      <c r="E335" s="146"/>
      <c r="F335" s="160"/>
      <c r="G335" s="147"/>
      <c r="H335" s="148" t="s">
        <v>12</v>
      </c>
      <c r="I335" s="149">
        <v>0</v>
      </c>
      <c r="J335" s="105"/>
      <c r="K335" s="105"/>
      <c r="L335" s="149">
        <v>0</v>
      </c>
      <c r="M335" s="79">
        <f>INT(I335*L335)</f>
        <v>0</v>
      </c>
      <c r="N335" s="105"/>
      <c r="O335" s="105"/>
      <c r="P335" s="150"/>
    </row>
    <row r="336" spans="2:16" s="139" customFormat="1" ht="21" customHeight="1">
      <c r="B336" s="143"/>
      <c r="C336" s="151"/>
      <c r="D336" s="145" t="s">
        <v>14</v>
      </c>
      <c r="E336" s="146"/>
      <c r="F336" s="160"/>
      <c r="G336" s="147"/>
      <c r="H336" s="148" t="s">
        <v>12</v>
      </c>
      <c r="I336" s="149">
        <v>0</v>
      </c>
      <c r="J336" s="105"/>
      <c r="K336" s="105"/>
      <c r="L336" s="149">
        <v>0</v>
      </c>
      <c r="M336" s="79">
        <f>INT(I336*L336)</f>
        <v>0</v>
      </c>
      <c r="N336" s="105"/>
      <c r="O336" s="105"/>
      <c r="P336" s="150"/>
    </row>
    <row r="337" spans="2:18" s="139" customFormat="1" ht="21" customHeight="1">
      <c r="B337" s="143"/>
      <c r="C337" s="151"/>
      <c r="D337" s="145" t="s">
        <v>510</v>
      </c>
      <c r="E337" s="146"/>
      <c r="F337" s="160"/>
      <c r="G337" s="147" t="s">
        <v>100</v>
      </c>
      <c r="H337" s="148" t="s">
        <v>0</v>
      </c>
      <c r="I337" s="149">
        <v>0</v>
      </c>
      <c r="J337" s="149">
        <v>0</v>
      </c>
      <c r="K337" s="105">
        <f>INT(I337*J337)</f>
        <v>0</v>
      </c>
      <c r="L337" s="105"/>
      <c r="M337" s="79"/>
      <c r="N337" s="105"/>
      <c r="O337" s="105"/>
      <c r="P337" s="150"/>
    </row>
    <row r="338" spans="2:18" s="139" customFormat="1" ht="21" customHeight="1">
      <c r="B338" s="143"/>
      <c r="C338" s="151"/>
      <c r="D338" s="145"/>
      <c r="E338" s="146"/>
      <c r="F338" s="160"/>
      <c r="G338" s="147"/>
      <c r="H338" s="148"/>
      <c r="I338" s="149"/>
      <c r="J338" s="105"/>
      <c r="K338" s="105"/>
      <c r="L338" s="105"/>
      <c r="M338" s="79"/>
      <c r="N338" s="105"/>
      <c r="O338" s="105"/>
      <c r="P338" s="150"/>
    </row>
    <row r="339" spans="2:18" s="139" customFormat="1" ht="21" customHeight="1">
      <c r="B339" s="152"/>
      <c r="C339" s="539" t="s">
        <v>79</v>
      </c>
      <c r="D339" s="540"/>
      <c r="E339" s="540"/>
      <c r="F339" s="541"/>
      <c r="G339" s="153"/>
      <c r="H339" s="153"/>
      <c r="I339" s="154"/>
      <c r="J339" s="155"/>
      <c r="K339" s="155">
        <f>SUM(K332:K338)</f>
        <v>0</v>
      </c>
      <c r="L339" s="155"/>
      <c r="M339" s="155">
        <f>SUM(M332:M338)</f>
        <v>0</v>
      </c>
      <c r="N339" s="155"/>
      <c r="O339" s="155">
        <f>SUM(O332:O338)</f>
        <v>0</v>
      </c>
      <c r="P339" s="162"/>
    </row>
    <row r="340" spans="2:18" s="57" customFormat="1" ht="21" customHeight="1">
      <c r="B340" s="87"/>
      <c r="C340" s="54"/>
      <c r="D340" s="54"/>
      <c r="E340" s="55"/>
      <c r="F340" s="56"/>
      <c r="H340" s="58"/>
      <c r="I340" s="59"/>
      <c r="J340" s="60"/>
      <c r="K340" s="60"/>
      <c r="L340" s="60"/>
      <c r="M340" s="60"/>
      <c r="N340" s="60"/>
      <c r="O340" s="60"/>
      <c r="P340" s="61"/>
    </row>
    <row r="341" spans="2:18" s="139" customFormat="1" ht="21" customHeight="1">
      <c r="B341" s="163"/>
      <c r="C341" s="164"/>
      <c r="D341" s="164"/>
      <c r="E341" s="165"/>
      <c r="F341" s="166"/>
      <c r="I341" s="167"/>
      <c r="J341" s="137"/>
      <c r="K341" s="137"/>
      <c r="L341" s="137"/>
      <c r="M341" s="137"/>
      <c r="N341" s="137"/>
      <c r="O341" s="137"/>
    </row>
    <row r="342" spans="2:18" s="139" customFormat="1" ht="21" customHeight="1">
      <c r="B342" s="134" t="s">
        <v>917</v>
      </c>
      <c r="C342" s="542" t="s">
        <v>731</v>
      </c>
      <c r="D342" s="543"/>
      <c r="E342" s="544" t="s">
        <v>278</v>
      </c>
      <c r="F342" s="545"/>
      <c r="G342" s="201" t="s">
        <v>68</v>
      </c>
      <c r="H342" s="136" t="s">
        <v>17</v>
      </c>
      <c r="I342" s="157"/>
      <c r="J342" s="157"/>
      <c r="K342" s="158">
        <f>K352</f>
        <v>0</v>
      </c>
      <c r="L342" s="158"/>
      <c r="M342" s="158">
        <f>M352</f>
        <v>0</v>
      </c>
      <c r="N342" s="158"/>
      <c r="O342" s="158">
        <f>O352</f>
        <v>0</v>
      </c>
      <c r="P342" s="159"/>
    </row>
    <row r="343" spans="2:18" s="112" customFormat="1" ht="21" customHeight="1">
      <c r="B343" s="140"/>
      <c r="C343" s="546" t="s">
        <v>73</v>
      </c>
      <c r="D343" s="547"/>
      <c r="E343" s="547"/>
      <c r="F343" s="548"/>
      <c r="G343" s="552" t="s">
        <v>8</v>
      </c>
      <c r="H343" s="552" t="s">
        <v>9</v>
      </c>
      <c r="I343" s="554" t="s">
        <v>3</v>
      </c>
      <c r="J343" s="556" t="s">
        <v>75</v>
      </c>
      <c r="K343" s="557"/>
      <c r="L343" s="556" t="s">
        <v>4</v>
      </c>
      <c r="M343" s="557"/>
      <c r="N343" s="556" t="s">
        <v>76</v>
      </c>
      <c r="O343" s="557"/>
      <c r="P343" s="537" t="s">
        <v>1</v>
      </c>
      <c r="R343" s="139"/>
    </row>
    <row r="344" spans="2:18" s="112" customFormat="1" ht="21" customHeight="1">
      <c r="B344" s="141"/>
      <c r="C344" s="549"/>
      <c r="D344" s="550"/>
      <c r="E344" s="550"/>
      <c r="F344" s="551"/>
      <c r="G344" s="553"/>
      <c r="H344" s="553"/>
      <c r="I344" s="555"/>
      <c r="J344" s="142" t="s">
        <v>5</v>
      </c>
      <c r="K344" s="142" t="s">
        <v>6</v>
      </c>
      <c r="L344" s="142" t="s">
        <v>5</v>
      </c>
      <c r="M344" s="142" t="s">
        <v>6</v>
      </c>
      <c r="N344" s="142" t="s">
        <v>5</v>
      </c>
      <c r="O344" s="142" t="s">
        <v>6</v>
      </c>
      <c r="P344" s="538"/>
    </row>
    <row r="345" spans="2:18" s="139" customFormat="1" ht="21" customHeight="1">
      <c r="B345" s="143"/>
      <c r="C345" s="151"/>
      <c r="D345" s="145" t="s">
        <v>279</v>
      </c>
      <c r="E345" s="146"/>
      <c r="F345" s="160"/>
      <c r="G345" s="147" t="s">
        <v>339</v>
      </c>
      <c r="H345" s="148" t="s">
        <v>103</v>
      </c>
      <c r="I345" s="149">
        <v>0</v>
      </c>
      <c r="J345" s="149">
        <v>0</v>
      </c>
      <c r="K345" s="105">
        <f>INT(I345*J345)</f>
        <v>0</v>
      </c>
      <c r="L345" s="105"/>
      <c r="M345" s="79">
        <f>INT(I345*L345)</f>
        <v>0</v>
      </c>
      <c r="N345" s="105"/>
      <c r="O345" s="105"/>
      <c r="P345" s="150"/>
    </row>
    <row r="346" spans="2:18" s="139" customFormat="1" ht="21" customHeight="1">
      <c r="B346" s="143"/>
      <c r="C346" s="151"/>
      <c r="D346" s="145" t="s">
        <v>260</v>
      </c>
      <c r="E346" s="146"/>
      <c r="F346" s="160"/>
      <c r="G346" s="147"/>
      <c r="H346" s="148" t="s">
        <v>103</v>
      </c>
      <c r="I346" s="149">
        <v>0</v>
      </c>
      <c r="J346" s="149">
        <v>0</v>
      </c>
      <c r="K346" s="105">
        <f>INT(I346*J346)</f>
        <v>0</v>
      </c>
      <c r="L346" s="105"/>
      <c r="M346" s="79">
        <f>INT(I346*L346)</f>
        <v>0</v>
      </c>
      <c r="N346" s="105"/>
      <c r="O346" s="105"/>
      <c r="P346" s="150"/>
    </row>
    <row r="347" spans="2:18" s="139" customFormat="1" ht="21" customHeight="1">
      <c r="B347" s="143"/>
      <c r="C347" s="151"/>
      <c r="D347" s="145" t="s">
        <v>66</v>
      </c>
      <c r="E347" s="146"/>
      <c r="F347" s="160"/>
      <c r="G347" s="147" t="s">
        <v>340</v>
      </c>
      <c r="H347" s="148" t="s">
        <v>103</v>
      </c>
      <c r="I347" s="149">
        <v>0</v>
      </c>
      <c r="J347" s="149">
        <v>0</v>
      </c>
      <c r="K347" s="105">
        <f>INT(I347*J347)</f>
        <v>0</v>
      </c>
      <c r="L347" s="105"/>
      <c r="M347" s="79">
        <f>INT(I347*L347)</f>
        <v>0</v>
      </c>
      <c r="N347" s="105"/>
      <c r="O347" s="105"/>
      <c r="P347" s="150"/>
    </row>
    <row r="348" spans="2:18" s="139" customFormat="1" ht="21" customHeight="1">
      <c r="B348" s="143"/>
      <c r="C348" s="151"/>
      <c r="D348" s="145" t="s">
        <v>104</v>
      </c>
      <c r="E348" s="146"/>
      <c r="F348" s="160"/>
      <c r="G348" s="147"/>
      <c r="H348" s="148" t="s">
        <v>12</v>
      </c>
      <c r="I348" s="149">
        <v>0</v>
      </c>
      <c r="J348" s="105"/>
      <c r="K348" s="105"/>
      <c r="L348" s="149">
        <v>0</v>
      </c>
      <c r="M348" s="79">
        <f>INT(I348*L348)</f>
        <v>0</v>
      </c>
      <c r="N348" s="105"/>
      <c r="O348" s="105"/>
      <c r="P348" s="150"/>
    </row>
    <row r="349" spans="2:18" s="139" customFormat="1" ht="21" customHeight="1">
      <c r="B349" s="143"/>
      <c r="C349" s="151"/>
      <c r="D349" s="145" t="s">
        <v>14</v>
      </c>
      <c r="E349" s="146"/>
      <c r="F349" s="160"/>
      <c r="G349" s="147"/>
      <c r="H349" s="148" t="s">
        <v>12</v>
      </c>
      <c r="I349" s="149">
        <v>0</v>
      </c>
      <c r="J349" s="105"/>
      <c r="K349" s="105"/>
      <c r="L349" s="149">
        <v>0</v>
      </c>
      <c r="M349" s="79">
        <f>INT(I349*L349)</f>
        <v>0</v>
      </c>
      <c r="N349" s="105"/>
      <c r="O349" s="105"/>
      <c r="P349" s="150"/>
    </row>
    <row r="350" spans="2:18" s="139" customFormat="1" ht="21" customHeight="1">
      <c r="B350" s="143"/>
      <c r="C350" s="151"/>
      <c r="D350" s="145" t="s">
        <v>510</v>
      </c>
      <c r="E350" s="146"/>
      <c r="F350" s="160"/>
      <c r="G350" s="147" t="s">
        <v>100</v>
      </c>
      <c r="H350" s="148" t="s">
        <v>0</v>
      </c>
      <c r="I350" s="149">
        <v>0</v>
      </c>
      <c r="J350" s="149">
        <v>0</v>
      </c>
      <c r="K350" s="105">
        <f>INT(I350*J350)</f>
        <v>0</v>
      </c>
      <c r="L350" s="105"/>
      <c r="M350" s="79"/>
      <c r="N350" s="105"/>
      <c r="O350" s="105"/>
      <c r="P350" s="150"/>
    </row>
    <row r="351" spans="2:18" s="139" customFormat="1" ht="21" customHeight="1">
      <c r="B351" s="143"/>
      <c r="C351" s="151"/>
      <c r="D351" s="145"/>
      <c r="E351" s="146"/>
      <c r="F351" s="160"/>
      <c r="G351" s="147"/>
      <c r="H351" s="148"/>
      <c r="I351" s="149"/>
      <c r="J351" s="105"/>
      <c r="K351" s="105"/>
      <c r="L351" s="105"/>
      <c r="M351" s="79"/>
      <c r="N351" s="105"/>
      <c r="O351" s="105"/>
      <c r="P351" s="150"/>
    </row>
    <row r="352" spans="2:18" s="139" customFormat="1" ht="21" customHeight="1">
      <c r="B352" s="152"/>
      <c r="C352" s="539" t="s">
        <v>79</v>
      </c>
      <c r="D352" s="540"/>
      <c r="E352" s="540"/>
      <c r="F352" s="541"/>
      <c r="G352" s="153"/>
      <c r="H352" s="153"/>
      <c r="I352" s="154"/>
      <c r="J352" s="155"/>
      <c r="K352" s="155">
        <f>SUM(K345:K351)</f>
        <v>0</v>
      </c>
      <c r="L352" s="155"/>
      <c r="M352" s="155">
        <f>SUM(M345:M351)</f>
        <v>0</v>
      </c>
      <c r="N352" s="155"/>
      <c r="O352" s="155">
        <f>SUM(O345:O351)</f>
        <v>0</v>
      </c>
      <c r="P352" s="162"/>
    </row>
    <row r="353" spans="2:16" s="57" customFormat="1" ht="21" customHeight="1">
      <c r="B353" s="87"/>
      <c r="C353" s="54"/>
      <c r="D353" s="54"/>
      <c r="E353" s="55"/>
      <c r="F353" s="56"/>
      <c r="H353" s="58"/>
      <c r="I353" s="59"/>
      <c r="J353" s="60"/>
      <c r="K353" s="60"/>
      <c r="L353" s="60"/>
      <c r="M353" s="60"/>
      <c r="N353" s="60"/>
      <c r="O353" s="60"/>
      <c r="P353" s="61"/>
    </row>
    <row r="354" spans="2:16" s="139" customFormat="1" ht="21" customHeight="1">
      <c r="B354" s="163"/>
      <c r="C354" s="164"/>
      <c r="D354" s="164"/>
      <c r="E354" s="165"/>
      <c r="F354" s="166"/>
      <c r="I354" s="167"/>
      <c r="J354" s="137"/>
      <c r="K354" s="137"/>
      <c r="L354" s="137"/>
      <c r="M354" s="137"/>
      <c r="N354" s="137"/>
      <c r="O354" s="137"/>
    </row>
    <row r="355" spans="2:16" s="139" customFormat="1" ht="21" customHeight="1">
      <c r="B355" s="134" t="s">
        <v>918</v>
      </c>
      <c r="C355" s="542" t="s">
        <v>633</v>
      </c>
      <c r="D355" s="543"/>
      <c r="E355" s="544" t="s">
        <v>282</v>
      </c>
      <c r="F355" s="545"/>
      <c r="G355" s="201" t="s">
        <v>283</v>
      </c>
      <c r="H355" s="136" t="s">
        <v>251</v>
      </c>
      <c r="I355" s="157"/>
      <c r="J355" s="157"/>
      <c r="K355" s="158">
        <f>K366</f>
        <v>0</v>
      </c>
      <c r="L355" s="158"/>
      <c r="M355" s="158">
        <f>M366</f>
        <v>0</v>
      </c>
      <c r="N355" s="158"/>
      <c r="O355" s="158">
        <f>O366</f>
        <v>0</v>
      </c>
      <c r="P355" s="159"/>
    </row>
    <row r="356" spans="2:16" s="112" customFormat="1" ht="21" customHeight="1">
      <c r="B356" s="140"/>
      <c r="C356" s="546" t="s">
        <v>244</v>
      </c>
      <c r="D356" s="547"/>
      <c r="E356" s="547"/>
      <c r="F356" s="548"/>
      <c r="G356" s="552" t="s">
        <v>241</v>
      </c>
      <c r="H356" s="552" t="s">
        <v>250</v>
      </c>
      <c r="I356" s="554" t="s">
        <v>257</v>
      </c>
      <c r="J356" s="556" t="s">
        <v>261</v>
      </c>
      <c r="K356" s="557"/>
      <c r="L356" s="556" t="s">
        <v>242</v>
      </c>
      <c r="M356" s="557"/>
      <c r="N356" s="556" t="s">
        <v>259</v>
      </c>
      <c r="O356" s="557"/>
      <c r="P356" s="537" t="s">
        <v>236</v>
      </c>
    </row>
    <row r="357" spans="2:16" s="112" customFormat="1" ht="21" customHeight="1">
      <c r="B357" s="141"/>
      <c r="C357" s="549"/>
      <c r="D357" s="550"/>
      <c r="E357" s="550"/>
      <c r="F357" s="551"/>
      <c r="G357" s="553"/>
      <c r="H357" s="553"/>
      <c r="I357" s="555"/>
      <c r="J357" s="142" t="s">
        <v>247</v>
      </c>
      <c r="K357" s="142" t="s">
        <v>245</v>
      </c>
      <c r="L357" s="142" t="s">
        <v>247</v>
      </c>
      <c r="M357" s="142" t="s">
        <v>245</v>
      </c>
      <c r="N357" s="142" t="s">
        <v>247</v>
      </c>
      <c r="O357" s="142" t="s">
        <v>245</v>
      </c>
      <c r="P357" s="538"/>
    </row>
    <row r="358" spans="2:16" s="139" customFormat="1" ht="21" customHeight="1">
      <c r="B358" s="143"/>
      <c r="C358" s="151"/>
      <c r="D358" s="145" t="s">
        <v>919</v>
      </c>
      <c r="E358" s="146"/>
      <c r="F358" s="160"/>
      <c r="G358" s="145" t="s">
        <v>284</v>
      </c>
      <c r="H358" s="214" t="s">
        <v>280</v>
      </c>
      <c r="I358" s="149">
        <v>0</v>
      </c>
      <c r="J358" s="149">
        <v>0</v>
      </c>
      <c r="K358" s="79">
        <f>INT(I358*J358)</f>
        <v>0</v>
      </c>
      <c r="L358" s="105"/>
      <c r="M358" s="79"/>
      <c r="N358" s="105"/>
      <c r="O358" s="105"/>
      <c r="P358" s="150"/>
    </row>
    <row r="359" spans="2:16" s="139" customFormat="1" ht="21" customHeight="1">
      <c r="B359" s="143"/>
      <c r="C359" s="151"/>
      <c r="D359" s="145" t="s">
        <v>920</v>
      </c>
      <c r="E359" s="146"/>
      <c r="F359" s="160"/>
      <c r="G359" s="168">
        <v>0</v>
      </c>
      <c r="H359" s="148" t="s">
        <v>280</v>
      </c>
      <c r="I359" s="149">
        <v>0</v>
      </c>
      <c r="J359" s="149">
        <v>0</v>
      </c>
      <c r="K359" s="79">
        <f>INT(I359*J359)</f>
        <v>0</v>
      </c>
      <c r="L359" s="105"/>
      <c r="M359" s="79"/>
      <c r="N359" s="105"/>
      <c r="O359" s="105"/>
      <c r="P359" s="150"/>
    </row>
    <row r="360" spans="2:16" s="139" customFormat="1" ht="21" customHeight="1">
      <c r="B360" s="143"/>
      <c r="C360" s="151"/>
      <c r="D360" s="145" t="s">
        <v>911</v>
      </c>
      <c r="E360" s="146"/>
      <c r="F360" s="160"/>
      <c r="G360" s="168" t="s">
        <v>921</v>
      </c>
      <c r="H360" s="148" t="s">
        <v>142</v>
      </c>
      <c r="I360" s="149">
        <v>0</v>
      </c>
      <c r="J360" s="149">
        <v>0</v>
      </c>
      <c r="K360" s="79">
        <f>INT(I360*J360)</f>
        <v>0</v>
      </c>
      <c r="L360" s="105"/>
      <c r="M360" s="79"/>
      <c r="N360" s="105"/>
      <c r="O360" s="105"/>
      <c r="P360" s="150"/>
    </row>
    <row r="361" spans="2:16" s="139" customFormat="1" ht="21" customHeight="1">
      <c r="B361" s="143"/>
      <c r="C361" s="151"/>
      <c r="D361" s="145" t="s">
        <v>260</v>
      </c>
      <c r="E361" s="146"/>
      <c r="F361" s="160"/>
      <c r="G361" s="147" t="s">
        <v>922</v>
      </c>
      <c r="H361" s="148" t="s">
        <v>923</v>
      </c>
      <c r="I361" s="149">
        <v>0</v>
      </c>
      <c r="J361" s="149">
        <v>0</v>
      </c>
      <c r="K361" s="79">
        <f>INT(I361*J361)</f>
        <v>0</v>
      </c>
      <c r="L361" s="105"/>
      <c r="M361" s="79"/>
      <c r="N361" s="105"/>
      <c r="O361" s="105"/>
      <c r="P361" s="150"/>
    </row>
    <row r="362" spans="2:16" s="139" customFormat="1" ht="21" customHeight="1">
      <c r="B362" s="143"/>
      <c r="C362" s="151"/>
      <c r="D362" s="145" t="s">
        <v>281</v>
      </c>
      <c r="E362" s="146"/>
      <c r="F362" s="160"/>
      <c r="G362" s="147"/>
      <c r="H362" s="148" t="s">
        <v>255</v>
      </c>
      <c r="I362" s="149">
        <v>0</v>
      </c>
      <c r="J362" s="105"/>
      <c r="K362" s="79"/>
      <c r="L362" s="149">
        <v>0</v>
      </c>
      <c r="M362" s="79">
        <f>INT(I362*L362)</f>
        <v>0</v>
      </c>
      <c r="N362" s="105"/>
      <c r="O362" s="105"/>
      <c r="P362" s="150"/>
    </row>
    <row r="363" spans="2:16" s="139" customFormat="1" ht="21" customHeight="1">
      <c r="B363" s="143"/>
      <c r="C363" s="151"/>
      <c r="D363" s="145" t="s">
        <v>258</v>
      </c>
      <c r="E363" s="146"/>
      <c r="F363" s="160"/>
      <c r="G363" s="147"/>
      <c r="H363" s="148" t="s">
        <v>255</v>
      </c>
      <c r="I363" s="149">
        <v>0</v>
      </c>
      <c r="J363" s="105"/>
      <c r="K363" s="79"/>
      <c r="L363" s="149">
        <v>0</v>
      </c>
      <c r="M363" s="79">
        <f>INT(I363*L363)</f>
        <v>0</v>
      </c>
      <c r="N363" s="105"/>
      <c r="O363" s="105"/>
      <c r="P363" s="150"/>
    </row>
    <row r="364" spans="2:16" s="139" customFormat="1" ht="21" customHeight="1">
      <c r="B364" s="143"/>
      <c r="C364" s="151"/>
      <c r="D364" s="145" t="s">
        <v>494</v>
      </c>
      <c r="E364" s="146"/>
      <c r="F364" s="160"/>
      <c r="G364" s="147" t="s">
        <v>495</v>
      </c>
      <c r="H364" s="148" t="s">
        <v>496</v>
      </c>
      <c r="I364" s="149">
        <v>0</v>
      </c>
      <c r="J364" s="149">
        <v>0</v>
      </c>
      <c r="K364" s="79">
        <f>INT(I364*J364)</f>
        <v>0</v>
      </c>
      <c r="L364" s="79"/>
      <c r="M364" s="79"/>
      <c r="N364" s="105"/>
      <c r="O364" s="105"/>
      <c r="P364" s="150"/>
    </row>
    <row r="365" spans="2:16" s="139" customFormat="1" ht="21" customHeight="1">
      <c r="B365" s="143"/>
      <c r="C365" s="151"/>
      <c r="D365" s="145"/>
      <c r="E365" s="146"/>
      <c r="F365" s="160"/>
      <c r="G365" s="147"/>
      <c r="H365" s="148"/>
      <c r="I365" s="149"/>
      <c r="J365" s="105"/>
      <c r="K365" s="105"/>
      <c r="L365" s="105"/>
      <c r="M365" s="79"/>
      <c r="N365" s="105"/>
      <c r="O365" s="105"/>
      <c r="P365" s="150"/>
    </row>
    <row r="366" spans="2:16" s="139" customFormat="1" ht="21" customHeight="1">
      <c r="B366" s="152"/>
      <c r="C366" s="539" t="s">
        <v>249</v>
      </c>
      <c r="D366" s="540"/>
      <c r="E366" s="540"/>
      <c r="F366" s="541"/>
      <c r="G366" s="153"/>
      <c r="H366" s="153"/>
      <c r="I366" s="154"/>
      <c r="J366" s="155"/>
      <c r="K366" s="155">
        <f>SUM(K358:K365)</f>
        <v>0</v>
      </c>
      <c r="L366" s="155"/>
      <c r="M366" s="155">
        <f>SUM(M358:M365)</f>
        <v>0</v>
      </c>
      <c r="N366" s="155"/>
      <c r="O366" s="155">
        <f>SUM(O358:O365)</f>
        <v>0</v>
      </c>
      <c r="P366" s="162"/>
    </row>
    <row r="367" spans="2:16" s="57" customFormat="1" ht="21" customHeight="1">
      <c r="B367" s="87"/>
      <c r="C367" s="54"/>
      <c r="D367" s="54"/>
      <c r="E367" s="55"/>
      <c r="F367" s="56"/>
      <c r="H367" s="58"/>
      <c r="I367" s="59"/>
      <c r="J367" s="60"/>
      <c r="K367" s="60"/>
      <c r="L367" s="60"/>
      <c r="M367" s="60"/>
      <c r="N367" s="60"/>
      <c r="O367" s="60"/>
      <c r="P367" s="61"/>
    </row>
    <row r="368" spans="2:16" s="139" customFormat="1" ht="21" customHeight="1">
      <c r="B368" s="163"/>
      <c r="C368" s="164"/>
      <c r="D368" s="164"/>
      <c r="E368" s="165"/>
      <c r="F368" s="166"/>
      <c r="I368" s="167"/>
      <c r="J368" s="137"/>
      <c r="K368" s="137"/>
      <c r="L368" s="137"/>
      <c r="M368" s="137"/>
      <c r="N368" s="137"/>
      <c r="O368" s="137"/>
    </row>
    <row r="369" spans="2:16" s="139" customFormat="1" ht="21" customHeight="1">
      <c r="B369" s="134" t="s">
        <v>918</v>
      </c>
      <c r="C369" s="542" t="s">
        <v>955</v>
      </c>
      <c r="D369" s="543"/>
      <c r="E369" s="544" t="s">
        <v>956</v>
      </c>
      <c r="F369" s="545"/>
      <c r="G369" s="201" t="s">
        <v>957</v>
      </c>
      <c r="H369" s="136" t="s">
        <v>22</v>
      </c>
      <c r="I369" s="157"/>
      <c r="J369" s="157"/>
      <c r="K369" s="158">
        <f>K378</f>
        <v>0</v>
      </c>
      <c r="L369" s="158"/>
      <c r="M369" s="158">
        <f>M378</f>
        <v>0</v>
      </c>
      <c r="N369" s="158"/>
      <c r="O369" s="158">
        <f>O378</f>
        <v>0</v>
      </c>
      <c r="P369" s="159"/>
    </row>
    <row r="370" spans="2:16" s="112" customFormat="1" ht="21" customHeight="1">
      <c r="B370" s="140"/>
      <c r="C370" s="546" t="s">
        <v>73</v>
      </c>
      <c r="D370" s="547"/>
      <c r="E370" s="547"/>
      <c r="F370" s="548"/>
      <c r="G370" s="552" t="s">
        <v>8</v>
      </c>
      <c r="H370" s="552" t="s">
        <v>9</v>
      </c>
      <c r="I370" s="554" t="s">
        <v>3</v>
      </c>
      <c r="J370" s="556" t="s">
        <v>75</v>
      </c>
      <c r="K370" s="557"/>
      <c r="L370" s="556" t="s">
        <v>4</v>
      </c>
      <c r="M370" s="557"/>
      <c r="N370" s="556" t="s">
        <v>76</v>
      </c>
      <c r="O370" s="557"/>
      <c r="P370" s="537" t="s">
        <v>1</v>
      </c>
    </row>
    <row r="371" spans="2:16" s="112" customFormat="1" ht="21" customHeight="1">
      <c r="B371" s="141"/>
      <c r="C371" s="549"/>
      <c r="D371" s="550"/>
      <c r="E371" s="550"/>
      <c r="F371" s="551"/>
      <c r="G371" s="553"/>
      <c r="H371" s="553"/>
      <c r="I371" s="555"/>
      <c r="J371" s="142" t="s">
        <v>5</v>
      </c>
      <c r="K371" s="142" t="s">
        <v>6</v>
      </c>
      <c r="L371" s="142" t="s">
        <v>5</v>
      </c>
      <c r="M371" s="142" t="s">
        <v>6</v>
      </c>
      <c r="N371" s="142" t="s">
        <v>5</v>
      </c>
      <c r="O371" s="142" t="s">
        <v>6</v>
      </c>
      <c r="P371" s="538"/>
    </row>
    <row r="372" spans="2:16" s="139" customFormat="1" ht="21" customHeight="1">
      <c r="B372" s="143"/>
      <c r="C372" s="151"/>
      <c r="D372" s="145" t="s">
        <v>960</v>
      </c>
      <c r="E372" s="146"/>
      <c r="F372" s="160"/>
      <c r="G372" s="145" t="s">
        <v>961</v>
      </c>
      <c r="H372" s="214" t="s">
        <v>962</v>
      </c>
      <c r="I372" s="149">
        <v>0</v>
      </c>
      <c r="J372" s="105">
        <f>단가표!P129</f>
        <v>0</v>
      </c>
      <c r="K372" s="79">
        <f>INT(I372*J372)</f>
        <v>0</v>
      </c>
      <c r="L372" s="105"/>
      <c r="M372" s="79"/>
      <c r="N372" s="105"/>
      <c r="O372" s="105"/>
      <c r="P372" s="150"/>
    </row>
    <row r="373" spans="2:16" s="139" customFormat="1" ht="21" customHeight="1">
      <c r="B373" s="143"/>
      <c r="C373" s="151"/>
      <c r="D373" s="145" t="s">
        <v>926</v>
      </c>
      <c r="E373" s="146"/>
      <c r="F373" s="160"/>
      <c r="G373" s="147" t="s">
        <v>935</v>
      </c>
      <c r="H373" s="148" t="s">
        <v>13</v>
      </c>
      <c r="I373" s="149">
        <v>0</v>
      </c>
      <c r="J373" s="105">
        <f>단가표!P121</f>
        <v>0</v>
      </c>
      <c r="K373" s="79">
        <f t="shared" ref="K373" si="8">INT(I373*J373)</f>
        <v>0</v>
      </c>
      <c r="L373" s="105"/>
      <c r="M373" s="79"/>
      <c r="N373" s="105"/>
      <c r="O373" s="105"/>
      <c r="P373" s="150"/>
    </row>
    <row r="374" spans="2:16" s="139" customFormat="1" ht="21" customHeight="1">
      <c r="B374" s="143"/>
      <c r="C374" s="151"/>
      <c r="D374" s="145" t="s">
        <v>966</v>
      </c>
      <c r="E374" s="146"/>
      <c r="F374" s="160"/>
      <c r="G374" s="147"/>
      <c r="H374" s="148" t="s">
        <v>20</v>
      </c>
      <c r="I374" s="149">
        <v>0</v>
      </c>
      <c r="J374" s="105"/>
      <c r="K374" s="79"/>
      <c r="L374" s="79">
        <f>단가표!P180</f>
        <v>0</v>
      </c>
      <c r="M374" s="79">
        <f t="shared" ref="M374" si="9">I374*L374</f>
        <v>0</v>
      </c>
      <c r="N374" s="105"/>
      <c r="O374" s="105"/>
      <c r="P374" s="150"/>
    </row>
    <row r="375" spans="2:16" s="139" customFormat="1" ht="21" customHeight="1">
      <c r="B375" s="143"/>
      <c r="C375" s="151"/>
      <c r="D375" s="145" t="s">
        <v>968</v>
      </c>
      <c r="E375" s="146"/>
      <c r="F375" s="160"/>
      <c r="G375" s="147" t="s">
        <v>971</v>
      </c>
      <c r="H375" s="148" t="s">
        <v>0</v>
      </c>
      <c r="I375" s="149">
        <v>0</v>
      </c>
      <c r="J375" s="105">
        <f>J373*2%</f>
        <v>0</v>
      </c>
      <c r="K375" s="79">
        <f>INT(I375*J375)</f>
        <v>0</v>
      </c>
      <c r="L375" s="79"/>
      <c r="M375" s="79"/>
      <c r="N375" s="105"/>
      <c r="O375" s="105"/>
      <c r="P375" s="150"/>
    </row>
    <row r="376" spans="2:16" s="139" customFormat="1" ht="21" customHeight="1">
      <c r="B376" s="143"/>
      <c r="C376" s="151"/>
      <c r="D376" s="145" t="s">
        <v>969</v>
      </c>
      <c r="E376" s="146"/>
      <c r="F376" s="160"/>
      <c r="G376" s="147" t="s">
        <v>970</v>
      </c>
      <c r="H376" s="148" t="s">
        <v>0</v>
      </c>
      <c r="I376" s="149">
        <v>0</v>
      </c>
      <c r="J376" s="105">
        <f>M374*3%</f>
        <v>0</v>
      </c>
      <c r="K376" s="79">
        <f>INT(I376*J376)</f>
        <v>0</v>
      </c>
      <c r="L376" s="79"/>
      <c r="M376" s="79"/>
      <c r="N376" s="105"/>
      <c r="O376" s="105"/>
      <c r="P376" s="150"/>
    </row>
    <row r="377" spans="2:16" s="139" customFormat="1" ht="21" customHeight="1">
      <c r="B377" s="143"/>
      <c r="C377" s="151"/>
      <c r="D377" s="145"/>
      <c r="E377" s="146"/>
      <c r="F377" s="160"/>
      <c r="G377" s="147"/>
      <c r="H377" s="148"/>
      <c r="I377" s="149"/>
      <c r="J377" s="105"/>
      <c r="K377" s="105"/>
      <c r="L377" s="105"/>
      <c r="M377" s="79"/>
      <c r="N377" s="105"/>
      <c r="O377" s="105"/>
      <c r="P377" s="150"/>
    </row>
    <row r="378" spans="2:16" s="139" customFormat="1" ht="21" customHeight="1">
      <c r="B378" s="152"/>
      <c r="C378" s="539" t="s">
        <v>79</v>
      </c>
      <c r="D378" s="540"/>
      <c r="E378" s="540"/>
      <c r="F378" s="541"/>
      <c r="G378" s="153"/>
      <c r="H378" s="153"/>
      <c r="I378" s="154"/>
      <c r="J378" s="155"/>
      <c r="K378" s="155">
        <f>SUM(K372:K377)</f>
        <v>0</v>
      </c>
      <c r="L378" s="155"/>
      <c r="M378" s="155">
        <f>SUM(M372:M377)</f>
        <v>0</v>
      </c>
      <c r="N378" s="155"/>
      <c r="O378" s="155">
        <f>SUM(O372:O377)</f>
        <v>0</v>
      </c>
      <c r="P378" s="162"/>
    </row>
    <row r="379" spans="2:16" s="57" customFormat="1" ht="21" customHeight="1">
      <c r="B379" s="87"/>
      <c r="C379" s="54"/>
      <c r="D379" s="54"/>
      <c r="E379" s="55"/>
      <c r="F379" s="56"/>
      <c r="H379" s="58"/>
      <c r="I379" s="59"/>
      <c r="J379" s="60"/>
      <c r="K379" s="60"/>
      <c r="L379" s="60"/>
      <c r="M379" s="60"/>
      <c r="N379" s="60"/>
      <c r="O379" s="60"/>
      <c r="P379" s="61"/>
    </row>
    <row r="380" spans="2:16" s="139" customFormat="1" ht="21" customHeight="1">
      <c r="B380" s="163"/>
      <c r="C380" s="164"/>
      <c r="D380" s="164"/>
      <c r="E380" s="165"/>
      <c r="F380" s="166"/>
      <c r="I380" s="167"/>
      <c r="J380" s="137"/>
      <c r="K380" s="137"/>
      <c r="L380" s="137"/>
      <c r="M380" s="137"/>
      <c r="N380" s="137"/>
      <c r="O380" s="137"/>
    </row>
    <row r="381" spans="2:16" s="139" customFormat="1" ht="21" customHeight="1">
      <c r="B381" s="134" t="s">
        <v>918</v>
      </c>
      <c r="C381" s="542" t="s">
        <v>958</v>
      </c>
      <c r="D381" s="543"/>
      <c r="E381" s="544" t="s">
        <v>975</v>
      </c>
      <c r="F381" s="545"/>
      <c r="G381" s="201" t="s">
        <v>957</v>
      </c>
      <c r="H381" s="136" t="s">
        <v>22</v>
      </c>
      <c r="I381" s="157"/>
      <c r="J381" s="157"/>
      <c r="K381" s="158">
        <f>K395</f>
        <v>0</v>
      </c>
      <c r="L381" s="158"/>
      <c r="M381" s="158">
        <f>M395</f>
        <v>0</v>
      </c>
      <c r="N381" s="158"/>
      <c r="O381" s="158">
        <f>O395</f>
        <v>0</v>
      </c>
      <c r="P381" s="159"/>
    </row>
    <row r="382" spans="2:16" s="112" customFormat="1" ht="21" customHeight="1">
      <c r="B382" s="140"/>
      <c r="C382" s="546" t="s">
        <v>73</v>
      </c>
      <c r="D382" s="547"/>
      <c r="E382" s="547"/>
      <c r="F382" s="548"/>
      <c r="G382" s="552" t="s">
        <v>8</v>
      </c>
      <c r="H382" s="552" t="s">
        <v>9</v>
      </c>
      <c r="I382" s="554" t="s">
        <v>3</v>
      </c>
      <c r="J382" s="556" t="s">
        <v>75</v>
      </c>
      <c r="K382" s="557"/>
      <c r="L382" s="556" t="s">
        <v>4</v>
      </c>
      <c r="M382" s="557"/>
      <c r="N382" s="556" t="s">
        <v>76</v>
      </c>
      <c r="O382" s="557"/>
      <c r="P382" s="537" t="s">
        <v>1</v>
      </c>
    </row>
    <row r="383" spans="2:16" s="112" customFormat="1" ht="21" customHeight="1">
      <c r="B383" s="141"/>
      <c r="C383" s="549"/>
      <c r="D383" s="550"/>
      <c r="E383" s="550"/>
      <c r="F383" s="551"/>
      <c r="G383" s="553"/>
      <c r="H383" s="553"/>
      <c r="I383" s="555"/>
      <c r="J383" s="142" t="s">
        <v>5</v>
      </c>
      <c r="K383" s="142" t="s">
        <v>6</v>
      </c>
      <c r="L383" s="142" t="s">
        <v>5</v>
      </c>
      <c r="M383" s="142" t="s">
        <v>6</v>
      </c>
      <c r="N383" s="142" t="s">
        <v>5</v>
      </c>
      <c r="O383" s="142" t="s">
        <v>6</v>
      </c>
      <c r="P383" s="538"/>
    </row>
    <row r="384" spans="2:16" s="139" customFormat="1" ht="21" customHeight="1">
      <c r="B384" s="143"/>
      <c r="C384" s="151"/>
      <c r="D384" s="145" t="s">
        <v>928</v>
      </c>
      <c r="E384" s="146"/>
      <c r="F384" s="160"/>
      <c r="G384" s="147" t="s">
        <v>937</v>
      </c>
      <c r="H384" s="148" t="s">
        <v>965</v>
      </c>
      <c r="I384" s="149">
        <v>0</v>
      </c>
      <c r="J384" s="105">
        <f>단가표!P123</f>
        <v>0</v>
      </c>
      <c r="K384" s="79">
        <f t="shared" ref="K384:K390" si="10">INT(I384*J384)</f>
        <v>0</v>
      </c>
      <c r="L384" s="105"/>
      <c r="M384" s="79"/>
      <c r="N384" s="105"/>
      <c r="O384" s="105"/>
      <c r="P384" s="150"/>
    </row>
    <row r="385" spans="2:16" s="139" customFormat="1" ht="21" customHeight="1">
      <c r="B385" s="143"/>
      <c r="C385" s="151"/>
      <c r="D385" s="145" t="s">
        <v>928</v>
      </c>
      <c r="E385" s="146"/>
      <c r="F385" s="160"/>
      <c r="G385" s="147" t="s">
        <v>938</v>
      </c>
      <c r="H385" s="148" t="s">
        <v>965</v>
      </c>
      <c r="I385" s="149">
        <v>0</v>
      </c>
      <c r="J385" s="105">
        <f>단가표!P124</f>
        <v>0</v>
      </c>
      <c r="K385" s="79">
        <f t="shared" si="10"/>
        <v>0</v>
      </c>
      <c r="L385" s="105"/>
      <c r="M385" s="79"/>
      <c r="N385" s="105"/>
      <c r="O385" s="105"/>
      <c r="P385" s="150"/>
    </row>
    <row r="386" spans="2:16" s="139" customFormat="1" ht="21" customHeight="1">
      <c r="B386" s="143"/>
      <c r="C386" s="151"/>
      <c r="D386" s="145" t="s">
        <v>928</v>
      </c>
      <c r="E386" s="146"/>
      <c r="F386" s="160"/>
      <c r="G386" s="147" t="s">
        <v>939</v>
      </c>
      <c r="H386" s="148" t="s">
        <v>962</v>
      </c>
      <c r="I386" s="149">
        <v>0</v>
      </c>
      <c r="J386" s="105">
        <f>단가표!P125</f>
        <v>0</v>
      </c>
      <c r="K386" s="79">
        <f t="shared" si="10"/>
        <v>0</v>
      </c>
      <c r="L386" s="79"/>
      <c r="M386" s="79"/>
      <c r="N386" s="105"/>
      <c r="O386" s="105"/>
      <c r="P386" s="150"/>
    </row>
    <row r="387" spans="2:16" s="139" customFormat="1" ht="21" customHeight="1">
      <c r="B387" s="143"/>
      <c r="C387" s="151"/>
      <c r="D387" s="145" t="s">
        <v>928</v>
      </c>
      <c r="E387" s="146"/>
      <c r="F387" s="160"/>
      <c r="G387" s="147" t="s">
        <v>940</v>
      </c>
      <c r="H387" s="148" t="s">
        <v>962</v>
      </c>
      <c r="I387" s="149">
        <v>0</v>
      </c>
      <c r="J387" s="105">
        <f>단가표!P126</f>
        <v>0</v>
      </c>
      <c r="K387" s="79">
        <f t="shared" si="10"/>
        <v>0</v>
      </c>
      <c r="L387" s="79"/>
      <c r="M387" s="79"/>
      <c r="N387" s="105"/>
      <c r="O387" s="105"/>
      <c r="P387" s="150"/>
    </row>
    <row r="388" spans="2:16" s="139" customFormat="1" ht="21" customHeight="1">
      <c r="B388" s="143"/>
      <c r="C388" s="151"/>
      <c r="D388" s="145" t="s">
        <v>928</v>
      </c>
      <c r="E388" s="146"/>
      <c r="F388" s="160"/>
      <c r="G388" s="147" t="s">
        <v>972</v>
      </c>
      <c r="H388" s="148" t="s">
        <v>965</v>
      </c>
      <c r="I388" s="149">
        <v>0</v>
      </c>
      <c r="J388" s="105">
        <f>단가표!P127</f>
        <v>0</v>
      </c>
      <c r="K388" s="79">
        <f t="shared" si="10"/>
        <v>0</v>
      </c>
      <c r="L388" s="105"/>
      <c r="M388" s="79"/>
      <c r="N388" s="105"/>
      <c r="O388" s="105"/>
      <c r="P388" s="150"/>
    </row>
    <row r="389" spans="2:16" s="139" customFormat="1" ht="21" customHeight="1">
      <c r="B389" s="143"/>
      <c r="C389" s="151"/>
      <c r="D389" s="145" t="s">
        <v>928</v>
      </c>
      <c r="E389" s="146"/>
      <c r="F389" s="160"/>
      <c r="G389" s="147" t="s">
        <v>942</v>
      </c>
      <c r="H389" s="148" t="s">
        <v>965</v>
      </c>
      <c r="I389" s="149">
        <v>0</v>
      </c>
      <c r="J389" s="105">
        <f>단가표!P128</f>
        <v>0</v>
      </c>
      <c r="K389" s="79">
        <f t="shared" si="10"/>
        <v>0</v>
      </c>
      <c r="L389" s="105"/>
      <c r="M389" s="79"/>
      <c r="N389" s="105"/>
      <c r="O389" s="105"/>
      <c r="P389" s="150"/>
    </row>
    <row r="390" spans="2:16" s="139" customFormat="1" ht="21" customHeight="1">
      <c r="B390" s="143"/>
      <c r="C390" s="151"/>
      <c r="D390" s="145" t="s">
        <v>927</v>
      </c>
      <c r="E390" s="146"/>
      <c r="F390" s="160"/>
      <c r="G390" s="147" t="s">
        <v>936</v>
      </c>
      <c r="H390" s="148" t="s">
        <v>13</v>
      </c>
      <c r="I390" s="149">
        <v>0</v>
      </c>
      <c r="J390" s="105">
        <f>단가표!P122</f>
        <v>0</v>
      </c>
      <c r="K390" s="79">
        <f t="shared" si="10"/>
        <v>0</v>
      </c>
      <c r="L390" s="79"/>
      <c r="M390" s="79"/>
      <c r="N390" s="105"/>
      <c r="O390" s="105"/>
      <c r="P390" s="150"/>
    </row>
    <row r="391" spans="2:16" s="139" customFormat="1" ht="21" customHeight="1">
      <c r="B391" s="143"/>
      <c r="C391" s="151"/>
      <c r="D391" s="145" t="s">
        <v>967</v>
      </c>
      <c r="E391" s="146"/>
      <c r="F391" s="160"/>
      <c r="G391" s="147"/>
      <c r="H391" s="148" t="s">
        <v>20</v>
      </c>
      <c r="I391" s="149">
        <v>0</v>
      </c>
      <c r="J391" s="105"/>
      <c r="K391" s="79"/>
      <c r="L391" s="79">
        <f>단가표!P181</f>
        <v>0</v>
      </c>
      <c r="M391" s="79">
        <f t="shared" ref="M391" si="11">I391*L391</f>
        <v>0</v>
      </c>
      <c r="N391" s="105"/>
      <c r="O391" s="105"/>
      <c r="P391" s="150"/>
    </row>
    <row r="392" spans="2:16" s="139" customFormat="1" ht="21" customHeight="1">
      <c r="B392" s="143"/>
      <c r="C392" s="151"/>
      <c r="D392" s="145" t="s">
        <v>968</v>
      </c>
      <c r="E392" s="146"/>
      <c r="F392" s="160"/>
      <c r="G392" s="147" t="s">
        <v>971</v>
      </c>
      <c r="H392" s="148" t="s">
        <v>0</v>
      </c>
      <c r="I392" s="149">
        <v>0</v>
      </c>
      <c r="J392" s="105">
        <f>J390*2%</f>
        <v>0</v>
      </c>
      <c r="K392" s="79">
        <f>INT(I392*J392)</f>
        <v>0</v>
      </c>
      <c r="L392" s="79"/>
      <c r="M392" s="79"/>
      <c r="N392" s="105"/>
      <c r="O392" s="105"/>
      <c r="P392" s="150"/>
    </row>
    <row r="393" spans="2:16" s="139" customFormat="1" ht="21" customHeight="1">
      <c r="B393" s="143"/>
      <c r="C393" s="151"/>
      <c r="D393" s="145" t="s">
        <v>969</v>
      </c>
      <c r="E393" s="146"/>
      <c r="F393" s="160"/>
      <c r="G393" s="147" t="s">
        <v>970</v>
      </c>
      <c r="H393" s="148" t="s">
        <v>0</v>
      </c>
      <c r="I393" s="149">
        <v>0</v>
      </c>
      <c r="J393" s="105">
        <f>M391*3%</f>
        <v>0</v>
      </c>
      <c r="K393" s="79">
        <f>INT(I393*J393)</f>
        <v>0</v>
      </c>
      <c r="L393" s="79"/>
      <c r="M393" s="79"/>
      <c r="N393" s="105"/>
      <c r="O393" s="105"/>
      <c r="P393" s="150"/>
    </row>
    <row r="394" spans="2:16" s="139" customFormat="1" ht="21" customHeight="1">
      <c r="B394" s="143"/>
      <c r="C394" s="151"/>
      <c r="D394" s="145"/>
      <c r="E394" s="146"/>
      <c r="F394" s="160"/>
      <c r="G394" s="147"/>
      <c r="H394" s="148"/>
      <c r="I394" s="149"/>
      <c r="J394" s="105"/>
      <c r="K394" s="105"/>
      <c r="L394" s="105"/>
      <c r="M394" s="79"/>
      <c r="N394" s="105"/>
      <c r="O394" s="105"/>
      <c r="P394" s="150"/>
    </row>
    <row r="395" spans="2:16" s="139" customFormat="1" ht="21" customHeight="1">
      <c r="B395" s="152"/>
      <c r="C395" s="539" t="s">
        <v>79</v>
      </c>
      <c r="D395" s="540"/>
      <c r="E395" s="540"/>
      <c r="F395" s="541"/>
      <c r="G395" s="153"/>
      <c r="H395" s="153"/>
      <c r="I395" s="154"/>
      <c r="J395" s="155"/>
      <c r="K395" s="155">
        <f>SUM(K384:K394)</f>
        <v>0</v>
      </c>
      <c r="L395" s="155"/>
      <c r="M395" s="155">
        <f>SUM(M384:M394)</f>
        <v>0</v>
      </c>
      <c r="N395" s="155"/>
      <c r="O395" s="155">
        <f>SUM(O384:O394)</f>
        <v>0</v>
      </c>
      <c r="P395" s="162"/>
    </row>
    <row r="396" spans="2:16" s="57" customFormat="1" ht="21" customHeight="1">
      <c r="B396" s="87"/>
      <c r="C396" s="54"/>
      <c r="D396" s="54"/>
      <c r="E396" s="55"/>
      <c r="F396" s="56"/>
      <c r="H396" s="58"/>
      <c r="I396" s="59"/>
      <c r="J396" s="60"/>
      <c r="K396" s="60"/>
      <c r="L396" s="60"/>
      <c r="M396" s="60"/>
      <c r="N396" s="60"/>
      <c r="O396" s="60"/>
      <c r="P396" s="61"/>
    </row>
    <row r="397" spans="2:16" s="139" customFormat="1" ht="21" customHeight="1">
      <c r="B397" s="163"/>
      <c r="C397" s="164"/>
      <c r="D397" s="164"/>
      <c r="E397" s="165"/>
      <c r="F397" s="166"/>
      <c r="I397" s="167"/>
      <c r="J397" s="137"/>
      <c r="K397" s="137"/>
      <c r="L397" s="137"/>
      <c r="M397" s="137"/>
      <c r="N397" s="137"/>
      <c r="O397" s="137"/>
    </row>
    <row r="398" spans="2:16" s="139" customFormat="1" ht="21" customHeight="1">
      <c r="B398" s="134" t="s">
        <v>918</v>
      </c>
      <c r="C398" s="542" t="s">
        <v>974</v>
      </c>
      <c r="D398" s="543"/>
      <c r="E398" s="544" t="s">
        <v>959</v>
      </c>
      <c r="F398" s="545"/>
      <c r="G398" s="201" t="s">
        <v>957</v>
      </c>
      <c r="H398" s="136" t="s">
        <v>13</v>
      </c>
      <c r="I398" s="157"/>
      <c r="J398" s="157"/>
      <c r="K398" s="158">
        <f>K405</f>
        <v>0</v>
      </c>
      <c r="L398" s="158"/>
      <c r="M398" s="158">
        <f>M405</f>
        <v>0</v>
      </c>
      <c r="N398" s="158"/>
      <c r="O398" s="158">
        <f>O405</f>
        <v>0</v>
      </c>
      <c r="P398" s="159"/>
    </row>
    <row r="399" spans="2:16" s="112" customFormat="1" ht="21" customHeight="1">
      <c r="B399" s="140"/>
      <c r="C399" s="546" t="s">
        <v>73</v>
      </c>
      <c r="D399" s="547"/>
      <c r="E399" s="547"/>
      <c r="F399" s="548"/>
      <c r="G399" s="552" t="s">
        <v>8</v>
      </c>
      <c r="H399" s="552" t="s">
        <v>9</v>
      </c>
      <c r="I399" s="554" t="s">
        <v>3</v>
      </c>
      <c r="J399" s="556" t="s">
        <v>75</v>
      </c>
      <c r="K399" s="557"/>
      <c r="L399" s="556" t="s">
        <v>4</v>
      </c>
      <c r="M399" s="557"/>
      <c r="N399" s="556" t="s">
        <v>76</v>
      </c>
      <c r="O399" s="557"/>
      <c r="P399" s="537" t="s">
        <v>1</v>
      </c>
    </row>
    <row r="400" spans="2:16" s="112" customFormat="1" ht="21" customHeight="1">
      <c r="B400" s="141"/>
      <c r="C400" s="549"/>
      <c r="D400" s="550"/>
      <c r="E400" s="550"/>
      <c r="F400" s="551"/>
      <c r="G400" s="553"/>
      <c r="H400" s="553"/>
      <c r="I400" s="555"/>
      <c r="J400" s="142" t="s">
        <v>5</v>
      </c>
      <c r="K400" s="142" t="s">
        <v>6</v>
      </c>
      <c r="L400" s="142" t="s">
        <v>5</v>
      </c>
      <c r="M400" s="142" t="s">
        <v>6</v>
      </c>
      <c r="N400" s="142" t="s">
        <v>5</v>
      </c>
      <c r="O400" s="142" t="s">
        <v>6</v>
      </c>
      <c r="P400" s="538"/>
    </row>
    <row r="401" spans="2:16" s="139" customFormat="1" ht="21" customHeight="1">
      <c r="B401" s="143"/>
      <c r="C401" s="151"/>
      <c r="D401" s="145" t="s">
        <v>926</v>
      </c>
      <c r="E401" s="146"/>
      <c r="F401" s="160"/>
      <c r="G401" s="147" t="s">
        <v>935</v>
      </c>
      <c r="H401" s="148" t="s">
        <v>13</v>
      </c>
      <c r="I401" s="149">
        <v>0</v>
      </c>
      <c r="J401" s="105">
        <f>단가표!P121</f>
        <v>0</v>
      </c>
      <c r="K401" s="79">
        <f>INT(I401*J401)</f>
        <v>0</v>
      </c>
      <c r="L401" s="105"/>
      <c r="M401" s="79"/>
      <c r="N401" s="105"/>
      <c r="O401" s="105"/>
      <c r="P401" s="150"/>
    </row>
    <row r="402" spans="2:16" s="139" customFormat="1" ht="21" customHeight="1">
      <c r="B402" s="143"/>
      <c r="C402" s="151"/>
      <c r="D402" s="145" t="s">
        <v>966</v>
      </c>
      <c r="E402" s="146"/>
      <c r="F402" s="160"/>
      <c r="G402" s="168"/>
      <c r="H402" s="148" t="s">
        <v>20</v>
      </c>
      <c r="I402" s="149">
        <v>0</v>
      </c>
      <c r="J402" s="105"/>
      <c r="K402" s="79"/>
      <c r="L402" s="105">
        <f>단가표!P180</f>
        <v>0</v>
      </c>
      <c r="M402" s="79">
        <f t="shared" ref="M402" si="12">I402*L402</f>
        <v>0</v>
      </c>
      <c r="N402" s="105"/>
      <c r="O402" s="105"/>
      <c r="P402" s="150"/>
    </row>
    <row r="403" spans="2:16" s="139" customFormat="1" ht="21" customHeight="1">
      <c r="B403" s="143"/>
      <c r="C403" s="151"/>
      <c r="D403" s="145" t="s">
        <v>969</v>
      </c>
      <c r="E403" s="146"/>
      <c r="F403" s="160"/>
      <c r="G403" s="168" t="s">
        <v>970</v>
      </c>
      <c r="H403" s="148" t="s">
        <v>976</v>
      </c>
      <c r="I403" s="149">
        <v>0</v>
      </c>
      <c r="J403" s="105">
        <f>M402*3%</f>
        <v>0</v>
      </c>
      <c r="K403" s="79">
        <f>INT(I403*J403)</f>
        <v>0</v>
      </c>
      <c r="L403" s="105"/>
      <c r="M403" s="79"/>
      <c r="N403" s="105"/>
      <c r="O403" s="105"/>
      <c r="P403" s="150"/>
    </row>
    <row r="404" spans="2:16" s="139" customFormat="1" ht="21" customHeight="1">
      <c r="B404" s="143"/>
      <c r="C404" s="151"/>
      <c r="D404" s="145"/>
      <c r="E404" s="146"/>
      <c r="F404" s="160"/>
      <c r="G404" s="147"/>
      <c r="H404" s="148"/>
      <c r="I404" s="149"/>
      <c r="J404" s="105"/>
      <c r="K404" s="105"/>
      <c r="L404" s="105"/>
      <c r="M404" s="79"/>
      <c r="N404" s="105"/>
      <c r="O404" s="105"/>
      <c r="P404" s="150"/>
    </row>
    <row r="405" spans="2:16" s="139" customFormat="1" ht="21" customHeight="1">
      <c r="B405" s="152"/>
      <c r="C405" s="539" t="s">
        <v>79</v>
      </c>
      <c r="D405" s="540"/>
      <c r="E405" s="540"/>
      <c r="F405" s="541"/>
      <c r="G405" s="153"/>
      <c r="H405" s="153"/>
      <c r="I405" s="154"/>
      <c r="J405" s="155"/>
      <c r="K405" s="155">
        <f>SUM(K401:K404)</f>
        <v>0</v>
      </c>
      <c r="L405" s="155"/>
      <c r="M405" s="155">
        <f>SUM(M401:M404)</f>
        <v>0</v>
      </c>
      <c r="N405" s="155"/>
      <c r="O405" s="155">
        <f>SUM(O401:O404)</f>
        <v>0</v>
      </c>
      <c r="P405" s="162"/>
    </row>
    <row r="406" spans="2:16" s="57" customFormat="1" ht="21" customHeight="1">
      <c r="B406" s="87"/>
      <c r="C406" s="54"/>
      <c r="D406" s="54"/>
      <c r="E406" s="55"/>
      <c r="F406" s="56"/>
      <c r="H406" s="58"/>
      <c r="I406" s="59"/>
      <c r="J406" s="60"/>
      <c r="K406" s="60"/>
      <c r="L406" s="60"/>
      <c r="M406" s="60"/>
      <c r="N406" s="60"/>
      <c r="O406" s="60"/>
      <c r="P406" s="61"/>
    </row>
    <row r="407" spans="2:16" s="139" customFormat="1" ht="21" customHeight="1">
      <c r="B407" s="163"/>
      <c r="C407" s="164"/>
      <c r="D407" s="164"/>
      <c r="E407" s="165"/>
      <c r="F407" s="166"/>
      <c r="I407" s="167"/>
      <c r="J407" s="137"/>
      <c r="K407" s="137"/>
      <c r="L407" s="137"/>
      <c r="M407" s="137"/>
      <c r="N407" s="137"/>
      <c r="O407" s="137"/>
    </row>
    <row r="408" spans="2:16" s="139" customFormat="1" ht="21" customHeight="1">
      <c r="B408" s="134" t="s">
        <v>918</v>
      </c>
      <c r="C408" s="542" t="s">
        <v>986</v>
      </c>
      <c r="D408" s="543"/>
      <c r="E408" s="544" t="s">
        <v>1001</v>
      </c>
      <c r="F408" s="545"/>
      <c r="G408" s="201" t="s">
        <v>957</v>
      </c>
      <c r="H408" s="136" t="s">
        <v>22</v>
      </c>
      <c r="I408" s="157"/>
      <c r="J408" s="157"/>
      <c r="K408" s="158">
        <f>K415</f>
        <v>0</v>
      </c>
      <c r="L408" s="158"/>
      <c r="M408" s="158">
        <f>M415</f>
        <v>0</v>
      </c>
      <c r="N408" s="158"/>
      <c r="O408" s="158">
        <f>O415</f>
        <v>0</v>
      </c>
      <c r="P408" s="159"/>
    </row>
    <row r="409" spans="2:16" s="112" customFormat="1" ht="21" customHeight="1">
      <c r="B409" s="140"/>
      <c r="C409" s="546" t="s">
        <v>73</v>
      </c>
      <c r="D409" s="547"/>
      <c r="E409" s="547"/>
      <c r="F409" s="548"/>
      <c r="G409" s="552" t="s">
        <v>8</v>
      </c>
      <c r="H409" s="552" t="s">
        <v>9</v>
      </c>
      <c r="I409" s="554" t="s">
        <v>3</v>
      </c>
      <c r="J409" s="556" t="s">
        <v>75</v>
      </c>
      <c r="K409" s="557"/>
      <c r="L409" s="556" t="s">
        <v>4</v>
      </c>
      <c r="M409" s="557"/>
      <c r="N409" s="556" t="s">
        <v>76</v>
      </c>
      <c r="O409" s="557"/>
      <c r="P409" s="537" t="s">
        <v>1</v>
      </c>
    </row>
    <row r="410" spans="2:16" s="112" customFormat="1" ht="21" customHeight="1">
      <c r="B410" s="141"/>
      <c r="C410" s="549"/>
      <c r="D410" s="550"/>
      <c r="E410" s="550"/>
      <c r="F410" s="551"/>
      <c r="G410" s="553"/>
      <c r="H410" s="553"/>
      <c r="I410" s="555"/>
      <c r="J410" s="142" t="s">
        <v>5</v>
      </c>
      <c r="K410" s="142" t="s">
        <v>6</v>
      </c>
      <c r="L410" s="142" t="s">
        <v>5</v>
      </c>
      <c r="M410" s="142" t="s">
        <v>6</v>
      </c>
      <c r="N410" s="142" t="s">
        <v>5</v>
      </c>
      <c r="O410" s="142" t="s">
        <v>6</v>
      </c>
      <c r="P410" s="538"/>
    </row>
    <row r="411" spans="2:16" s="139" customFormat="1" ht="21" customHeight="1">
      <c r="B411" s="143"/>
      <c r="C411" s="151"/>
      <c r="D411" s="145" t="s">
        <v>987</v>
      </c>
      <c r="E411" s="146"/>
      <c r="F411" s="160"/>
      <c r="G411" s="147" t="s">
        <v>988</v>
      </c>
      <c r="H411" s="148" t="s">
        <v>22</v>
      </c>
      <c r="I411" s="149">
        <v>0</v>
      </c>
      <c r="J411" s="105">
        <f>단가표!P131</f>
        <v>0</v>
      </c>
      <c r="K411" s="79">
        <f>INT(I411*J411)</f>
        <v>0</v>
      </c>
      <c r="L411" s="105"/>
      <c r="M411" s="79"/>
      <c r="N411" s="105"/>
      <c r="O411" s="105"/>
      <c r="P411" s="497" t="s">
        <v>997</v>
      </c>
    </row>
    <row r="412" spans="2:16" s="139" customFormat="1" ht="21" customHeight="1">
      <c r="B412" s="143"/>
      <c r="C412" s="151"/>
      <c r="D412" s="145" t="s">
        <v>966</v>
      </c>
      <c r="E412" s="146"/>
      <c r="F412" s="160"/>
      <c r="G412" s="168"/>
      <c r="H412" s="148" t="s">
        <v>20</v>
      </c>
      <c r="I412" s="149">
        <v>0</v>
      </c>
      <c r="J412" s="105"/>
      <c r="K412" s="79"/>
      <c r="L412" s="105">
        <f>단가표!P180</f>
        <v>0</v>
      </c>
      <c r="M412" s="79">
        <f t="shared" ref="M412" si="13">I412*L412</f>
        <v>0</v>
      </c>
      <c r="N412" s="105"/>
      <c r="O412" s="105"/>
      <c r="P412" s="497"/>
    </row>
    <row r="413" spans="2:16" s="139" customFormat="1" ht="21" customHeight="1">
      <c r="B413" s="143"/>
      <c r="C413" s="151"/>
      <c r="D413" s="145" t="s">
        <v>969</v>
      </c>
      <c r="E413" s="146"/>
      <c r="F413" s="160"/>
      <c r="G413" s="168" t="s">
        <v>970</v>
      </c>
      <c r="H413" s="148" t="s">
        <v>976</v>
      </c>
      <c r="I413" s="149">
        <v>0</v>
      </c>
      <c r="J413" s="105">
        <f>M412*3%</f>
        <v>0</v>
      </c>
      <c r="K413" s="79">
        <f>INT(I413*J413)</f>
        <v>0</v>
      </c>
      <c r="L413" s="105"/>
      <c r="M413" s="79"/>
      <c r="N413" s="105"/>
      <c r="O413" s="105"/>
      <c r="P413" s="497"/>
    </row>
    <row r="414" spans="2:16" s="139" customFormat="1" ht="21" customHeight="1">
      <c r="B414" s="143"/>
      <c r="C414" s="151"/>
      <c r="D414" s="145"/>
      <c r="E414" s="146"/>
      <c r="F414" s="160"/>
      <c r="G414" s="147"/>
      <c r="H414" s="148"/>
      <c r="I414" s="149"/>
      <c r="J414" s="105"/>
      <c r="K414" s="105"/>
      <c r="L414" s="105"/>
      <c r="M414" s="79"/>
      <c r="N414" s="105"/>
      <c r="O414" s="105"/>
      <c r="P414" s="150"/>
    </row>
    <row r="415" spans="2:16" s="139" customFormat="1" ht="21" customHeight="1">
      <c r="B415" s="152"/>
      <c r="C415" s="539" t="s">
        <v>79</v>
      </c>
      <c r="D415" s="540"/>
      <c r="E415" s="540"/>
      <c r="F415" s="541"/>
      <c r="G415" s="153"/>
      <c r="H415" s="153"/>
      <c r="I415" s="154"/>
      <c r="J415" s="155"/>
      <c r="K415" s="155">
        <f>SUM(K411:K414)</f>
        <v>0</v>
      </c>
      <c r="L415" s="155"/>
      <c r="M415" s="155">
        <f>SUM(M411:M414)</f>
        <v>0</v>
      </c>
      <c r="N415" s="155"/>
      <c r="O415" s="155">
        <f>SUM(O411:O414)</f>
        <v>0</v>
      </c>
      <c r="P415" s="162"/>
    </row>
    <row r="416" spans="2:16" s="57" customFormat="1" ht="21" customHeight="1">
      <c r="B416" s="87"/>
      <c r="C416" s="54"/>
      <c r="D416" s="54"/>
      <c r="E416" s="55"/>
      <c r="F416" s="56"/>
      <c r="H416" s="58"/>
      <c r="I416" s="59"/>
      <c r="J416" s="60"/>
      <c r="K416" s="60"/>
      <c r="L416" s="60"/>
      <c r="M416" s="60"/>
      <c r="N416" s="60"/>
      <c r="O416" s="60"/>
      <c r="P416" s="61"/>
    </row>
    <row r="417" spans="2:16" s="139" customFormat="1" ht="21" customHeight="1">
      <c r="B417" s="163"/>
      <c r="C417" s="164"/>
      <c r="D417" s="164"/>
      <c r="E417" s="165"/>
      <c r="F417" s="166"/>
      <c r="I417" s="167"/>
      <c r="J417" s="137"/>
      <c r="K417" s="137"/>
      <c r="L417" s="137"/>
      <c r="M417" s="137"/>
      <c r="N417" s="137"/>
      <c r="O417" s="137"/>
    </row>
    <row r="418" spans="2:16" s="57" customFormat="1" ht="21" customHeight="1">
      <c r="B418" s="87"/>
      <c r="C418" s="54"/>
      <c r="D418" s="54"/>
      <c r="E418" s="55"/>
      <c r="F418" s="56"/>
      <c r="H418" s="58"/>
      <c r="I418" s="59"/>
      <c r="J418" s="60"/>
      <c r="K418" s="60"/>
      <c r="L418" s="60"/>
      <c r="M418" s="60"/>
      <c r="N418" s="60"/>
      <c r="O418" s="60"/>
      <c r="P418" s="61"/>
    </row>
    <row r="419" spans="2:16" s="139" customFormat="1" ht="21" customHeight="1">
      <c r="B419" s="163"/>
      <c r="C419" s="164"/>
      <c r="D419" s="164"/>
      <c r="E419" s="165"/>
      <c r="F419" s="166"/>
      <c r="I419" s="167"/>
      <c r="J419" s="137"/>
      <c r="K419" s="137"/>
      <c r="L419" s="137"/>
      <c r="M419" s="137"/>
      <c r="N419" s="137"/>
      <c r="O419" s="137"/>
    </row>
    <row r="420" spans="2:16" s="139" customFormat="1" ht="21" customHeight="1">
      <c r="B420" s="134" t="s">
        <v>918</v>
      </c>
      <c r="C420" s="542" t="s">
        <v>999</v>
      </c>
      <c r="D420" s="543"/>
      <c r="E420" s="544" t="s">
        <v>1000</v>
      </c>
      <c r="F420" s="545"/>
      <c r="G420" s="201" t="s">
        <v>957</v>
      </c>
      <c r="H420" s="136" t="s">
        <v>22</v>
      </c>
      <c r="I420" s="157"/>
      <c r="J420" s="157"/>
      <c r="K420" s="158">
        <f>K427</f>
        <v>0</v>
      </c>
      <c r="L420" s="158"/>
      <c r="M420" s="158">
        <f>M427</f>
        <v>0</v>
      </c>
      <c r="N420" s="158"/>
      <c r="O420" s="158">
        <f>O427</f>
        <v>0</v>
      </c>
      <c r="P420" s="159"/>
    </row>
    <row r="421" spans="2:16" s="112" customFormat="1" ht="21" customHeight="1">
      <c r="B421" s="140"/>
      <c r="C421" s="546" t="s">
        <v>73</v>
      </c>
      <c r="D421" s="547"/>
      <c r="E421" s="547"/>
      <c r="F421" s="548"/>
      <c r="G421" s="552" t="s">
        <v>8</v>
      </c>
      <c r="H421" s="552" t="s">
        <v>9</v>
      </c>
      <c r="I421" s="554" t="s">
        <v>3</v>
      </c>
      <c r="J421" s="556" t="s">
        <v>75</v>
      </c>
      <c r="K421" s="557"/>
      <c r="L421" s="556" t="s">
        <v>4</v>
      </c>
      <c r="M421" s="557"/>
      <c r="N421" s="556" t="s">
        <v>76</v>
      </c>
      <c r="O421" s="557"/>
      <c r="P421" s="537" t="s">
        <v>1</v>
      </c>
    </row>
    <row r="422" spans="2:16" s="112" customFormat="1" ht="21" customHeight="1">
      <c r="B422" s="141"/>
      <c r="C422" s="549"/>
      <c r="D422" s="550"/>
      <c r="E422" s="550"/>
      <c r="F422" s="551"/>
      <c r="G422" s="553"/>
      <c r="H422" s="553"/>
      <c r="I422" s="555"/>
      <c r="J422" s="142" t="s">
        <v>5</v>
      </c>
      <c r="K422" s="142" t="s">
        <v>6</v>
      </c>
      <c r="L422" s="142" t="s">
        <v>5</v>
      </c>
      <c r="M422" s="142" t="s">
        <v>6</v>
      </c>
      <c r="N422" s="142" t="s">
        <v>5</v>
      </c>
      <c r="O422" s="142" t="s">
        <v>6</v>
      </c>
      <c r="P422" s="538"/>
    </row>
    <row r="423" spans="2:16" s="139" customFormat="1" ht="21" customHeight="1">
      <c r="B423" s="143"/>
      <c r="C423" s="151"/>
      <c r="D423" s="145" t="s">
        <v>989</v>
      </c>
      <c r="E423" s="146"/>
      <c r="F423" s="160"/>
      <c r="G423" s="147" t="s">
        <v>990</v>
      </c>
      <c r="H423" s="148" t="s">
        <v>22</v>
      </c>
      <c r="I423" s="149">
        <v>0</v>
      </c>
      <c r="J423" s="105">
        <v>0</v>
      </c>
      <c r="K423" s="79">
        <f>INT(I423*J423)</f>
        <v>0</v>
      </c>
      <c r="L423" s="105"/>
      <c r="M423" s="79"/>
      <c r="N423" s="105"/>
      <c r="O423" s="105"/>
      <c r="P423" s="497" t="s">
        <v>997</v>
      </c>
    </row>
    <row r="424" spans="2:16" s="139" customFormat="1" ht="21" customHeight="1">
      <c r="B424" s="143"/>
      <c r="C424" s="151"/>
      <c r="D424" s="145" t="s">
        <v>966</v>
      </c>
      <c r="E424" s="146"/>
      <c r="F424" s="160"/>
      <c r="G424" s="168"/>
      <c r="H424" s="148" t="s">
        <v>20</v>
      </c>
      <c r="I424" s="149">
        <v>0</v>
      </c>
      <c r="J424" s="105"/>
      <c r="K424" s="79"/>
      <c r="L424" s="105">
        <f>단가표!P180</f>
        <v>0</v>
      </c>
      <c r="M424" s="79">
        <f t="shared" ref="M424" si="14">I424*L424</f>
        <v>0</v>
      </c>
      <c r="N424" s="105"/>
      <c r="O424" s="105"/>
      <c r="P424" s="497"/>
    </row>
    <row r="425" spans="2:16" s="139" customFormat="1" ht="21" customHeight="1">
      <c r="B425" s="143"/>
      <c r="C425" s="151"/>
      <c r="D425" s="145" t="s">
        <v>969</v>
      </c>
      <c r="E425" s="146"/>
      <c r="F425" s="160"/>
      <c r="G425" s="168" t="s">
        <v>970</v>
      </c>
      <c r="H425" s="148" t="s">
        <v>976</v>
      </c>
      <c r="I425" s="149">
        <v>0</v>
      </c>
      <c r="J425" s="105">
        <f>M424*3%</f>
        <v>0</v>
      </c>
      <c r="K425" s="79">
        <f>INT(I425*J425)</f>
        <v>0</v>
      </c>
      <c r="L425" s="105"/>
      <c r="M425" s="79"/>
      <c r="N425" s="105"/>
      <c r="O425" s="105"/>
      <c r="P425" s="497"/>
    </row>
    <row r="426" spans="2:16" s="139" customFormat="1" ht="21" customHeight="1">
      <c r="B426" s="143"/>
      <c r="C426" s="151"/>
      <c r="D426" s="145"/>
      <c r="E426" s="146"/>
      <c r="F426" s="160"/>
      <c r="G426" s="147"/>
      <c r="H426" s="148"/>
      <c r="I426" s="149"/>
      <c r="J426" s="105"/>
      <c r="K426" s="105"/>
      <c r="L426" s="105"/>
      <c r="M426" s="79"/>
      <c r="N426" s="105"/>
      <c r="O426" s="105"/>
      <c r="P426" s="150"/>
    </row>
    <row r="427" spans="2:16" s="139" customFormat="1" ht="21" customHeight="1">
      <c r="B427" s="152"/>
      <c r="C427" s="539" t="s">
        <v>79</v>
      </c>
      <c r="D427" s="540"/>
      <c r="E427" s="540"/>
      <c r="F427" s="541"/>
      <c r="G427" s="153"/>
      <c r="H427" s="153"/>
      <c r="I427" s="154"/>
      <c r="J427" s="155"/>
      <c r="K427" s="155">
        <f>SUM(K423:K426)</f>
        <v>0</v>
      </c>
      <c r="L427" s="155"/>
      <c r="M427" s="155">
        <f>SUM(M423:M426)</f>
        <v>0</v>
      </c>
      <c r="N427" s="155"/>
      <c r="O427" s="155">
        <f>SUM(O423:O426)</f>
        <v>0</v>
      </c>
      <c r="P427" s="162"/>
    </row>
    <row r="428" spans="2:16" s="57" customFormat="1" ht="21" customHeight="1">
      <c r="B428" s="87"/>
      <c r="C428" s="54"/>
      <c r="D428" s="54"/>
      <c r="E428" s="55"/>
      <c r="F428" s="56"/>
      <c r="H428" s="58"/>
      <c r="I428" s="59"/>
      <c r="J428" s="60"/>
      <c r="K428" s="60"/>
      <c r="L428" s="60"/>
      <c r="M428" s="60"/>
      <c r="N428" s="60"/>
      <c r="O428" s="60"/>
      <c r="P428" s="61"/>
    </row>
    <row r="429" spans="2:16" s="139" customFormat="1" ht="21" customHeight="1">
      <c r="B429" s="163"/>
      <c r="C429" s="164"/>
      <c r="D429" s="164"/>
      <c r="E429" s="165"/>
      <c r="F429" s="166"/>
      <c r="I429" s="167"/>
      <c r="J429" s="137"/>
      <c r="K429" s="137"/>
      <c r="L429" s="137"/>
      <c r="M429" s="137"/>
      <c r="N429" s="137"/>
      <c r="O429" s="137"/>
    </row>
    <row r="430" spans="2:16" s="139" customFormat="1" ht="21" customHeight="1">
      <c r="B430" s="134" t="s">
        <v>918</v>
      </c>
      <c r="C430" s="542" t="s">
        <v>1006</v>
      </c>
      <c r="D430" s="543"/>
      <c r="E430" s="544" t="s">
        <v>1002</v>
      </c>
      <c r="F430" s="545"/>
      <c r="G430" s="201" t="s">
        <v>957</v>
      </c>
      <c r="H430" s="136" t="s">
        <v>22</v>
      </c>
      <c r="I430" s="157"/>
      <c r="J430" s="157"/>
      <c r="K430" s="158">
        <f>K438</f>
        <v>0</v>
      </c>
      <c r="L430" s="158"/>
      <c r="M430" s="158">
        <f>M438</f>
        <v>0</v>
      </c>
      <c r="N430" s="158"/>
      <c r="O430" s="158">
        <f>O438</f>
        <v>0</v>
      </c>
      <c r="P430" s="159"/>
    </row>
    <row r="431" spans="2:16" s="112" customFormat="1" ht="21" customHeight="1">
      <c r="B431" s="140"/>
      <c r="C431" s="546" t="s">
        <v>73</v>
      </c>
      <c r="D431" s="547"/>
      <c r="E431" s="547"/>
      <c r="F431" s="548"/>
      <c r="G431" s="552" t="s">
        <v>8</v>
      </c>
      <c r="H431" s="552" t="s">
        <v>9</v>
      </c>
      <c r="I431" s="554" t="s">
        <v>3</v>
      </c>
      <c r="J431" s="556" t="s">
        <v>75</v>
      </c>
      <c r="K431" s="557"/>
      <c r="L431" s="556" t="s">
        <v>4</v>
      </c>
      <c r="M431" s="557"/>
      <c r="N431" s="556" t="s">
        <v>76</v>
      </c>
      <c r="O431" s="557"/>
      <c r="P431" s="537" t="s">
        <v>1</v>
      </c>
    </row>
    <row r="432" spans="2:16" s="112" customFormat="1" ht="21" customHeight="1">
      <c r="B432" s="141"/>
      <c r="C432" s="549"/>
      <c r="D432" s="550"/>
      <c r="E432" s="550"/>
      <c r="F432" s="551"/>
      <c r="G432" s="553"/>
      <c r="H432" s="553"/>
      <c r="I432" s="555"/>
      <c r="J432" s="142" t="s">
        <v>5</v>
      </c>
      <c r="K432" s="142" t="s">
        <v>6</v>
      </c>
      <c r="L432" s="142" t="s">
        <v>5</v>
      </c>
      <c r="M432" s="142" t="s">
        <v>6</v>
      </c>
      <c r="N432" s="142" t="s">
        <v>5</v>
      </c>
      <c r="O432" s="142" t="s">
        <v>6</v>
      </c>
      <c r="P432" s="538"/>
    </row>
    <row r="433" spans="2:16" s="139" customFormat="1" ht="21" customHeight="1">
      <c r="B433" s="143"/>
      <c r="C433" s="151"/>
      <c r="D433" s="145" t="s">
        <v>991</v>
      </c>
      <c r="E433" s="146"/>
      <c r="F433" s="160"/>
      <c r="G433" s="147"/>
      <c r="H433" s="148" t="s">
        <v>22</v>
      </c>
      <c r="I433" s="149">
        <v>0</v>
      </c>
      <c r="J433" s="105">
        <v>0</v>
      </c>
      <c r="K433" s="79">
        <f>INT(I433*J433)</f>
        <v>0</v>
      </c>
      <c r="L433" s="105"/>
      <c r="M433" s="79"/>
      <c r="N433" s="105"/>
      <c r="O433" s="105"/>
      <c r="P433" s="497" t="s">
        <v>997</v>
      </c>
    </row>
    <row r="434" spans="2:16" s="139" customFormat="1" ht="21" customHeight="1">
      <c r="B434" s="143"/>
      <c r="C434" s="151"/>
      <c r="D434" s="145" t="s">
        <v>998</v>
      </c>
      <c r="E434" s="146"/>
      <c r="F434" s="160"/>
      <c r="G434" s="168"/>
      <c r="H434" s="148" t="s">
        <v>20</v>
      </c>
      <c r="I434" s="149">
        <v>0</v>
      </c>
      <c r="J434" s="105"/>
      <c r="K434" s="79"/>
      <c r="L434" s="105">
        <f>단가표!P177</f>
        <v>0</v>
      </c>
      <c r="M434" s="79">
        <f t="shared" ref="M434" si="15">I434*L434</f>
        <v>0</v>
      </c>
      <c r="N434" s="105"/>
      <c r="O434" s="105"/>
      <c r="P434" s="497"/>
    </row>
    <row r="435" spans="2:16" s="139" customFormat="1" ht="21" customHeight="1">
      <c r="B435" s="143"/>
      <c r="C435" s="151"/>
      <c r="D435" s="145" t="s">
        <v>1005</v>
      </c>
      <c r="E435" s="146"/>
      <c r="F435" s="160"/>
      <c r="G435" s="168"/>
      <c r="H435" s="148" t="s">
        <v>20</v>
      </c>
      <c r="I435" s="149">
        <v>0</v>
      </c>
      <c r="J435" s="105"/>
      <c r="K435" s="79"/>
      <c r="L435" s="105">
        <f>단가표!P172</f>
        <v>0</v>
      </c>
      <c r="M435" s="79">
        <f t="shared" ref="M435" si="16">I435*L435</f>
        <v>0</v>
      </c>
      <c r="N435" s="105"/>
      <c r="O435" s="105"/>
      <c r="P435" s="497"/>
    </row>
    <row r="436" spans="2:16" s="139" customFormat="1" ht="21" customHeight="1">
      <c r="B436" s="143"/>
      <c r="C436" s="151"/>
      <c r="D436" s="145" t="s">
        <v>969</v>
      </c>
      <c r="E436" s="146"/>
      <c r="F436" s="160"/>
      <c r="G436" s="168" t="s">
        <v>970</v>
      </c>
      <c r="H436" s="148" t="s">
        <v>976</v>
      </c>
      <c r="I436" s="149">
        <v>0</v>
      </c>
      <c r="J436" s="105">
        <f>(M434+M435)*3%</f>
        <v>0</v>
      </c>
      <c r="K436" s="79">
        <f>INT(I436*J436)</f>
        <v>0</v>
      </c>
      <c r="L436" s="105"/>
      <c r="M436" s="79"/>
      <c r="N436" s="105"/>
      <c r="O436" s="105"/>
      <c r="P436" s="497"/>
    </row>
    <row r="437" spans="2:16" s="139" customFormat="1" ht="21" customHeight="1">
      <c r="B437" s="143"/>
      <c r="C437" s="151"/>
      <c r="D437" s="145"/>
      <c r="E437" s="146"/>
      <c r="F437" s="160"/>
      <c r="G437" s="147"/>
      <c r="H437" s="148"/>
      <c r="I437" s="149"/>
      <c r="J437" s="105"/>
      <c r="K437" s="105"/>
      <c r="L437" s="105"/>
      <c r="M437" s="79"/>
      <c r="N437" s="105"/>
      <c r="O437" s="105"/>
      <c r="P437" s="497"/>
    </row>
    <row r="438" spans="2:16" s="139" customFormat="1" ht="21" customHeight="1">
      <c r="B438" s="152"/>
      <c r="C438" s="539" t="s">
        <v>79</v>
      </c>
      <c r="D438" s="540"/>
      <c r="E438" s="540"/>
      <c r="F438" s="541"/>
      <c r="G438" s="153"/>
      <c r="H438" s="153"/>
      <c r="I438" s="154"/>
      <c r="J438" s="155"/>
      <c r="K438" s="155">
        <f>SUM(K433:K437)</f>
        <v>0</v>
      </c>
      <c r="L438" s="155"/>
      <c r="M438" s="155">
        <f>SUM(M433:M437)</f>
        <v>0</v>
      </c>
      <c r="N438" s="155"/>
      <c r="O438" s="155">
        <f>SUM(O433:O437)</f>
        <v>0</v>
      </c>
      <c r="P438" s="498"/>
    </row>
    <row r="439" spans="2:16" s="57" customFormat="1" ht="21" customHeight="1">
      <c r="B439" s="87"/>
      <c r="C439" s="54"/>
      <c r="D439" s="54"/>
      <c r="E439" s="55"/>
      <c r="F439" s="56"/>
      <c r="H439" s="58"/>
      <c r="I439" s="59"/>
      <c r="J439" s="60"/>
      <c r="K439" s="60"/>
      <c r="L439" s="60"/>
      <c r="M439" s="60"/>
      <c r="N439" s="60"/>
      <c r="O439" s="60"/>
      <c r="P439" s="61"/>
    </row>
    <row r="440" spans="2:16" s="139" customFormat="1" ht="21" customHeight="1">
      <c r="B440" s="163"/>
      <c r="C440" s="164"/>
      <c r="D440" s="164"/>
      <c r="E440" s="165"/>
      <c r="F440" s="166"/>
      <c r="I440" s="167"/>
      <c r="J440" s="137"/>
      <c r="K440" s="137"/>
      <c r="L440" s="137"/>
      <c r="M440" s="137"/>
      <c r="N440" s="137"/>
      <c r="O440" s="137"/>
    </row>
    <row r="441" spans="2:16" s="139" customFormat="1" ht="21" customHeight="1">
      <c r="B441" s="134" t="s">
        <v>918</v>
      </c>
      <c r="C441" s="542" t="s">
        <v>1007</v>
      </c>
      <c r="D441" s="543"/>
      <c r="E441" s="544" t="s">
        <v>1003</v>
      </c>
      <c r="F441" s="545"/>
      <c r="G441" s="201" t="s">
        <v>957</v>
      </c>
      <c r="H441" s="136" t="s">
        <v>22</v>
      </c>
      <c r="I441" s="157"/>
      <c r="J441" s="157"/>
      <c r="K441" s="158">
        <f>K449</f>
        <v>0</v>
      </c>
      <c r="L441" s="158"/>
      <c r="M441" s="158">
        <f>M449</f>
        <v>0</v>
      </c>
      <c r="N441" s="158"/>
      <c r="O441" s="158">
        <f>O449</f>
        <v>0</v>
      </c>
      <c r="P441" s="159"/>
    </row>
    <row r="442" spans="2:16" s="112" customFormat="1" ht="21" customHeight="1">
      <c r="B442" s="140"/>
      <c r="C442" s="546" t="s">
        <v>73</v>
      </c>
      <c r="D442" s="547"/>
      <c r="E442" s="547"/>
      <c r="F442" s="548"/>
      <c r="G442" s="552" t="s">
        <v>8</v>
      </c>
      <c r="H442" s="552" t="s">
        <v>9</v>
      </c>
      <c r="I442" s="554" t="s">
        <v>3</v>
      </c>
      <c r="J442" s="556" t="s">
        <v>75</v>
      </c>
      <c r="K442" s="557"/>
      <c r="L442" s="556" t="s">
        <v>4</v>
      </c>
      <c r="M442" s="557"/>
      <c r="N442" s="556" t="s">
        <v>76</v>
      </c>
      <c r="O442" s="557"/>
      <c r="P442" s="537" t="s">
        <v>1</v>
      </c>
    </row>
    <row r="443" spans="2:16" s="112" customFormat="1" ht="21" customHeight="1">
      <c r="B443" s="141"/>
      <c r="C443" s="549"/>
      <c r="D443" s="550"/>
      <c r="E443" s="550"/>
      <c r="F443" s="551"/>
      <c r="G443" s="553"/>
      <c r="H443" s="553"/>
      <c r="I443" s="555"/>
      <c r="J443" s="142" t="s">
        <v>5</v>
      </c>
      <c r="K443" s="142" t="s">
        <v>6</v>
      </c>
      <c r="L443" s="142" t="s">
        <v>5</v>
      </c>
      <c r="M443" s="142" t="s">
        <v>6</v>
      </c>
      <c r="N443" s="142" t="s">
        <v>5</v>
      </c>
      <c r="O443" s="142" t="s">
        <v>6</v>
      </c>
      <c r="P443" s="538"/>
    </row>
    <row r="444" spans="2:16" s="139" customFormat="1" ht="21" customHeight="1">
      <c r="B444" s="143"/>
      <c r="C444" s="151"/>
      <c r="D444" s="145" t="s">
        <v>992</v>
      </c>
      <c r="E444" s="146"/>
      <c r="F444" s="160"/>
      <c r="G444" s="147"/>
      <c r="H444" s="148" t="s">
        <v>13</v>
      </c>
      <c r="I444" s="149">
        <v>0</v>
      </c>
      <c r="J444" s="105"/>
      <c r="K444" s="79">
        <f>INT(I444*J444)</f>
        <v>0</v>
      </c>
      <c r="L444" s="105"/>
      <c r="M444" s="79"/>
      <c r="N444" s="105"/>
      <c r="O444" s="105"/>
      <c r="P444" s="497" t="s">
        <v>997</v>
      </c>
    </row>
    <row r="445" spans="2:16" s="139" customFormat="1" ht="21" customHeight="1">
      <c r="B445" s="143"/>
      <c r="C445" s="151"/>
      <c r="D445" s="145" t="s">
        <v>993</v>
      </c>
      <c r="E445" s="146"/>
      <c r="F445" s="160"/>
      <c r="G445" s="168"/>
      <c r="H445" s="148" t="s">
        <v>20</v>
      </c>
      <c r="I445" s="149">
        <v>0</v>
      </c>
      <c r="J445" s="105"/>
      <c r="K445" s="79"/>
      <c r="L445" s="105">
        <f>단가표!P175</f>
        <v>0</v>
      </c>
      <c r="M445" s="79">
        <f t="shared" ref="M445" si="17">I445*L445</f>
        <v>0</v>
      </c>
      <c r="N445" s="105"/>
      <c r="O445" s="105"/>
      <c r="P445" s="497"/>
    </row>
    <row r="446" spans="2:16" s="139" customFormat="1" ht="21" customHeight="1">
      <c r="B446" s="143"/>
      <c r="C446" s="151"/>
      <c r="D446" s="145" t="s">
        <v>1005</v>
      </c>
      <c r="E446" s="146"/>
      <c r="F446" s="160"/>
      <c r="G446" s="168"/>
      <c r="H446" s="148" t="s">
        <v>20</v>
      </c>
      <c r="I446" s="149">
        <v>0</v>
      </c>
      <c r="J446" s="105"/>
      <c r="K446" s="79"/>
      <c r="L446" s="105">
        <f>단가표!P172</f>
        <v>0</v>
      </c>
      <c r="M446" s="79">
        <f t="shared" ref="M446" si="18">I446*L446</f>
        <v>0</v>
      </c>
      <c r="N446" s="105"/>
      <c r="O446" s="105"/>
      <c r="P446" s="497"/>
    </row>
    <row r="447" spans="2:16" s="139" customFormat="1" ht="21" customHeight="1">
      <c r="B447" s="143"/>
      <c r="C447" s="151"/>
      <c r="D447" s="145" t="s">
        <v>969</v>
      </c>
      <c r="E447" s="146"/>
      <c r="F447" s="160"/>
      <c r="G447" s="168" t="s">
        <v>970</v>
      </c>
      <c r="H447" s="148" t="s">
        <v>976</v>
      </c>
      <c r="I447" s="149">
        <v>0</v>
      </c>
      <c r="J447" s="105">
        <f>(M445+M446)*3%</f>
        <v>0</v>
      </c>
      <c r="K447" s="79">
        <f>INT(I447*J447)</f>
        <v>0</v>
      </c>
      <c r="L447" s="105"/>
      <c r="M447" s="79"/>
      <c r="N447" s="105"/>
      <c r="O447" s="105"/>
      <c r="P447" s="497"/>
    </row>
    <row r="448" spans="2:16" s="139" customFormat="1" ht="21" customHeight="1">
      <c r="B448" s="143"/>
      <c r="C448" s="151"/>
      <c r="D448" s="145"/>
      <c r="E448" s="146"/>
      <c r="F448" s="160"/>
      <c r="G448" s="147"/>
      <c r="H448" s="148"/>
      <c r="I448" s="149"/>
      <c r="J448" s="105"/>
      <c r="K448" s="105"/>
      <c r="L448" s="105"/>
      <c r="M448" s="79"/>
      <c r="N448" s="105"/>
      <c r="O448" s="105"/>
      <c r="P448" s="497"/>
    </row>
    <row r="449" spans="2:16" s="139" customFormat="1" ht="21" customHeight="1">
      <c r="B449" s="152"/>
      <c r="C449" s="539" t="s">
        <v>79</v>
      </c>
      <c r="D449" s="540"/>
      <c r="E449" s="540"/>
      <c r="F449" s="541"/>
      <c r="G449" s="153"/>
      <c r="H449" s="153"/>
      <c r="I449" s="154"/>
      <c r="J449" s="155"/>
      <c r="K449" s="155">
        <f>SUM(K444:K448)</f>
        <v>0</v>
      </c>
      <c r="L449" s="155"/>
      <c r="M449" s="155">
        <f>SUM(M444:M448)</f>
        <v>0</v>
      </c>
      <c r="N449" s="155"/>
      <c r="O449" s="155">
        <f>SUM(O444:O448)</f>
        <v>0</v>
      </c>
      <c r="P449" s="498"/>
    </row>
    <row r="450" spans="2:16" s="57" customFormat="1" ht="21" customHeight="1">
      <c r="B450" s="87"/>
      <c r="C450" s="54"/>
      <c r="D450" s="54"/>
      <c r="E450" s="55"/>
      <c r="F450" s="56"/>
      <c r="H450" s="58"/>
      <c r="I450" s="59"/>
      <c r="J450" s="60"/>
      <c r="K450" s="60"/>
      <c r="L450" s="60"/>
      <c r="M450" s="60"/>
      <c r="N450" s="60"/>
      <c r="O450" s="60"/>
      <c r="P450" s="61"/>
    </row>
    <row r="451" spans="2:16" s="139" customFormat="1" ht="21" customHeight="1">
      <c r="B451" s="163"/>
      <c r="C451" s="164"/>
      <c r="D451" s="164"/>
      <c r="E451" s="165"/>
      <c r="F451" s="166"/>
      <c r="I451" s="167"/>
      <c r="J451" s="137"/>
      <c r="K451" s="137"/>
      <c r="L451" s="137"/>
      <c r="M451" s="137"/>
      <c r="N451" s="137"/>
      <c r="O451" s="137"/>
    </row>
    <row r="452" spans="2:16" s="139" customFormat="1" ht="21" customHeight="1">
      <c r="B452" s="163"/>
      <c r="C452" s="164"/>
      <c r="D452" s="164"/>
      <c r="E452" s="165"/>
      <c r="F452" s="166"/>
      <c r="I452" s="167"/>
      <c r="J452" s="137"/>
      <c r="K452" s="137"/>
      <c r="L452" s="137"/>
      <c r="M452" s="137"/>
      <c r="N452" s="137"/>
      <c r="O452" s="137"/>
    </row>
    <row r="453" spans="2:16" s="139" customFormat="1" ht="21" customHeight="1">
      <c r="B453" s="163"/>
      <c r="C453" s="164"/>
      <c r="D453" s="164"/>
      <c r="E453" s="165"/>
      <c r="F453" s="166"/>
      <c r="I453" s="167"/>
      <c r="J453" s="137"/>
      <c r="K453" s="137"/>
      <c r="L453" s="137"/>
      <c r="M453" s="137"/>
      <c r="N453" s="137"/>
      <c r="O453" s="137"/>
    </row>
    <row r="454" spans="2:16" s="139" customFormat="1" ht="21" customHeight="1">
      <c r="B454" s="163"/>
      <c r="C454" s="164"/>
      <c r="D454" s="164"/>
      <c r="E454" s="165"/>
      <c r="F454" s="166"/>
      <c r="I454" s="167"/>
      <c r="J454" s="137"/>
      <c r="K454" s="137"/>
      <c r="L454" s="137"/>
      <c r="M454" s="137"/>
      <c r="N454" s="137"/>
      <c r="O454" s="137"/>
    </row>
    <row r="455" spans="2:16" s="139" customFormat="1" ht="21" customHeight="1">
      <c r="B455" s="163"/>
      <c r="C455" s="164"/>
      <c r="D455" s="164"/>
      <c r="E455" s="165"/>
      <c r="F455" s="166"/>
      <c r="I455" s="167"/>
      <c r="J455" s="137"/>
      <c r="K455" s="137"/>
      <c r="L455" s="137"/>
      <c r="M455" s="137"/>
      <c r="N455" s="137"/>
      <c r="O455" s="137"/>
    </row>
    <row r="456" spans="2:16" s="139" customFormat="1" ht="21" customHeight="1">
      <c r="B456" s="163"/>
      <c r="C456" s="164"/>
      <c r="D456" s="164"/>
      <c r="E456" s="165"/>
      <c r="F456" s="166"/>
      <c r="I456" s="167"/>
      <c r="J456" s="137"/>
      <c r="K456" s="137"/>
      <c r="L456" s="137"/>
      <c r="M456" s="137"/>
      <c r="N456" s="137"/>
      <c r="O456" s="137"/>
    </row>
    <row r="457" spans="2:16" s="139" customFormat="1" ht="21" customHeight="1">
      <c r="B457" s="163"/>
      <c r="C457" s="164"/>
      <c r="D457" s="164"/>
      <c r="E457" s="165"/>
      <c r="F457" s="166"/>
      <c r="I457" s="167"/>
      <c r="J457" s="137"/>
      <c r="K457" s="137"/>
      <c r="L457" s="137"/>
      <c r="M457" s="137"/>
      <c r="N457" s="137"/>
      <c r="O457" s="137"/>
    </row>
    <row r="458" spans="2:16" s="139" customFormat="1" ht="21" customHeight="1">
      <c r="B458" s="163"/>
      <c r="C458" s="164"/>
      <c r="D458" s="164"/>
      <c r="E458" s="165"/>
      <c r="F458" s="166"/>
      <c r="I458" s="167"/>
      <c r="J458" s="137"/>
      <c r="K458" s="137"/>
      <c r="L458" s="137"/>
      <c r="M458" s="137"/>
      <c r="N458" s="137"/>
      <c r="O458" s="137"/>
    </row>
    <row r="459" spans="2:16" s="139" customFormat="1" ht="21" customHeight="1">
      <c r="B459" s="163"/>
      <c r="C459" s="164"/>
      <c r="D459" s="164"/>
      <c r="E459" s="165"/>
      <c r="F459" s="166"/>
      <c r="I459" s="167"/>
      <c r="J459" s="137"/>
      <c r="K459" s="137"/>
      <c r="L459" s="137"/>
      <c r="M459" s="137"/>
      <c r="N459" s="137"/>
      <c r="O459" s="137"/>
    </row>
    <row r="460" spans="2:16" s="139" customFormat="1" ht="21" customHeight="1">
      <c r="B460" s="163"/>
      <c r="C460" s="164"/>
      <c r="D460" s="164"/>
      <c r="E460" s="165"/>
      <c r="F460" s="166"/>
      <c r="I460" s="167"/>
      <c r="J460" s="137"/>
      <c r="K460" s="137"/>
      <c r="L460" s="137"/>
      <c r="M460" s="137"/>
      <c r="N460" s="137"/>
      <c r="O460" s="137"/>
    </row>
    <row r="461" spans="2:16" s="139" customFormat="1" ht="21" customHeight="1">
      <c r="B461" s="163"/>
      <c r="C461" s="164"/>
      <c r="D461" s="164"/>
      <c r="E461" s="165"/>
      <c r="F461" s="166"/>
      <c r="I461" s="167"/>
      <c r="J461" s="137"/>
      <c r="K461" s="137"/>
      <c r="L461" s="137"/>
      <c r="M461" s="137"/>
      <c r="N461" s="137"/>
      <c r="O461" s="137"/>
    </row>
    <row r="462" spans="2:16" s="139" customFormat="1" ht="21" customHeight="1">
      <c r="B462" s="163"/>
      <c r="C462" s="164"/>
      <c r="D462" s="164"/>
      <c r="E462" s="165"/>
      <c r="F462" s="166"/>
      <c r="I462" s="167"/>
      <c r="J462" s="137"/>
      <c r="K462" s="137"/>
      <c r="L462" s="137"/>
      <c r="M462" s="137"/>
      <c r="N462" s="137"/>
      <c r="O462" s="137"/>
    </row>
    <row r="463" spans="2:16" s="139" customFormat="1" ht="21" customHeight="1">
      <c r="B463" s="163"/>
      <c r="C463" s="164"/>
      <c r="D463" s="164"/>
      <c r="E463" s="165"/>
      <c r="F463" s="166"/>
      <c r="I463" s="167"/>
      <c r="J463" s="137"/>
      <c r="K463" s="137"/>
      <c r="L463" s="137"/>
      <c r="M463" s="137"/>
      <c r="N463" s="137"/>
      <c r="O463" s="137"/>
    </row>
    <row r="464" spans="2:16" s="139" customFormat="1" ht="21" customHeight="1">
      <c r="B464" s="163"/>
      <c r="C464" s="164"/>
      <c r="D464" s="164"/>
      <c r="E464" s="165"/>
      <c r="F464" s="166"/>
      <c r="I464" s="167"/>
      <c r="J464" s="137"/>
      <c r="K464" s="137"/>
      <c r="L464" s="137"/>
      <c r="M464" s="137"/>
      <c r="N464" s="137"/>
      <c r="O464" s="137"/>
    </row>
    <row r="465" spans="2:15" s="139" customFormat="1" ht="21" customHeight="1">
      <c r="B465" s="163"/>
      <c r="C465" s="164"/>
      <c r="D465" s="164"/>
      <c r="E465" s="165"/>
      <c r="F465" s="166"/>
      <c r="I465" s="167"/>
      <c r="J465" s="137"/>
      <c r="K465" s="137"/>
      <c r="L465" s="137"/>
      <c r="M465" s="137"/>
      <c r="N465" s="137"/>
      <c r="O465" s="137"/>
    </row>
    <row r="466" spans="2:15" s="139" customFormat="1" ht="21" customHeight="1">
      <c r="B466" s="163"/>
      <c r="C466" s="164"/>
      <c r="D466" s="164"/>
      <c r="E466" s="165"/>
      <c r="F466" s="166"/>
      <c r="I466" s="167"/>
      <c r="J466" s="137"/>
      <c r="K466" s="137"/>
      <c r="L466" s="137"/>
      <c r="M466" s="137"/>
      <c r="N466" s="137"/>
      <c r="O466" s="137"/>
    </row>
    <row r="467" spans="2:15" s="139" customFormat="1" ht="21" customHeight="1">
      <c r="B467" s="163"/>
      <c r="C467" s="164"/>
      <c r="D467" s="164"/>
      <c r="E467" s="165"/>
      <c r="F467" s="166"/>
      <c r="I467" s="167"/>
      <c r="J467" s="137"/>
      <c r="K467" s="137"/>
      <c r="L467" s="137"/>
      <c r="M467" s="137"/>
      <c r="N467" s="137"/>
      <c r="O467" s="137"/>
    </row>
    <row r="468" spans="2:15" s="139" customFormat="1" ht="21" customHeight="1">
      <c r="B468" s="163"/>
      <c r="C468" s="164"/>
      <c r="D468" s="164"/>
      <c r="E468" s="165"/>
      <c r="F468" s="166"/>
      <c r="I468" s="167"/>
      <c r="J468" s="137"/>
      <c r="K468" s="137"/>
      <c r="L468" s="137"/>
      <c r="M468" s="137"/>
      <c r="N468" s="137"/>
      <c r="O468" s="137"/>
    </row>
    <row r="469" spans="2:15" s="139" customFormat="1" ht="21" customHeight="1">
      <c r="B469" s="163"/>
      <c r="C469" s="164"/>
      <c r="D469" s="164"/>
      <c r="E469" s="165"/>
      <c r="F469" s="166"/>
      <c r="I469" s="167"/>
      <c r="J469" s="137"/>
      <c r="K469" s="137"/>
      <c r="L469" s="137"/>
      <c r="M469" s="137"/>
      <c r="N469" s="137"/>
      <c r="O469" s="137"/>
    </row>
    <row r="470" spans="2:15" s="139" customFormat="1" ht="21" customHeight="1">
      <c r="B470" s="163"/>
      <c r="C470" s="164"/>
      <c r="D470" s="164"/>
      <c r="E470" s="165"/>
      <c r="F470" s="166"/>
      <c r="I470" s="167"/>
      <c r="J470" s="137"/>
      <c r="K470" s="137"/>
      <c r="L470" s="137"/>
      <c r="M470" s="137"/>
      <c r="N470" s="137"/>
      <c r="O470" s="137"/>
    </row>
    <row r="471" spans="2:15" s="139" customFormat="1" ht="21" customHeight="1">
      <c r="B471" s="163"/>
      <c r="C471" s="164"/>
      <c r="D471" s="164"/>
      <c r="E471" s="165"/>
      <c r="F471" s="166"/>
      <c r="I471" s="167"/>
      <c r="J471" s="137"/>
      <c r="K471" s="137"/>
      <c r="L471" s="137"/>
      <c r="M471" s="137"/>
      <c r="N471" s="137"/>
      <c r="O471" s="137"/>
    </row>
    <row r="472" spans="2:15" s="139" customFormat="1" ht="21" customHeight="1">
      <c r="B472" s="163"/>
      <c r="C472" s="164"/>
      <c r="D472" s="164"/>
      <c r="E472" s="165"/>
      <c r="F472" s="166"/>
      <c r="I472" s="167"/>
      <c r="J472" s="137"/>
      <c r="K472" s="137"/>
      <c r="L472" s="137"/>
      <c r="M472" s="137"/>
      <c r="N472" s="137"/>
      <c r="O472" s="137"/>
    </row>
    <row r="473" spans="2:15" s="139" customFormat="1" ht="21" customHeight="1">
      <c r="B473" s="163"/>
      <c r="C473" s="164"/>
      <c r="D473" s="171"/>
      <c r="I473" s="167"/>
      <c r="J473" s="137"/>
      <c r="K473" s="137"/>
      <c r="L473" s="137"/>
      <c r="M473" s="137"/>
      <c r="N473" s="137"/>
      <c r="O473" s="137"/>
    </row>
    <row r="474" spans="2:15" s="139" customFormat="1" ht="21" customHeight="1">
      <c r="B474" s="163"/>
      <c r="C474" s="164"/>
      <c r="D474" s="171"/>
      <c r="I474" s="167"/>
      <c r="J474" s="137"/>
      <c r="K474" s="137"/>
      <c r="L474" s="137"/>
      <c r="M474" s="137"/>
      <c r="N474" s="137"/>
      <c r="O474" s="137"/>
    </row>
  </sheetData>
  <mergeCells count="443">
    <mergeCell ref="N22:O22"/>
    <mergeCell ref="P22:P23"/>
    <mergeCell ref="C28:F28"/>
    <mergeCell ref="C21:D21"/>
    <mergeCell ref="E21:F21"/>
    <mergeCell ref="I21:J21"/>
    <mergeCell ref="C22:F23"/>
    <mergeCell ref="G22:G23"/>
    <mergeCell ref="H22:H23"/>
    <mergeCell ref="I22:I23"/>
    <mergeCell ref="J22:K22"/>
    <mergeCell ref="L22:M22"/>
    <mergeCell ref="P330:P331"/>
    <mergeCell ref="J292:K292"/>
    <mergeCell ref="L292:M292"/>
    <mergeCell ref="N330:O330"/>
    <mergeCell ref="N292:O292"/>
    <mergeCell ref="C317:D317"/>
    <mergeCell ref="H318:H319"/>
    <mergeCell ref="P305:P306"/>
    <mergeCell ref="N343:O343"/>
    <mergeCell ref="J318:K318"/>
    <mergeCell ref="L318:M318"/>
    <mergeCell ref="N318:O318"/>
    <mergeCell ref="C326:F326"/>
    <mergeCell ref="G318:G319"/>
    <mergeCell ref="C343:F344"/>
    <mergeCell ref="I330:I331"/>
    <mergeCell ref="J330:K330"/>
    <mergeCell ref="I292:I293"/>
    <mergeCell ref="H292:H293"/>
    <mergeCell ref="J343:K343"/>
    <mergeCell ref="H343:H344"/>
    <mergeCell ref="P292:P293"/>
    <mergeCell ref="P318:P319"/>
    <mergeCell ref="C314:F314"/>
    <mergeCell ref="H80:H81"/>
    <mergeCell ref="I80:I81"/>
    <mergeCell ref="G80:G81"/>
    <mergeCell ref="H118:H119"/>
    <mergeCell ref="I118:I119"/>
    <mergeCell ref="J118:K118"/>
    <mergeCell ref="L118:M118"/>
    <mergeCell ref="I194:J194"/>
    <mergeCell ref="H228:H229"/>
    <mergeCell ref="L228:M228"/>
    <mergeCell ref="I273:I274"/>
    <mergeCell ref="H273:H274"/>
    <mergeCell ref="G273:G274"/>
    <mergeCell ref="C301:F301"/>
    <mergeCell ref="J305:K305"/>
    <mergeCell ref="L305:M305"/>
    <mergeCell ref="G182:G183"/>
    <mergeCell ref="H182:H183"/>
    <mergeCell ref="I182:I183"/>
    <mergeCell ref="J182:K182"/>
    <mergeCell ref="L182:M182"/>
    <mergeCell ref="L259:M259"/>
    <mergeCell ref="G247:G248"/>
    <mergeCell ref="H247:H248"/>
    <mergeCell ref="I247:I248"/>
    <mergeCell ref="J247:K247"/>
    <mergeCell ref="L247:M247"/>
    <mergeCell ref="G259:G260"/>
    <mergeCell ref="H259:H260"/>
    <mergeCell ref="I259:I260"/>
    <mergeCell ref="J259:K259"/>
    <mergeCell ref="P32:P33"/>
    <mergeCell ref="C47:F47"/>
    <mergeCell ref="C32:F33"/>
    <mergeCell ref="G32:G33"/>
    <mergeCell ref="H32:H33"/>
    <mergeCell ref="C178:F178"/>
    <mergeCell ref="C181:D181"/>
    <mergeCell ref="E181:F181"/>
    <mergeCell ref="N71:O71"/>
    <mergeCell ref="C58:D58"/>
    <mergeCell ref="P59:P60"/>
    <mergeCell ref="J71:K71"/>
    <mergeCell ref="E58:F58"/>
    <mergeCell ref="C59:F60"/>
    <mergeCell ref="G59:G60"/>
    <mergeCell ref="H59:H60"/>
    <mergeCell ref="N80:O80"/>
    <mergeCell ref="C80:F81"/>
    <mergeCell ref="C105:F105"/>
    <mergeCell ref="C108:D108"/>
    <mergeCell ref="E108:F108"/>
    <mergeCell ref="I89:I90"/>
    <mergeCell ref="J89:K89"/>
    <mergeCell ref="L89:M89"/>
    <mergeCell ref="I71:I72"/>
    <mergeCell ref="L51:M51"/>
    <mergeCell ref="N51:O51"/>
    <mergeCell ref="P51:P52"/>
    <mergeCell ref="N239:O239"/>
    <mergeCell ref="P273:P274"/>
    <mergeCell ref="C182:F183"/>
    <mergeCell ref="N157:O157"/>
    <mergeCell ref="P228:P229"/>
    <mergeCell ref="N109:O109"/>
    <mergeCell ref="I128:I129"/>
    <mergeCell ref="J128:K128"/>
    <mergeCell ref="C118:F119"/>
    <mergeCell ref="G118:G119"/>
    <mergeCell ref="E272:F272"/>
    <mergeCell ref="C191:F191"/>
    <mergeCell ref="C194:D194"/>
    <mergeCell ref="E194:F194"/>
    <mergeCell ref="C235:F235"/>
    <mergeCell ref="C246:D246"/>
    <mergeCell ref="E246:F246"/>
    <mergeCell ref="C247:F248"/>
    <mergeCell ref="I59:I60"/>
    <mergeCell ref="J59:K59"/>
    <mergeCell ref="H12:H13"/>
    <mergeCell ref="C31:D31"/>
    <mergeCell ref="C55:F55"/>
    <mergeCell ref="C228:F229"/>
    <mergeCell ref="H4:H5"/>
    <mergeCell ref="I4:I5"/>
    <mergeCell ref="J4:K4"/>
    <mergeCell ref="L4:M4"/>
    <mergeCell ref="N4:O4"/>
    <mergeCell ref="G12:G13"/>
    <mergeCell ref="L59:M59"/>
    <mergeCell ref="N59:O59"/>
    <mergeCell ref="C50:D50"/>
    <mergeCell ref="E50:F50"/>
    <mergeCell ref="C51:F52"/>
    <mergeCell ref="G51:G52"/>
    <mergeCell ref="H51:H52"/>
    <mergeCell ref="I51:I52"/>
    <mergeCell ref="J51:K51"/>
    <mergeCell ref="C70:D70"/>
    <mergeCell ref="E70:F70"/>
    <mergeCell ref="C71:F72"/>
    <mergeCell ref="G71:G72"/>
    <mergeCell ref="H71:H72"/>
    <mergeCell ref="C1:P1"/>
    <mergeCell ref="P4:P5"/>
    <mergeCell ref="C8:F8"/>
    <mergeCell ref="N32:O32"/>
    <mergeCell ref="C11:D11"/>
    <mergeCell ref="E11:F11"/>
    <mergeCell ref="I11:J11"/>
    <mergeCell ref="C12:F13"/>
    <mergeCell ref="E31:F31"/>
    <mergeCell ref="I31:J31"/>
    <mergeCell ref="I12:I13"/>
    <mergeCell ref="J12:K12"/>
    <mergeCell ref="L12:M12"/>
    <mergeCell ref="C18:F18"/>
    <mergeCell ref="C3:D3"/>
    <mergeCell ref="E3:F3"/>
    <mergeCell ref="I3:J3"/>
    <mergeCell ref="C4:F5"/>
    <mergeCell ref="G4:G5"/>
    <mergeCell ref="P12:P13"/>
    <mergeCell ref="I32:I33"/>
    <mergeCell ref="J32:K32"/>
    <mergeCell ref="L32:M32"/>
    <mergeCell ref="N12:O12"/>
    <mergeCell ref="C67:F67"/>
    <mergeCell ref="L71:M71"/>
    <mergeCell ref="P71:P72"/>
    <mergeCell ref="C76:F76"/>
    <mergeCell ref="C88:D88"/>
    <mergeCell ref="E88:F88"/>
    <mergeCell ref="L99:M99"/>
    <mergeCell ref="N99:O99"/>
    <mergeCell ref="P99:P100"/>
    <mergeCell ref="N89:O89"/>
    <mergeCell ref="P89:P90"/>
    <mergeCell ref="C95:F95"/>
    <mergeCell ref="C98:D98"/>
    <mergeCell ref="E98:F98"/>
    <mergeCell ref="C99:F100"/>
    <mergeCell ref="G99:G100"/>
    <mergeCell ref="H99:H100"/>
    <mergeCell ref="I99:I100"/>
    <mergeCell ref="J99:K99"/>
    <mergeCell ref="C89:F90"/>
    <mergeCell ref="G89:G90"/>
    <mergeCell ref="H89:H90"/>
    <mergeCell ref="J80:K80"/>
    <mergeCell ref="L80:M80"/>
    <mergeCell ref="P109:P110"/>
    <mergeCell ref="C114:F114"/>
    <mergeCell ref="C109:F110"/>
    <mergeCell ref="G109:G110"/>
    <mergeCell ref="H109:H110"/>
    <mergeCell ref="I109:I110"/>
    <mergeCell ref="J109:K109"/>
    <mergeCell ref="L109:M109"/>
    <mergeCell ref="N182:O182"/>
    <mergeCell ref="P182:P183"/>
    <mergeCell ref="C117:D117"/>
    <mergeCell ref="E117:F117"/>
    <mergeCell ref="L128:M128"/>
    <mergeCell ref="N128:O128"/>
    <mergeCell ref="P128:P129"/>
    <mergeCell ref="C133:F133"/>
    <mergeCell ref="N118:O118"/>
    <mergeCell ref="P118:P119"/>
    <mergeCell ref="C124:F124"/>
    <mergeCell ref="C127:D127"/>
    <mergeCell ref="E127:F127"/>
    <mergeCell ref="C128:F129"/>
    <mergeCell ref="G128:G129"/>
    <mergeCell ref="H128:H129"/>
    <mergeCell ref="P137:P138"/>
    <mergeCell ref="C143:F143"/>
    <mergeCell ref="C137:F138"/>
    <mergeCell ref="G137:G138"/>
    <mergeCell ref="H137:H138"/>
    <mergeCell ref="I137:I138"/>
    <mergeCell ref="J137:K137"/>
    <mergeCell ref="L137:M137"/>
    <mergeCell ref="P147:P148"/>
    <mergeCell ref="C146:D146"/>
    <mergeCell ref="E146:F146"/>
    <mergeCell ref="I146:J146"/>
    <mergeCell ref="C147:F148"/>
    <mergeCell ref="G147:G148"/>
    <mergeCell ref="H147:H148"/>
    <mergeCell ref="I147:I148"/>
    <mergeCell ref="J147:K147"/>
    <mergeCell ref="L147:M147"/>
    <mergeCell ref="P169:P170"/>
    <mergeCell ref="C169:F170"/>
    <mergeCell ref="G169:G170"/>
    <mergeCell ref="H169:H170"/>
    <mergeCell ref="C156:D156"/>
    <mergeCell ref="E156:F156"/>
    <mergeCell ref="E168:F168"/>
    <mergeCell ref="I169:I170"/>
    <mergeCell ref="H157:H158"/>
    <mergeCell ref="C165:F165"/>
    <mergeCell ref="J169:K169"/>
    <mergeCell ref="C157:F158"/>
    <mergeCell ref="G157:G158"/>
    <mergeCell ref="I157:I158"/>
    <mergeCell ref="L157:M157"/>
    <mergeCell ref="N169:O169"/>
    <mergeCell ref="L169:M169"/>
    <mergeCell ref="C168:D168"/>
    <mergeCell ref="P157:P158"/>
    <mergeCell ref="J157:K157"/>
    <mergeCell ref="P215:P216"/>
    <mergeCell ref="C224:F224"/>
    <mergeCell ref="N195:O195"/>
    <mergeCell ref="P195:P196"/>
    <mergeCell ref="C211:F211"/>
    <mergeCell ref="C214:D214"/>
    <mergeCell ref="E214:F214"/>
    <mergeCell ref="C215:F216"/>
    <mergeCell ref="G215:G216"/>
    <mergeCell ref="H215:H216"/>
    <mergeCell ref="I215:I216"/>
    <mergeCell ref="J215:K215"/>
    <mergeCell ref="C195:F196"/>
    <mergeCell ref="G195:G196"/>
    <mergeCell ref="H195:H196"/>
    <mergeCell ref="I195:I196"/>
    <mergeCell ref="J195:K195"/>
    <mergeCell ref="L195:M195"/>
    <mergeCell ref="L215:M215"/>
    <mergeCell ref="N215:O215"/>
    <mergeCell ref="P239:P240"/>
    <mergeCell ref="C243:F243"/>
    <mergeCell ref="C239:F240"/>
    <mergeCell ref="G239:G240"/>
    <mergeCell ref="H239:H240"/>
    <mergeCell ref="I239:I240"/>
    <mergeCell ref="J239:K239"/>
    <mergeCell ref="L239:M239"/>
    <mergeCell ref="G228:G229"/>
    <mergeCell ref="C136:D136"/>
    <mergeCell ref="E136:F136"/>
    <mergeCell ref="I136:J136"/>
    <mergeCell ref="C318:F319"/>
    <mergeCell ref="N228:O228"/>
    <mergeCell ref="I228:I229"/>
    <mergeCell ref="J228:K228"/>
    <mergeCell ref="C238:D238"/>
    <mergeCell ref="E238:F238"/>
    <mergeCell ref="N147:O147"/>
    <mergeCell ref="N137:O137"/>
    <mergeCell ref="I317:J317"/>
    <mergeCell ref="I272:J272"/>
    <mergeCell ref="J273:K273"/>
    <mergeCell ref="N305:O305"/>
    <mergeCell ref="N273:O273"/>
    <mergeCell ref="C279:F279"/>
    <mergeCell ref="L273:M273"/>
    <mergeCell ref="I305:I306"/>
    <mergeCell ref="H305:H306"/>
    <mergeCell ref="E317:F317"/>
    <mergeCell ref="C292:F293"/>
    <mergeCell ref="G292:G293"/>
    <mergeCell ref="C273:F274"/>
    <mergeCell ref="C366:F366"/>
    <mergeCell ref="C272:D272"/>
    <mergeCell ref="C356:F357"/>
    <mergeCell ref="G356:G357"/>
    <mergeCell ref="C355:D355"/>
    <mergeCell ref="E355:F355"/>
    <mergeCell ref="C227:D227"/>
    <mergeCell ref="E227:F227"/>
    <mergeCell ref="P247:P248"/>
    <mergeCell ref="C255:F255"/>
    <mergeCell ref="C288:F288"/>
    <mergeCell ref="I282:J282"/>
    <mergeCell ref="C283:F284"/>
    <mergeCell ref="I318:I319"/>
    <mergeCell ref="P343:P344"/>
    <mergeCell ref="N356:O356"/>
    <mergeCell ref="C304:D304"/>
    <mergeCell ref="E304:F304"/>
    <mergeCell ref="P259:P260"/>
    <mergeCell ref="C269:F269"/>
    <mergeCell ref="N247:O247"/>
    <mergeCell ref="C291:D291"/>
    <mergeCell ref="E291:F291"/>
    <mergeCell ref="I291:J291"/>
    <mergeCell ref="P356:P357"/>
    <mergeCell ref="G283:G284"/>
    <mergeCell ref="H283:H284"/>
    <mergeCell ref="I283:I284"/>
    <mergeCell ref="J283:K283"/>
    <mergeCell ref="L283:M283"/>
    <mergeCell ref="P283:P284"/>
    <mergeCell ref="G305:G306"/>
    <mergeCell ref="C79:D79"/>
    <mergeCell ref="E79:F79"/>
    <mergeCell ref="P80:P81"/>
    <mergeCell ref="C153:F153"/>
    <mergeCell ref="N283:O283"/>
    <mergeCell ref="N259:O259"/>
    <mergeCell ref="G343:G344"/>
    <mergeCell ref="C85:F85"/>
    <mergeCell ref="I304:J304"/>
    <mergeCell ref="C305:F306"/>
    <mergeCell ref="C282:D282"/>
    <mergeCell ref="E282:F282"/>
    <mergeCell ref="C258:D258"/>
    <mergeCell ref="E258:F258"/>
    <mergeCell ref="I258:J258"/>
    <mergeCell ref="C259:F260"/>
    <mergeCell ref="C329:D329"/>
    <mergeCell ref="E329:F329"/>
    <mergeCell ref="C330:F331"/>
    <mergeCell ref="G330:G331"/>
    <mergeCell ref="L343:M343"/>
    <mergeCell ref="C339:F339"/>
    <mergeCell ref="C342:D342"/>
    <mergeCell ref="H330:H331"/>
    <mergeCell ref="L356:M356"/>
    <mergeCell ref="I343:I344"/>
    <mergeCell ref="H356:H357"/>
    <mergeCell ref="I356:I357"/>
    <mergeCell ref="J356:K356"/>
    <mergeCell ref="L330:M330"/>
    <mergeCell ref="E342:F342"/>
    <mergeCell ref="C352:F352"/>
    <mergeCell ref="C369:D369"/>
    <mergeCell ref="E369:F369"/>
    <mergeCell ref="C370:F371"/>
    <mergeCell ref="G370:G371"/>
    <mergeCell ref="H370:H371"/>
    <mergeCell ref="I370:I371"/>
    <mergeCell ref="J370:K370"/>
    <mergeCell ref="L370:M370"/>
    <mergeCell ref="N370:O370"/>
    <mergeCell ref="P370:P371"/>
    <mergeCell ref="C378:F378"/>
    <mergeCell ref="C398:D398"/>
    <mergeCell ref="E398:F398"/>
    <mergeCell ref="C399:F400"/>
    <mergeCell ref="G399:G400"/>
    <mergeCell ref="H399:H400"/>
    <mergeCell ref="I399:I400"/>
    <mergeCell ref="J399:K399"/>
    <mergeCell ref="L399:M399"/>
    <mergeCell ref="N399:O399"/>
    <mergeCell ref="P399:P400"/>
    <mergeCell ref="N382:O382"/>
    <mergeCell ref="P382:P383"/>
    <mergeCell ref="C405:F405"/>
    <mergeCell ref="C381:D381"/>
    <mergeCell ref="E381:F381"/>
    <mergeCell ref="C382:F383"/>
    <mergeCell ref="G382:G383"/>
    <mergeCell ref="H382:H383"/>
    <mergeCell ref="I382:I383"/>
    <mergeCell ref="J382:K382"/>
    <mergeCell ref="L382:M382"/>
    <mergeCell ref="C395:F395"/>
    <mergeCell ref="C408:D408"/>
    <mergeCell ref="E408:F408"/>
    <mergeCell ref="C409:F410"/>
    <mergeCell ref="G409:G410"/>
    <mergeCell ref="H409:H410"/>
    <mergeCell ref="I409:I410"/>
    <mergeCell ref="J409:K409"/>
    <mergeCell ref="L409:M409"/>
    <mergeCell ref="N409:O409"/>
    <mergeCell ref="P409:P410"/>
    <mergeCell ref="C415:F415"/>
    <mergeCell ref="C430:D430"/>
    <mergeCell ref="E430:F430"/>
    <mergeCell ref="C431:F432"/>
    <mergeCell ref="G431:G432"/>
    <mergeCell ref="H431:H432"/>
    <mergeCell ref="I431:I432"/>
    <mergeCell ref="J431:K431"/>
    <mergeCell ref="L431:M431"/>
    <mergeCell ref="N431:O431"/>
    <mergeCell ref="P431:P432"/>
    <mergeCell ref="N421:O421"/>
    <mergeCell ref="P421:P422"/>
    <mergeCell ref="C438:F438"/>
    <mergeCell ref="C420:D420"/>
    <mergeCell ref="E420:F420"/>
    <mergeCell ref="C421:F422"/>
    <mergeCell ref="G421:G422"/>
    <mergeCell ref="H421:H422"/>
    <mergeCell ref="I421:I422"/>
    <mergeCell ref="J421:K421"/>
    <mergeCell ref="L421:M421"/>
    <mergeCell ref="C427:F427"/>
    <mergeCell ref="P442:P443"/>
    <mergeCell ref="C449:F449"/>
    <mergeCell ref="C441:D441"/>
    <mergeCell ref="E441:F441"/>
    <mergeCell ref="C442:F443"/>
    <mergeCell ref="G442:G443"/>
    <mergeCell ref="H442:H443"/>
    <mergeCell ref="I442:I443"/>
    <mergeCell ref="J442:K442"/>
    <mergeCell ref="L442:M442"/>
    <mergeCell ref="N442:O442"/>
  </mergeCells>
  <phoneticPr fontId="2" type="noConversion"/>
  <pageMargins left="0.19685039370078741" right="0.19685039370078741" top="0.74803149606299213" bottom="0.39370078740157483" header="0.31496062992125984" footer="0.31496062992125984"/>
  <pageSetup paperSize="9" scale="60" orientation="portrait" r:id="rId1"/>
  <colBreaks count="1" manualBreakCount="1">
    <brk id="16" max="70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90"/>
  <sheetViews>
    <sheetView view="pageBreakPreview" zoomScale="90" zoomScaleNormal="100" zoomScaleSheetLayoutView="90" workbookViewId="0">
      <selection activeCell="I20" sqref="I20"/>
    </sheetView>
  </sheetViews>
  <sheetFormatPr defaultRowHeight="11.25"/>
  <cols>
    <col min="1" max="1" width="1.88671875" style="232" customWidth="1"/>
    <col min="2" max="2" width="18.77734375" style="333" customWidth="1"/>
    <col min="3" max="3" width="20.44140625" style="334" customWidth="1"/>
    <col min="4" max="4" width="3.109375" style="335" hidden="1" customWidth="1"/>
    <col min="5" max="5" width="4.77734375" style="336" customWidth="1"/>
    <col min="6" max="6" width="8.77734375" style="232" customWidth="1"/>
    <col min="7" max="7" width="3.88671875" style="337" customWidth="1"/>
    <col min="8" max="8" width="5.5546875" style="338" customWidth="1"/>
    <col min="9" max="9" width="8.77734375" style="232" customWidth="1"/>
    <col min="10" max="10" width="3.5546875" style="337" customWidth="1"/>
    <col min="11" max="11" width="5.5546875" style="339" customWidth="1"/>
    <col min="12" max="12" width="7.88671875" style="232" hidden="1" customWidth="1"/>
    <col min="13" max="13" width="3.109375" style="340" hidden="1" customWidth="1"/>
    <col min="14" max="14" width="5.33203125" style="338" hidden="1" customWidth="1"/>
    <col min="15" max="15" width="9.5546875" style="232" customWidth="1"/>
    <col min="16" max="16" width="9.44140625" style="232" customWidth="1"/>
    <col min="17" max="17" width="1.77734375" style="232" customWidth="1"/>
    <col min="18" max="18" width="8.88671875" style="232"/>
    <col min="19" max="19" width="11.33203125" style="232" customWidth="1"/>
    <col min="20" max="256" width="8.88671875" style="232"/>
    <col min="257" max="257" width="1.88671875" style="232" customWidth="1"/>
    <col min="258" max="258" width="18.77734375" style="232" customWidth="1"/>
    <col min="259" max="259" width="18.88671875" style="232" customWidth="1"/>
    <col min="260" max="260" width="0" style="232" hidden="1" customWidth="1"/>
    <col min="261" max="261" width="4.77734375" style="232" customWidth="1"/>
    <col min="262" max="262" width="8.77734375" style="232" customWidth="1"/>
    <col min="263" max="263" width="3.88671875" style="232" customWidth="1"/>
    <col min="264" max="264" width="5.77734375" style="232" customWidth="1"/>
    <col min="265" max="265" width="8.77734375" style="232" customWidth="1"/>
    <col min="266" max="266" width="3.109375" style="232" customWidth="1"/>
    <col min="267" max="267" width="5.44140625" style="232" customWidth="1"/>
    <col min="268" max="270" width="0" style="232" hidden="1" customWidth="1"/>
    <col min="271" max="271" width="9.5546875" style="232" customWidth="1"/>
    <col min="272" max="272" width="9.44140625" style="232" customWidth="1"/>
    <col min="273" max="273" width="1.77734375" style="232" customWidth="1"/>
    <col min="274" max="274" width="8.88671875" style="232"/>
    <col min="275" max="275" width="11.33203125" style="232" customWidth="1"/>
    <col min="276" max="512" width="8.88671875" style="232"/>
    <col min="513" max="513" width="1.88671875" style="232" customWidth="1"/>
    <col min="514" max="514" width="18.77734375" style="232" customWidth="1"/>
    <col min="515" max="515" width="18.88671875" style="232" customWidth="1"/>
    <col min="516" max="516" width="0" style="232" hidden="1" customWidth="1"/>
    <col min="517" max="517" width="4.77734375" style="232" customWidth="1"/>
    <col min="518" max="518" width="8.77734375" style="232" customWidth="1"/>
    <col min="519" max="519" width="3.88671875" style="232" customWidth="1"/>
    <col min="520" max="520" width="5.77734375" style="232" customWidth="1"/>
    <col min="521" max="521" width="8.77734375" style="232" customWidth="1"/>
    <col min="522" max="522" width="3.109375" style="232" customWidth="1"/>
    <col min="523" max="523" width="5.44140625" style="232" customWidth="1"/>
    <col min="524" max="526" width="0" style="232" hidden="1" customWidth="1"/>
    <col min="527" max="527" width="9.5546875" style="232" customWidth="1"/>
    <col min="528" max="528" width="9.44140625" style="232" customWidth="1"/>
    <col min="529" max="529" width="1.77734375" style="232" customWidth="1"/>
    <col min="530" max="530" width="8.88671875" style="232"/>
    <col min="531" max="531" width="11.33203125" style="232" customWidth="1"/>
    <col min="532" max="768" width="8.88671875" style="232"/>
    <col min="769" max="769" width="1.88671875" style="232" customWidth="1"/>
    <col min="770" max="770" width="18.77734375" style="232" customWidth="1"/>
    <col min="771" max="771" width="18.88671875" style="232" customWidth="1"/>
    <col min="772" max="772" width="0" style="232" hidden="1" customWidth="1"/>
    <col min="773" max="773" width="4.77734375" style="232" customWidth="1"/>
    <col min="774" max="774" width="8.77734375" style="232" customWidth="1"/>
    <col min="775" max="775" width="3.88671875" style="232" customWidth="1"/>
    <col min="776" max="776" width="5.77734375" style="232" customWidth="1"/>
    <col min="777" max="777" width="8.77734375" style="232" customWidth="1"/>
    <col min="778" max="778" width="3.109375" style="232" customWidth="1"/>
    <col min="779" max="779" width="5.44140625" style="232" customWidth="1"/>
    <col min="780" max="782" width="0" style="232" hidden="1" customWidth="1"/>
    <col min="783" max="783" width="9.5546875" style="232" customWidth="1"/>
    <col min="784" max="784" width="9.44140625" style="232" customWidth="1"/>
    <col min="785" max="785" width="1.77734375" style="232" customWidth="1"/>
    <col min="786" max="786" width="8.88671875" style="232"/>
    <col min="787" max="787" width="11.33203125" style="232" customWidth="1"/>
    <col min="788" max="1024" width="8.88671875" style="232"/>
    <col min="1025" max="1025" width="1.88671875" style="232" customWidth="1"/>
    <col min="1026" max="1026" width="18.77734375" style="232" customWidth="1"/>
    <col min="1027" max="1027" width="18.88671875" style="232" customWidth="1"/>
    <col min="1028" max="1028" width="0" style="232" hidden="1" customWidth="1"/>
    <col min="1029" max="1029" width="4.77734375" style="232" customWidth="1"/>
    <col min="1030" max="1030" width="8.77734375" style="232" customWidth="1"/>
    <col min="1031" max="1031" width="3.88671875" style="232" customWidth="1"/>
    <col min="1032" max="1032" width="5.77734375" style="232" customWidth="1"/>
    <col min="1033" max="1033" width="8.77734375" style="232" customWidth="1"/>
    <col min="1034" max="1034" width="3.109375" style="232" customWidth="1"/>
    <col min="1035" max="1035" width="5.44140625" style="232" customWidth="1"/>
    <col min="1036" max="1038" width="0" style="232" hidden="1" customWidth="1"/>
    <col min="1039" max="1039" width="9.5546875" style="232" customWidth="1"/>
    <col min="1040" max="1040" width="9.44140625" style="232" customWidth="1"/>
    <col min="1041" max="1041" width="1.77734375" style="232" customWidth="1"/>
    <col min="1042" max="1042" width="8.88671875" style="232"/>
    <col min="1043" max="1043" width="11.33203125" style="232" customWidth="1"/>
    <col min="1044" max="1280" width="8.88671875" style="232"/>
    <col min="1281" max="1281" width="1.88671875" style="232" customWidth="1"/>
    <col min="1282" max="1282" width="18.77734375" style="232" customWidth="1"/>
    <col min="1283" max="1283" width="18.88671875" style="232" customWidth="1"/>
    <col min="1284" max="1284" width="0" style="232" hidden="1" customWidth="1"/>
    <col min="1285" max="1285" width="4.77734375" style="232" customWidth="1"/>
    <col min="1286" max="1286" width="8.77734375" style="232" customWidth="1"/>
    <col min="1287" max="1287" width="3.88671875" style="232" customWidth="1"/>
    <col min="1288" max="1288" width="5.77734375" style="232" customWidth="1"/>
    <col min="1289" max="1289" width="8.77734375" style="232" customWidth="1"/>
    <col min="1290" max="1290" width="3.109375" style="232" customWidth="1"/>
    <col min="1291" max="1291" width="5.44140625" style="232" customWidth="1"/>
    <col min="1292" max="1294" width="0" style="232" hidden="1" customWidth="1"/>
    <col min="1295" max="1295" width="9.5546875" style="232" customWidth="1"/>
    <col min="1296" max="1296" width="9.44140625" style="232" customWidth="1"/>
    <col min="1297" max="1297" width="1.77734375" style="232" customWidth="1"/>
    <col min="1298" max="1298" width="8.88671875" style="232"/>
    <col min="1299" max="1299" width="11.33203125" style="232" customWidth="1"/>
    <col min="1300" max="1536" width="8.88671875" style="232"/>
    <col min="1537" max="1537" width="1.88671875" style="232" customWidth="1"/>
    <col min="1538" max="1538" width="18.77734375" style="232" customWidth="1"/>
    <col min="1539" max="1539" width="18.88671875" style="232" customWidth="1"/>
    <col min="1540" max="1540" width="0" style="232" hidden="1" customWidth="1"/>
    <col min="1541" max="1541" width="4.77734375" style="232" customWidth="1"/>
    <col min="1542" max="1542" width="8.77734375" style="232" customWidth="1"/>
    <col min="1543" max="1543" width="3.88671875" style="232" customWidth="1"/>
    <col min="1544" max="1544" width="5.77734375" style="232" customWidth="1"/>
    <col min="1545" max="1545" width="8.77734375" style="232" customWidth="1"/>
    <col min="1546" max="1546" width="3.109375" style="232" customWidth="1"/>
    <col min="1547" max="1547" width="5.44140625" style="232" customWidth="1"/>
    <col min="1548" max="1550" width="0" style="232" hidden="1" customWidth="1"/>
    <col min="1551" max="1551" width="9.5546875" style="232" customWidth="1"/>
    <col min="1552" max="1552" width="9.44140625" style="232" customWidth="1"/>
    <col min="1553" max="1553" width="1.77734375" style="232" customWidth="1"/>
    <col min="1554" max="1554" width="8.88671875" style="232"/>
    <col min="1555" max="1555" width="11.33203125" style="232" customWidth="1"/>
    <col min="1556" max="1792" width="8.88671875" style="232"/>
    <col min="1793" max="1793" width="1.88671875" style="232" customWidth="1"/>
    <col min="1794" max="1794" width="18.77734375" style="232" customWidth="1"/>
    <col min="1795" max="1795" width="18.88671875" style="232" customWidth="1"/>
    <col min="1796" max="1796" width="0" style="232" hidden="1" customWidth="1"/>
    <col min="1797" max="1797" width="4.77734375" style="232" customWidth="1"/>
    <col min="1798" max="1798" width="8.77734375" style="232" customWidth="1"/>
    <col min="1799" max="1799" width="3.88671875" style="232" customWidth="1"/>
    <col min="1800" max="1800" width="5.77734375" style="232" customWidth="1"/>
    <col min="1801" max="1801" width="8.77734375" style="232" customWidth="1"/>
    <col min="1802" max="1802" width="3.109375" style="232" customWidth="1"/>
    <col min="1803" max="1803" width="5.44140625" style="232" customWidth="1"/>
    <col min="1804" max="1806" width="0" style="232" hidden="1" customWidth="1"/>
    <col min="1807" max="1807" width="9.5546875" style="232" customWidth="1"/>
    <col min="1808" max="1808" width="9.44140625" style="232" customWidth="1"/>
    <col min="1809" max="1809" width="1.77734375" style="232" customWidth="1"/>
    <col min="1810" max="1810" width="8.88671875" style="232"/>
    <col min="1811" max="1811" width="11.33203125" style="232" customWidth="1"/>
    <col min="1812" max="2048" width="8.88671875" style="232"/>
    <col min="2049" max="2049" width="1.88671875" style="232" customWidth="1"/>
    <col min="2050" max="2050" width="18.77734375" style="232" customWidth="1"/>
    <col min="2051" max="2051" width="18.88671875" style="232" customWidth="1"/>
    <col min="2052" max="2052" width="0" style="232" hidden="1" customWidth="1"/>
    <col min="2053" max="2053" width="4.77734375" style="232" customWidth="1"/>
    <col min="2054" max="2054" width="8.77734375" style="232" customWidth="1"/>
    <col min="2055" max="2055" width="3.88671875" style="232" customWidth="1"/>
    <col min="2056" max="2056" width="5.77734375" style="232" customWidth="1"/>
    <col min="2057" max="2057" width="8.77734375" style="232" customWidth="1"/>
    <col min="2058" max="2058" width="3.109375" style="232" customWidth="1"/>
    <col min="2059" max="2059" width="5.44140625" style="232" customWidth="1"/>
    <col min="2060" max="2062" width="0" style="232" hidden="1" customWidth="1"/>
    <col min="2063" max="2063" width="9.5546875" style="232" customWidth="1"/>
    <col min="2064" max="2064" width="9.44140625" style="232" customWidth="1"/>
    <col min="2065" max="2065" width="1.77734375" style="232" customWidth="1"/>
    <col min="2066" max="2066" width="8.88671875" style="232"/>
    <col min="2067" max="2067" width="11.33203125" style="232" customWidth="1"/>
    <col min="2068" max="2304" width="8.88671875" style="232"/>
    <col min="2305" max="2305" width="1.88671875" style="232" customWidth="1"/>
    <col min="2306" max="2306" width="18.77734375" style="232" customWidth="1"/>
    <col min="2307" max="2307" width="18.88671875" style="232" customWidth="1"/>
    <col min="2308" max="2308" width="0" style="232" hidden="1" customWidth="1"/>
    <col min="2309" max="2309" width="4.77734375" style="232" customWidth="1"/>
    <col min="2310" max="2310" width="8.77734375" style="232" customWidth="1"/>
    <col min="2311" max="2311" width="3.88671875" style="232" customWidth="1"/>
    <col min="2312" max="2312" width="5.77734375" style="232" customWidth="1"/>
    <col min="2313" max="2313" width="8.77734375" style="232" customWidth="1"/>
    <col min="2314" max="2314" width="3.109375" style="232" customWidth="1"/>
    <col min="2315" max="2315" width="5.44140625" style="232" customWidth="1"/>
    <col min="2316" max="2318" width="0" style="232" hidden="1" customWidth="1"/>
    <col min="2319" max="2319" width="9.5546875" style="232" customWidth="1"/>
    <col min="2320" max="2320" width="9.44140625" style="232" customWidth="1"/>
    <col min="2321" max="2321" width="1.77734375" style="232" customWidth="1"/>
    <col min="2322" max="2322" width="8.88671875" style="232"/>
    <col min="2323" max="2323" width="11.33203125" style="232" customWidth="1"/>
    <col min="2324" max="2560" width="8.88671875" style="232"/>
    <col min="2561" max="2561" width="1.88671875" style="232" customWidth="1"/>
    <col min="2562" max="2562" width="18.77734375" style="232" customWidth="1"/>
    <col min="2563" max="2563" width="18.88671875" style="232" customWidth="1"/>
    <col min="2564" max="2564" width="0" style="232" hidden="1" customWidth="1"/>
    <col min="2565" max="2565" width="4.77734375" style="232" customWidth="1"/>
    <col min="2566" max="2566" width="8.77734375" style="232" customWidth="1"/>
    <col min="2567" max="2567" width="3.88671875" style="232" customWidth="1"/>
    <col min="2568" max="2568" width="5.77734375" style="232" customWidth="1"/>
    <col min="2569" max="2569" width="8.77734375" style="232" customWidth="1"/>
    <col min="2570" max="2570" width="3.109375" style="232" customWidth="1"/>
    <col min="2571" max="2571" width="5.44140625" style="232" customWidth="1"/>
    <col min="2572" max="2574" width="0" style="232" hidden="1" customWidth="1"/>
    <col min="2575" max="2575" width="9.5546875" style="232" customWidth="1"/>
    <col min="2576" max="2576" width="9.44140625" style="232" customWidth="1"/>
    <col min="2577" max="2577" width="1.77734375" style="232" customWidth="1"/>
    <col min="2578" max="2578" width="8.88671875" style="232"/>
    <col min="2579" max="2579" width="11.33203125" style="232" customWidth="1"/>
    <col min="2580" max="2816" width="8.88671875" style="232"/>
    <col min="2817" max="2817" width="1.88671875" style="232" customWidth="1"/>
    <col min="2818" max="2818" width="18.77734375" style="232" customWidth="1"/>
    <col min="2819" max="2819" width="18.88671875" style="232" customWidth="1"/>
    <col min="2820" max="2820" width="0" style="232" hidden="1" customWidth="1"/>
    <col min="2821" max="2821" width="4.77734375" style="232" customWidth="1"/>
    <col min="2822" max="2822" width="8.77734375" style="232" customWidth="1"/>
    <col min="2823" max="2823" width="3.88671875" style="232" customWidth="1"/>
    <col min="2824" max="2824" width="5.77734375" style="232" customWidth="1"/>
    <col min="2825" max="2825" width="8.77734375" style="232" customWidth="1"/>
    <col min="2826" max="2826" width="3.109375" style="232" customWidth="1"/>
    <col min="2827" max="2827" width="5.44140625" style="232" customWidth="1"/>
    <col min="2828" max="2830" width="0" style="232" hidden="1" customWidth="1"/>
    <col min="2831" max="2831" width="9.5546875" style="232" customWidth="1"/>
    <col min="2832" max="2832" width="9.44140625" style="232" customWidth="1"/>
    <col min="2833" max="2833" width="1.77734375" style="232" customWidth="1"/>
    <col min="2834" max="2834" width="8.88671875" style="232"/>
    <col min="2835" max="2835" width="11.33203125" style="232" customWidth="1"/>
    <col min="2836" max="3072" width="8.88671875" style="232"/>
    <col min="3073" max="3073" width="1.88671875" style="232" customWidth="1"/>
    <col min="3074" max="3074" width="18.77734375" style="232" customWidth="1"/>
    <col min="3075" max="3075" width="18.88671875" style="232" customWidth="1"/>
    <col min="3076" max="3076" width="0" style="232" hidden="1" customWidth="1"/>
    <col min="3077" max="3077" width="4.77734375" style="232" customWidth="1"/>
    <col min="3078" max="3078" width="8.77734375" style="232" customWidth="1"/>
    <col min="3079" max="3079" width="3.88671875" style="232" customWidth="1"/>
    <col min="3080" max="3080" width="5.77734375" style="232" customWidth="1"/>
    <col min="3081" max="3081" width="8.77734375" style="232" customWidth="1"/>
    <col min="3082" max="3082" width="3.109375" style="232" customWidth="1"/>
    <col min="3083" max="3083" width="5.44140625" style="232" customWidth="1"/>
    <col min="3084" max="3086" width="0" style="232" hidden="1" customWidth="1"/>
    <col min="3087" max="3087" width="9.5546875" style="232" customWidth="1"/>
    <col min="3088" max="3088" width="9.44140625" style="232" customWidth="1"/>
    <col min="3089" max="3089" width="1.77734375" style="232" customWidth="1"/>
    <col min="3090" max="3090" width="8.88671875" style="232"/>
    <col min="3091" max="3091" width="11.33203125" style="232" customWidth="1"/>
    <col min="3092" max="3328" width="8.88671875" style="232"/>
    <col min="3329" max="3329" width="1.88671875" style="232" customWidth="1"/>
    <col min="3330" max="3330" width="18.77734375" style="232" customWidth="1"/>
    <col min="3331" max="3331" width="18.88671875" style="232" customWidth="1"/>
    <col min="3332" max="3332" width="0" style="232" hidden="1" customWidth="1"/>
    <col min="3333" max="3333" width="4.77734375" style="232" customWidth="1"/>
    <col min="3334" max="3334" width="8.77734375" style="232" customWidth="1"/>
    <col min="3335" max="3335" width="3.88671875" style="232" customWidth="1"/>
    <col min="3336" max="3336" width="5.77734375" style="232" customWidth="1"/>
    <col min="3337" max="3337" width="8.77734375" style="232" customWidth="1"/>
    <col min="3338" max="3338" width="3.109375" style="232" customWidth="1"/>
    <col min="3339" max="3339" width="5.44140625" style="232" customWidth="1"/>
    <col min="3340" max="3342" width="0" style="232" hidden="1" customWidth="1"/>
    <col min="3343" max="3343" width="9.5546875" style="232" customWidth="1"/>
    <col min="3344" max="3344" width="9.44140625" style="232" customWidth="1"/>
    <col min="3345" max="3345" width="1.77734375" style="232" customWidth="1"/>
    <col min="3346" max="3346" width="8.88671875" style="232"/>
    <col min="3347" max="3347" width="11.33203125" style="232" customWidth="1"/>
    <col min="3348" max="3584" width="8.88671875" style="232"/>
    <col min="3585" max="3585" width="1.88671875" style="232" customWidth="1"/>
    <col min="3586" max="3586" width="18.77734375" style="232" customWidth="1"/>
    <col min="3587" max="3587" width="18.88671875" style="232" customWidth="1"/>
    <col min="3588" max="3588" width="0" style="232" hidden="1" customWidth="1"/>
    <col min="3589" max="3589" width="4.77734375" style="232" customWidth="1"/>
    <col min="3590" max="3590" width="8.77734375" style="232" customWidth="1"/>
    <col min="3591" max="3591" width="3.88671875" style="232" customWidth="1"/>
    <col min="3592" max="3592" width="5.77734375" style="232" customWidth="1"/>
    <col min="3593" max="3593" width="8.77734375" style="232" customWidth="1"/>
    <col min="3594" max="3594" width="3.109375" style="232" customWidth="1"/>
    <col min="3595" max="3595" width="5.44140625" style="232" customWidth="1"/>
    <col min="3596" max="3598" width="0" style="232" hidden="1" customWidth="1"/>
    <col min="3599" max="3599" width="9.5546875" style="232" customWidth="1"/>
    <col min="3600" max="3600" width="9.44140625" style="232" customWidth="1"/>
    <col min="3601" max="3601" width="1.77734375" style="232" customWidth="1"/>
    <col min="3602" max="3602" width="8.88671875" style="232"/>
    <col min="3603" max="3603" width="11.33203125" style="232" customWidth="1"/>
    <col min="3604" max="3840" width="8.88671875" style="232"/>
    <col min="3841" max="3841" width="1.88671875" style="232" customWidth="1"/>
    <col min="3842" max="3842" width="18.77734375" style="232" customWidth="1"/>
    <col min="3843" max="3843" width="18.88671875" style="232" customWidth="1"/>
    <col min="3844" max="3844" width="0" style="232" hidden="1" customWidth="1"/>
    <col min="3845" max="3845" width="4.77734375" style="232" customWidth="1"/>
    <col min="3846" max="3846" width="8.77734375" style="232" customWidth="1"/>
    <col min="3847" max="3847" width="3.88671875" style="232" customWidth="1"/>
    <col min="3848" max="3848" width="5.77734375" style="232" customWidth="1"/>
    <col min="3849" max="3849" width="8.77734375" style="232" customWidth="1"/>
    <col min="3850" max="3850" width="3.109375" style="232" customWidth="1"/>
    <col min="3851" max="3851" width="5.44140625" style="232" customWidth="1"/>
    <col min="3852" max="3854" width="0" style="232" hidden="1" customWidth="1"/>
    <col min="3855" max="3855" width="9.5546875" style="232" customWidth="1"/>
    <col min="3856" max="3856" width="9.44140625" style="232" customWidth="1"/>
    <col min="3857" max="3857" width="1.77734375" style="232" customWidth="1"/>
    <col min="3858" max="3858" width="8.88671875" style="232"/>
    <col min="3859" max="3859" width="11.33203125" style="232" customWidth="1"/>
    <col min="3860" max="4096" width="8.88671875" style="232"/>
    <col min="4097" max="4097" width="1.88671875" style="232" customWidth="1"/>
    <col min="4098" max="4098" width="18.77734375" style="232" customWidth="1"/>
    <col min="4099" max="4099" width="18.88671875" style="232" customWidth="1"/>
    <col min="4100" max="4100" width="0" style="232" hidden="1" customWidth="1"/>
    <col min="4101" max="4101" width="4.77734375" style="232" customWidth="1"/>
    <col min="4102" max="4102" width="8.77734375" style="232" customWidth="1"/>
    <col min="4103" max="4103" width="3.88671875" style="232" customWidth="1"/>
    <col min="4104" max="4104" width="5.77734375" style="232" customWidth="1"/>
    <col min="4105" max="4105" width="8.77734375" style="232" customWidth="1"/>
    <col min="4106" max="4106" width="3.109375" style="232" customWidth="1"/>
    <col min="4107" max="4107" width="5.44140625" style="232" customWidth="1"/>
    <col min="4108" max="4110" width="0" style="232" hidden="1" customWidth="1"/>
    <col min="4111" max="4111" width="9.5546875" style="232" customWidth="1"/>
    <col min="4112" max="4112" width="9.44140625" style="232" customWidth="1"/>
    <col min="4113" max="4113" width="1.77734375" style="232" customWidth="1"/>
    <col min="4114" max="4114" width="8.88671875" style="232"/>
    <col min="4115" max="4115" width="11.33203125" style="232" customWidth="1"/>
    <col min="4116" max="4352" width="8.88671875" style="232"/>
    <col min="4353" max="4353" width="1.88671875" style="232" customWidth="1"/>
    <col min="4354" max="4354" width="18.77734375" style="232" customWidth="1"/>
    <col min="4355" max="4355" width="18.88671875" style="232" customWidth="1"/>
    <col min="4356" max="4356" width="0" style="232" hidden="1" customWidth="1"/>
    <col min="4357" max="4357" width="4.77734375" style="232" customWidth="1"/>
    <col min="4358" max="4358" width="8.77734375" style="232" customWidth="1"/>
    <col min="4359" max="4359" width="3.88671875" style="232" customWidth="1"/>
    <col min="4360" max="4360" width="5.77734375" style="232" customWidth="1"/>
    <col min="4361" max="4361" width="8.77734375" style="232" customWidth="1"/>
    <col min="4362" max="4362" width="3.109375" style="232" customWidth="1"/>
    <col min="4363" max="4363" width="5.44140625" style="232" customWidth="1"/>
    <col min="4364" max="4366" width="0" style="232" hidden="1" customWidth="1"/>
    <col min="4367" max="4367" width="9.5546875" style="232" customWidth="1"/>
    <col min="4368" max="4368" width="9.44140625" style="232" customWidth="1"/>
    <col min="4369" max="4369" width="1.77734375" style="232" customWidth="1"/>
    <col min="4370" max="4370" width="8.88671875" style="232"/>
    <col min="4371" max="4371" width="11.33203125" style="232" customWidth="1"/>
    <col min="4372" max="4608" width="8.88671875" style="232"/>
    <col min="4609" max="4609" width="1.88671875" style="232" customWidth="1"/>
    <col min="4610" max="4610" width="18.77734375" style="232" customWidth="1"/>
    <col min="4611" max="4611" width="18.88671875" style="232" customWidth="1"/>
    <col min="4612" max="4612" width="0" style="232" hidden="1" customWidth="1"/>
    <col min="4613" max="4613" width="4.77734375" style="232" customWidth="1"/>
    <col min="4614" max="4614" width="8.77734375" style="232" customWidth="1"/>
    <col min="4615" max="4615" width="3.88671875" style="232" customWidth="1"/>
    <col min="4616" max="4616" width="5.77734375" style="232" customWidth="1"/>
    <col min="4617" max="4617" width="8.77734375" style="232" customWidth="1"/>
    <col min="4618" max="4618" width="3.109375" style="232" customWidth="1"/>
    <col min="4619" max="4619" width="5.44140625" style="232" customWidth="1"/>
    <col min="4620" max="4622" width="0" style="232" hidden="1" customWidth="1"/>
    <col min="4623" max="4623" width="9.5546875" style="232" customWidth="1"/>
    <col min="4624" max="4624" width="9.44140625" style="232" customWidth="1"/>
    <col min="4625" max="4625" width="1.77734375" style="232" customWidth="1"/>
    <col min="4626" max="4626" width="8.88671875" style="232"/>
    <col min="4627" max="4627" width="11.33203125" style="232" customWidth="1"/>
    <col min="4628" max="4864" width="8.88671875" style="232"/>
    <col min="4865" max="4865" width="1.88671875" style="232" customWidth="1"/>
    <col min="4866" max="4866" width="18.77734375" style="232" customWidth="1"/>
    <col min="4867" max="4867" width="18.88671875" style="232" customWidth="1"/>
    <col min="4868" max="4868" width="0" style="232" hidden="1" customWidth="1"/>
    <col min="4869" max="4869" width="4.77734375" style="232" customWidth="1"/>
    <col min="4870" max="4870" width="8.77734375" style="232" customWidth="1"/>
    <col min="4871" max="4871" width="3.88671875" style="232" customWidth="1"/>
    <col min="4872" max="4872" width="5.77734375" style="232" customWidth="1"/>
    <col min="4873" max="4873" width="8.77734375" style="232" customWidth="1"/>
    <col min="4874" max="4874" width="3.109375" style="232" customWidth="1"/>
    <col min="4875" max="4875" width="5.44140625" style="232" customWidth="1"/>
    <col min="4876" max="4878" width="0" style="232" hidden="1" customWidth="1"/>
    <col min="4879" max="4879" width="9.5546875" style="232" customWidth="1"/>
    <col min="4880" max="4880" width="9.44140625" style="232" customWidth="1"/>
    <col min="4881" max="4881" width="1.77734375" style="232" customWidth="1"/>
    <col min="4882" max="4882" width="8.88671875" style="232"/>
    <col min="4883" max="4883" width="11.33203125" style="232" customWidth="1"/>
    <col min="4884" max="5120" width="8.88671875" style="232"/>
    <col min="5121" max="5121" width="1.88671875" style="232" customWidth="1"/>
    <col min="5122" max="5122" width="18.77734375" style="232" customWidth="1"/>
    <col min="5123" max="5123" width="18.88671875" style="232" customWidth="1"/>
    <col min="5124" max="5124" width="0" style="232" hidden="1" customWidth="1"/>
    <col min="5125" max="5125" width="4.77734375" style="232" customWidth="1"/>
    <col min="5126" max="5126" width="8.77734375" style="232" customWidth="1"/>
    <col min="5127" max="5127" width="3.88671875" style="232" customWidth="1"/>
    <col min="5128" max="5128" width="5.77734375" style="232" customWidth="1"/>
    <col min="5129" max="5129" width="8.77734375" style="232" customWidth="1"/>
    <col min="5130" max="5130" width="3.109375" style="232" customWidth="1"/>
    <col min="5131" max="5131" width="5.44140625" style="232" customWidth="1"/>
    <col min="5132" max="5134" width="0" style="232" hidden="1" customWidth="1"/>
    <col min="5135" max="5135" width="9.5546875" style="232" customWidth="1"/>
    <col min="5136" max="5136" width="9.44140625" style="232" customWidth="1"/>
    <col min="5137" max="5137" width="1.77734375" style="232" customWidth="1"/>
    <col min="5138" max="5138" width="8.88671875" style="232"/>
    <col min="5139" max="5139" width="11.33203125" style="232" customWidth="1"/>
    <col min="5140" max="5376" width="8.88671875" style="232"/>
    <col min="5377" max="5377" width="1.88671875" style="232" customWidth="1"/>
    <col min="5378" max="5378" width="18.77734375" style="232" customWidth="1"/>
    <col min="5379" max="5379" width="18.88671875" style="232" customWidth="1"/>
    <col min="5380" max="5380" width="0" style="232" hidden="1" customWidth="1"/>
    <col min="5381" max="5381" width="4.77734375" style="232" customWidth="1"/>
    <col min="5382" max="5382" width="8.77734375" style="232" customWidth="1"/>
    <col min="5383" max="5383" width="3.88671875" style="232" customWidth="1"/>
    <col min="5384" max="5384" width="5.77734375" style="232" customWidth="1"/>
    <col min="5385" max="5385" width="8.77734375" style="232" customWidth="1"/>
    <col min="5386" max="5386" width="3.109375" style="232" customWidth="1"/>
    <col min="5387" max="5387" width="5.44140625" style="232" customWidth="1"/>
    <col min="5388" max="5390" width="0" style="232" hidden="1" customWidth="1"/>
    <col min="5391" max="5391" width="9.5546875" style="232" customWidth="1"/>
    <col min="5392" max="5392" width="9.44140625" style="232" customWidth="1"/>
    <col min="5393" max="5393" width="1.77734375" style="232" customWidth="1"/>
    <col min="5394" max="5394" width="8.88671875" style="232"/>
    <col min="5395" max="5395" width="11.33203125" style="232" customWidth="1"/>
    <col min="5396" max="5632" width="8.88671875" style="232"/>
    <col min="5633" max="5633" width="1.88671875" style="232" customWidth="1"/>
    <col min="5634" max="5634" width="18.77734375" style="232" customWidth="1"/>
    <col min="5635" max="5635" width="18.88671875" style="232" customWidth="1"/>
    <col min="5636" max="5636" width="0" style="232" hidden="1" customWidth="1"/>
    <col min="5637" max="5637" width="4.77734375" style="232" customWidth="1"/>
    <col min="5638" max="5638" width="8.77734375" style="232" customWidth="1"/>
    <col min="5639" max="5639" width="3.88671875" style="232" customWidth="1"/>
    <col min="5640" max="5640" width="5.77734375" style="232" customWidth="1"/>
    <col min="5641" max="5641" width="8.77734375" style="232" customWidth="1"/>
    <col min="5642" max="5642" width="3.109375" style="232" customWidth="1"/>
    <col min="5643" max="5643" width="5.44140625" style="232" customWidth="1"/>
    <col min="5644" max="5646" width="0" style="232" hidden="1" customWidth="1"/>
    <col min="5647" max="5647" width="9.5546875" style="232" customWidth="1"/>
    <col min="5648" max="5648" width="9.44140625" style="232" customWidth="1"/>
    <col min="5649" max="5649" width="1.77734375" style="232" customWidth="1"/>
    <col min="5650" max="5650" width="8.88671875" style="232"/>
    <col min="5651" max="5651" width="11.33203125" style="232" customWidth="1"/>
    <col min="5652" max="5888" width="8.88671875" style="232"/>
    <col min="5889" max="5889" width="1.88671875" style="232" customWidth="1"/>
    <col min="5890" max="5890" width="18.77734375" style="232" customWidth="1"/>
    <col min="5891" max="5891" width="18.88671875" style="232" customWidth="1"/>
    <col min="5892" max="5892" width="0" style="232" hidden="1" customWidth="1"/>
    <col min="5893" max="5893" width="4.77734375" style="232" customWidth="1"/>
    <col min="5894" max="5894" width="8.77734375" style="232" customWidth="1"/>
    <col min="5895" max="5895" width="3.88671875" style="232" customWidth="1"/>
    <col min="5896" max="5896" width="5.77734375" style="232" customWidth="1"/>
    <col min="5897" max="5897" width="8.77734375" style="232" customWidth="1"/>
    <col min="5898" max="5898" width="3.109375" style="232" customWidth="1"/>
    <col min="5899" max="5899" width="5.44140625" style="232" customWidth="1"/>
    <col min="5900" max="5902" width="0" style="232" hidden="1" customWidth="1"/>
    <col min="5903" max="5903" width="9.5546875" style="232" customWidth="1"/>
    <col min="5904" max="5904" width="9.44140625" style="232" customWidth="1"/>
    <col min="5905" max="5905" width="1.77734375" style="232" customWidth="1"/>
    <col min="5906" max="5906" width="8.88671875" style="232"/>
    <col min="5907" max="5907" width="11.33203125" style="232" customWidth="1"/>
    <col min="5908" max="6144" width="8.88671875" style="232"/>
    <col min="6145" max="6145" width="1.88671875" style="232" customWidth="1"/>
    <col min="6146" max="6146" width="18.77734375" style="232" customWidth="1"/>
    <col min="6147" max="6147" width="18.88671875" style="232" customWidth="1"/>
    <col min="6148" max="6148" width="0" style="232" hidden="1" customWidth="1"/>
    <col min="6149" max="6149" width="4.77734375" style="232" customWidth="1"/>
    <col min="6150" max="6150" width="8.77734375" style="232" customWidth="1"/>
    <col min="6151" max="6151" width="3.88671875" style="232" customWidth="1"/>
    <col min="6152" max="6152" width="5.77734375" style="232" customWidth="1"/>
    <col min="6153" max="6153" width="8.77734375" style="232" customWidth="1"/>
    <col min="6154" max="6154" width="3.109375" style="232" customWidth="1"/>
    <col min="6155" max="6155" width="5.44140625" style="232" customWidth="1"/>
    <col min="6156" max="6158" width="0" style="232" hidden="1" customWidth="1"/>
    <col min="6159" max="6159" width="9.5546875" style="232" customWidth="1"/>
    <col min="6160" max="6160" width="9.44140625" style="232" customWidth="1"/>
    <col min="6161" max="6161" width="1.77734375" style="232" customWidth="1"/>
    <col min="6162" max="6162" width="8.88671875" style="232"/>
    <col min="6163" max="6163" width="11.33203125" style="232" customWidth="1"/>
    <col min="6164" max="6400" width="8.88671875" style="232"/>
    <col min="6401" max="6401" width="1.88671875" style="232" customWidth="1"/>
    <col min="6402" max="6402" width="18.77734375" style="232" customWidth="1"/>
    <col min="6403" max="6403" width="18.88671875" style="232" customWidth="1"/>
    <col min="6404" max="6404" width="0" style="232" hidden="1" customWidth="1"/>
    <col min="6405" max="6405" width="4.77734375" style="232" customWidth="1"/>
    <col min="6406" max="6406" width="8.77734375" style="232" customWidth="1"/>
    <col min="6407" max="6407" width="3.88671875" style="232" customWidth="1"/>
    <col min="6408" max="6408" width="5.77734375" style="232" customWidth="1"/>
    <col min="6409" max="6409" width="8.77734375" style="232" customWidth="1"/>
    <col min="6410" max="6410" width="3.109375" style="232" customWidth="1"/>
    <col min="6411" max="6411" width="5.44140625" style="232" customWidth="1"/>
    <col min="6412" max="6414" width="0" style="232" hidden="1" customWidth="1"/>
    <col min="6415" max="6415" width="9.5546875" style="232" customWidth="1"/>
    <col min="6416" max="6416" width="9.44140625" style="232" customWidth="1"/>
    <col min="6417" max="6417" width="1.77734375" style="232" customWidth="1"/>
    <col min="6418" max="6418" width="8.88671875" style="232"/>
    <col min="6419" max="6419" width="11.33203125" style="232" customWidth="1"/>
    <col min="6420" max="6656" width="8.88671875" style="232"/>
    <col min="6657" max="6657" width="1.88671875" style="232" customWidth="1"/>
    <col min="6658" max="6658" width="18.77734375" style="232" customWidth="1"/>
    <col min="6659" max="6659" width="18.88671875" style="232" customWidth="1"/>
    <col min="6660" max="6660" width="0" style="232" hidden="1" customWidth="1"/>
    <col min="6661" max="6661" width="4.77734375" style="232" customWidth="1"/>
    <col min="6662" max="6662" width="8.77734375" style="232" customWidth="1"/>
    <col min="6663" max="6663" width="3.88671875" style="232" customWidth="1"/>
    <col min="6664" max="6664" width="5.77734375" style="232" customWidth="1"/>
    <col min="6665" max="6665" width="8.77734375" style="232" customWidth="1"/>
    <col min="6666" max="6666" width="3.109375" style="232" customWidth="1"/>
    <col min="6667" max="6667" width="5.44140625" style="232" customWidth="1"/>
    <col min="6668" max="6670" width="0" style="232" hidden="1" customWidth="1"/>
    <col min="6671" max="6671" width="9.5546875" style="232" customWidth="1"/>
    <col min="6672" max="6672" width="9.44140625" style="232" customWidth="1"/>
    <col min="6673" max="6673" width="1.77734375" style="232" customWidth="1"/>
    <col min="6674" max="6674" width="8.88671875" style="232"/>
    <col min="6675" max="6675" width="11.33203125" style="232" customWidth="1"/>
    <col min="6676" max="6912" width="8.88671875" style="232"/>
    <col min="6913" max="6913" width="1.88671875" style="232" customWidth="1"/>
    <col min="6914" max="6914" width="18.77734375" style="232" customWidth="1"/>
    <col min="6915" max="6915" width="18.88671875" style="232" customWidth="1"/>
    <col min="6916" max="6916" width="0" style="232" hidden="1" customWidth="1"/>
    <col min="6917" max="6917" width="4.77734375" style="232" customWidth="1"/>
    <col min="6918" max="6918" width="8.77734375" style="232" customWidth="1"/>
    <col min="6919" max="6919" width="3.88671875" style="232" customWidth="1"/>
    <col min="6920" max="6920" width="5.77734375" style="232" customWidth="1"/>
    <col min="6921" max="6921" width="8.77734375" style="232" customWidth="1"/>
    <col min="6922" max="6922" width="3.109375" style="232" customWidth="1"/>
    <col min="6923" max="6923" width="5.44140625" style="232" customWidth="1"/>
    <col min="6924" max="6926" width="0" style="232" hidden="1" customWidth="1"/>
    <col min="6927" max="6927" width="9.5546875" style="232" customWidth="1"/>
    <col min="6928" max="6928" width="9.44140625" style="232" customWidth="1"/>
    <col min="6929" max="6929" width="1.77734375" style="232" customWidth="1"/>
    <col min="6930" max="6930" width="8.88671875" style="232"/>
    <col min="6931" max="6931" width="11.33203125" style="232" customWidth="1"/>
    <col min="6932" max="7168" width="8.88671875" style="232"/>
    <col min="7169" max="7169" width="1.88671875" style="232" customWidth="1"/>
    <col min="7170" max="7170" width="18.77734375" style="232" customWidth="1"/>
    <col min="7171" max="7171" width="18.88671875" style="232" customWidth="1"/>
    <col min="7172" max="7172" width="0" style="232" hidden="1" customWidth="1"/>
    <col min="7173" max="7173" width="4.77734375" style="232" customWidth="1"/>
    <col min="7174" max="7174" width="8.77734375" style="232" customWidth="1"/>
    <col min="7175" max="7175" width="3.88671875" style="232" customWidth="1"/>
    <col min="7176" max="7176" width="5.77734375" style="232" customWidth="1"/>
    <col min="7177" max="7177" width="8.77734375" style="232" customWidth="1"/>
    <col min="7178" max="7178" width="3.109375" style="232" customWidth="1"/>
    <col min="7179" max="7179" width="5.44140625" style="232" customWidth="1"/>
    <col min="7180" max="7182" width="0" style="232" hidden="1" customWidth="1"/>
    <col min="7183" max="7183" width="9.5546875" style="232" customWidth="1"/>
    <col min="7184" max="7184" width="9.44140625" style="232" customWidth="1"/>
    <col min="7185" max="7185" width="1.77734375" style="232" customWidth="1"/>
    <col min="7186" max="7186" width="8.88671875" style="232"/>
    <col min="7187" max="7187" width="11.33203125" style="232" customWidth="1"/>
    <col min="7188" max="7424" width="8.88671875" style="232"/>
    <col min="7425" max="7425" width="1.88671875" style="232" customWidth="1"/>
    <col min="7426" max="7426" width="18.77734375" style="232" customWidth="1"/>
    <col min="7427" max="7427" width="18.88671875" style="232" customWidth="1"/>
    <col min="7428" max="7428" width="0" style="232" hidden="1" customWidth="1"/>
    <col min="7429" max="7429" width="4.77734375" style="232" customWidth="1"/>
    <col min="7430" max="7430" width="8.77734375" style="232" customWidth="1"/>
    <col min="7431" max="7431" width="3.88671875" style="232" customWidth="1"/>
    <col min="7432" max="7432" width="5.77734375" style="232" customWidth="1"/>
    <col min="7433" max="7433" width="8.77734375" style="232" customWidth="1"/>
    <col min="7434" max="7434" width="3.109375" style="232" customWidth="1"/>
    <col min="7435" max="7435" width="5.44140625" style="232" customWidth="1"/>
    <col min="7436" max="7438" width="0" style="232" hidden="1" customWidth="1"/>
    <col min="7439" max="7439" width="9.5546875" style="232" customWidth="1"/>
    <col min="7440" max="7440" width="9.44140625" style="232" customWidth="1"/>
    <col min="7441" max="7441" width="1.77734375" style="232" customWidth="1"/>
    <col min="7442" max="7442" width="8.88671875" style="232"/>
    <col min="7443" max="7443" width="11.33203125" style="232" customWidth="1"/>
    <col min="7444" max="7680" width="8.88671875" style="232"/>
    <col min="7681" max="7681" width="1.88671875" style="232" customWidth="1"/>
    <col min="7682" max="7682" width="18.77734375" style="232" customWidth="1"/>
    <col min="7683" max="7683" width="18.88671875" style="232" customWidth="1"/>
    <col min="7684" max="7684" width="0" style="232" hidden="1" customWidth="1"/>
    <col min="7685" max="7685" width="4.77734375" style="232" customWidth="1"/>
    <col min="7686" max="7686" width="8.77734375" style="232" customWidth="1"/>
    <col min="7687" max="7687" width="3.88671875" style="232" customWidth="1"/>
    <col min="7688" max="7688" width="5.77734375" style="232" customWidth="1"/>
    <col min="7689" max="7689" width="8.77734375" style="232" customWidth="1"/>
    <col min="7690" max="7690" width="3.109375" style="232" customWidth="1"/>
    <col min="7691" max="7691" width="5.44140625" style="232" customWidth="1"/>
    <col min="7692" max="7694" width="0" style="232" hidden="1" customWidth="1"/>
    <col min="7695" max="7695" width="9.5546875" style="232" customWidth="1"/>
    <col min="7696" max="7696" width="9.44140625" style="232" customWidth="1"/>
    <col min="7697" max="7697" width="1.77734375" style="232" customWidth="1"/>
    <col min="7698" max="7698" width="8.88671875" style="232"/>
    <col min="7699" max="7699" width="11.33203125" style="232" customWidth="1"/>
    <col min="7700" max="7936" width="8.88671875" style="232"/>
    <col min="7937" max="7937" width="1.88671875" style="232" customWidth="1"/>
    <col min="7938" max="7938" width="18.77734375" style="232" customWidth="1"/>
    <col min="7939" max="7939" width="18.88671875" style="232" customWidth="1"/>
    <col min="7940" max="7940" width="0" style="232" hidden="1" customWidth="1"/>
    <col min="7941" max="7941" width="4.77734375" style="232" customWidth="1"/>
    <col min="7942" max="7942" width="8.77734375" style="232" customWidth="1"/>
    <col min="7943" max="7943" width="3.88671875" style="232" customWidth="1"/>
    <col min="7944" max="7944" width="5.77734375" style="232" customWidth="1"/>
    <col min="7945" max="7945" width="8.77734375" style="232" customWidth="1"/>
    <col min="7946" max="7946" width="3.109375" style="232" customWidth="1"/>
    <col min="7947" max="7947" width="5.44140625" style="232" customWidth="1"/>
    <col min="7948" max="7950" width="0" style="232" hidden="1" customWidth="1"/>
    <col min="7951" max="7951" width="9.5546875" style="232" customWidth="1"/>
    <col min="7952" max="7952" width="9.44140625" style="232" customWidth="1"/>
    <col min="7953" max="7953" width="1.77734375" style="232" customWidth="1"/>
    <col min="7954" max="7954" width="8.88671875" style="232"/>
    <col min="7955" max="7955" width="11.33203125" style="232" customWidth="1"/>
    <col min="7956" max="8192" width="8.88671875" style="232"/>
    <col min="8193" max="8193" width="1.88671875" style="232" customWidth="1"/>
    <col min="8194" max="8194" width="18.77734375" style="232" customWidth="1"/>
    <col min="8195" max="8195" width="18.88671875" style="232" customWidth="1"/>
    <col min="8196" max="8196" width="0" style="232" hidden="1" customWidth="1"/>
    <col min="8197" max="8197" width="4.77734375" style="232" customWidth="1"/>
    <col min="8198" max="8198" width="8.77734375" style="232" customWidth="1"/>
    <col min="8199" max="8199" width="3.88671875" style="232" customWidth="1"/>
    <col min="8200" max="8200" width="5.77734375" style="232" customWidth="1"/>
    <col min="8201" max="8201" width="8.77734375" style="232" customWidth="1"/>
    <col min="8202" max="8202" width="3.109375" style="232" customWidth="1"/>
    <col min="8203" max="8203" width="5.44140625" style="232" customWidth="1"/>
    <col min="8204" max="8206" width="0" style="232" hidden="1" customWidth="1"/>
    <col min="8207" max="8207" width="9.5546875" style="232" customWidth="1"/>
    <col min="8208" max="8208" width="9.44140625" style="232" customWidth="1"/>
    <col min="8209" max="8209" width="1.77734375" style="232" customWidth="1"/>
    <col min="8210" max="8210" width="8.88671875" style="232"/>
    <col min="8211" max="8211" width="11.33203125" style="232" customWidth="1"/>
    <col min="8212" max="8448" width="8.88671875" style="232"/>
    <col min="8449" max="8449" width="1.88671875" style="232" customWidth="1"/>
    <col min="8450" max="8450" width="18.77734375" style="232" customWidth="1"/>
    <col min="8451" max="8451" width="18.88671875" style="232" customWidth="1"/>
    <col min="8452" max="8452" width="0" style="232" hidden="1" customWidth="1"/>
    <col min="8453" max="8453" width="4.77734375" style="232" customWidth="1"/>
    <col min="8454" max="8454" width="8.77734375" style="232" customWidth="1"/>
    <col min="8455" max="8455" width="3.88671875" style="232" customWidth="1"/>
    <col min="8456" max="8456" width="5.77734375" style="232" customWidth="1"/>
    <col min="8457" max="8457" width="8.77734375" style="232" customWidth="1"/>
    <col min="8458" max="8458" width="3.109375" style="232" customWidth="1"/>
    <col min="8459" max="8459" width="5.44140625" style="232" customWidth="1"/>
    <col min="8460" max="8462" width="0" style="232" hidden="1" customWidth="1"/>
    <col min="8463" max="8463" width="9.5546875" style="232" customWidth="1"/>
    <col min="8464" max="8464" width="9.44140625" style="232" customWidth="1"/>
    <col min="8465" max="8465" width="1.77734375" style="232" customWidth="1"/>
    <col min="8466" max="8466" width="8.88671875" style="232"/>
    <col min="8467" max="8467" width="11.33203125" style="232" customWidth="1"/>
    <col min="8468" max="8704" width="8.88671875" style="232"/>
    <col min="8705" max="8705" width="1.88671875" style="232" customWidth="1"/>
    <col min="8706" max="8706" width="18.77734375" style="232" customWidth="1"/>
    <col min="8707" max="8707" width="18.88671875" style="232" customWidth="1"/>
    <col min="8708" max="8708" width="0" style="232" hidden="1" customWidth="1"/>
    <col min="8709" max="8709" width="4.77734375" style="232" customWidth="1"/>
    <col min="8710" max="8710" width="8.77734375" style="232" customWidth="1"/>
    <col min="8711" max="8711" width="3.88671875" style="232" customWidth="1"/>
    <col min="8712" max="8712" width="5.77734375" style="232" customWidth="1"/>
    <col min="8713" max="8713" width="8.77734375" style="232" customWidth="1"/>
    <col min="8714" max="8714" width="3.109375" style="232" customWidth="1"/>
    <col min="8715" max="8715" width="5.44140625" style="232" customWidth="1"/>
    <col min="8716" max="8718" width="0" style="232" hidden="1" customWidth="1"/>
    <col min="8719" max="8719" width="9.5546875" style="232" customWidth="1"/>
    <col min="8720" max="8720" width="9.44140625" style="232" customWidth="1"/>
    <col min="8721" max="8721" width="1.77734375" style="232" customWidth="1"/>
    <col min="8722" max="8722" width="8.88671875" style="232"/>
    <col min="8723" max="8723" width="11.33203125" style="232" customWidth="1"/>
    <col min="8724" max="8960" width="8.88671875" style="232"/>
    <col min="8961" max="8961" width="1.88671875" style="232" customWidth="1"/>
    <col min="8962" max="8962" width="18.77734375" style="232" customWidth="1"/>
    <col min="8963" max="8963" width="18.88671875" style="232" customWidth="1"/>
    <col min="8964" max="8964" width="0" style="232" hidden="1" customWidth="1"/>
    <col min="8965" max="8965" width="4.77734375" style="232" customWidth="1"/>
    <col min="8966" max="8966" width="8.77734375" style="232" customWidth="1"/>
    <col min="8967" max="8967" width="3.88671875" style="232" customWidth="1"/>
    <col min="8968" max="8968" width="5.77734375" style="232" customWidth="1"/>
    <col min="8969" max="8969" width="8.77734375" style="232" customWidth="1"/>
    <col min="8970" max="8970" width="3.109375" style="232" customWidth="1"/>
    <col min="8971" max="8971" width="5.44140625" style="232" customWidth="1"/>
    <col min="8972" max="8974" width="0" style="232" hidden="1" customWidth="1"/>
    <col min="8975" max="8975" width="9.5546875" style="232" customWidth="1"/>
    <col min="8976" max="8976" width="9.44140625" style="232" customWidth="1"/>
    <col min="8977" max="8977" width="1.77734375" style="232" customWidth="1"/>
    <col min="8978" max="8978" width="8.88671875" style="232"/>
    <col min="8979" max="8979" width="11.33203125" style="232" customWidth="1"/>
    <col min="8980" max="9216" width="8.88671875" style="232"/>
    <col min="9217" max="9217" width="1.88671875" style="232" customWidth="1"/>
    <col min="9218" max="9218" width="18.77734375" style="232" customWidth="1"/>
    <col min="9219" max="9219" width="18.88671875" style="232" customWidth="1"/>
    <col min="9220" max="9220" width="0" style="232" hidden="1" customWidth="1"/>
    <col min="9221" max="9221" width="4.77734375" style="232" customWidth="1"/>
    <col min="9222" max="9222" width="8.77734375" style="232" customWidth="1"/>
    <col min="9223" max="9223" width="3.88671875" style="232" customWidth="1"/>
    <col min="9224" max="9224" width="5.77734375" style="232" customWidth="1"/>
    <col min="9225" max="9225" width="8.77734375" style="232" customWidth="1"/>
    <col min="9226" max="9226" width="3.109375" style="232" customWidth="1"/>
    <col min="9227" max="9227" width="5.44140625" style="232" customWidth="1"/>
    <col min="9228" max="9230" width="0" style="232" hidden="1" customWidth="1"/>
    <col min="9231" max="9231" width="9.5546875" style="232" customWidth="1"/>
    <col min="9232" max="9232" width="9.44140625" style="232" customWidth="1"/>
    <col min="9233" max="9233" width="1.77734375" style="232" customWidth="1"/>
    <col min="9234" max="9234" width="8.88671875" style="232"/>
    <col min="9235" max="9235" width="11.33203125" style="232" customWidth="1"/>
    <col min="9236" max="9472" width="8.88671875" style="232"/>
    <col min="9473" max="9473" width="1.88671875" style="232" customWidth="1"/>
    <col min="9474" max="9474" width="18.77734375" style="232" customWidth="1"/>
    <col min="9475" max="9475" width="18.88671875" style="232" customWidth="1"/>
    <col min="9476" max="9476" width="0" style="232" hidden="1" customWidth="1"/>
    <col min="9477" max="9477" width="4.77734375" style="232" customWidth="1"/>
    <col min="9478" max="9478" width="8.77734375" style="232" customWidth="1"/>
    <col min="9479" max="9479" width="3.88671875" style="232" customWidth="1"/>
    <col min="9480" max="9480" width="5.77734375" style="232" customWidth="1"/>
    <col min="9481" max="9481" width="8.77734375" style="232" customWidth="1"/>
    <col min="9482" max="9482" width="3.109375" style="232" customWidth="1"/>
    <col min="9483" max="9483" width="5.44140625" style="232" customWidth="1"/>
    <col min="9484" max="9486" width="0" style="232" hidden="1" customWidth="1"/>
    <col min="9487" max="9487" width="9.5546875" style="232" customWidth="1"/>
    <col min="9488" max="9488" width="9.44140625" style="232" customWidth="1"/>
    <col min="9489" max="9489" width="1.77734375" style="232" customWidth="1"/>
    <col min="9490" max="9490" width="8.88671875" style="232"/>
    <col min="9491" max="9491" width="11.33203125" style="232" customWidth="1"/>
    <col min="9492" max="9728" width="8.88671875" style="232"/>
    <col min="9729" max="9729" width="1.88671875" style="232" customWidth="1"/>
    <col min="9730" max="9730" width="18.77734375" style="232" customWidth="1"/>
    <col min="9731" max="9731" width="18.88671875" style="232" customWidth="1"/>
    <col min="9732" max="9732" width="0" style="232" hidden="1" customWidth="1"/>
    <col min="9733" max="9733" width="4.77734375" style="232" customWidth="1"/>
    <col min="9734" max="9734" width="8.77734375" style="232" customWidth="1"/>
    <col min="9735" max="9735" width="3.88671875" style="232" customWidth="1"/>
    <col min="9736" max="9736" width="5.77734375" style="232" customWidth="1"/>
    <col min="9737" max="9737" width="8.77734375" style="232" customWidth="1"/>
    <col min="9738" max="9738" width="3.109375" style="232" customWidth="1"/>
    <col min="9739" max="9739" width="5.44140625" style="232" customWidth="1"/>
    <col min="9740" max="9742" width="0" style="232" hidden="1" customWidth="1"/>
    <col min="9743" max="9743" width="9.5546875" style="232" customWidth="1"/>
    <col min="9744" max="9744" width="9.44140625" style="232" customWidth="1"/>
    <col min="9745" max="9745" width="1.77734375" style="232" customWidth="1"/>
    <col min="9746" max="9746" width="8.88671875" style="232"/>
    <col min="9747" max="9747" width="11.33203125" style="232" customWidth="1"/>
    <col min="9748" max="9984" width="8.88671875" style="232"/>
    <col min="9985" max="9985" width="1.88671875" style="232" customWidth="1"/>
    <col min="9986" max="9986" width="18.77734375" style="232" customWidth="1"/>
    <col min="9987" max="9987" width="18.88671875" style="232" customWidth="1"/>
    <col min="9988" max="9988" width="0" style="232" hidden="1" customWidth="1"/>
    <col min="9989" max="9989" width="4.77734375" style="232" customWidth="1"/>
    <col min="9990" max="9990" width="8.77734375" style="232" customWidth="1"/>
    <col min="9991" max="9991" width="3.88671875" style="232" customWidth="1"/>
    <col min="9992" max="9992" width="5.77734375" style="232" customWidth="1"/>
    <col min="9993" max="9993" width="8.77734375" style="232" customWidth="1"/>
    <col min="9994" max="9994" width="3.109375" style="232" customWidth="1"/>
    <col min="9995" max="9995" width="5.44140625" style="232" customWidth="1"/>
    <col min="9996" max="9998" width="0" style="232" hidden="1" customWidth="1"/>
    <col min="9999" max="9999" width="9.5546875" style="232" customWidth="1"/>
    <col min="10000" max="10000" width="9.44140625" style="232" customWidth="1"/>
    <col min="10001" max="10001" width="1.77734375" style="232" customWidth="1"/>
    <col min="10002" max="10002" width="8.88671875" style="232"/>
    <col min="10003" max="10003" width="11.33203125" style="232" customWidth="1"/>
    <col min="10004" max="10240" width="8.88671875" style="232"/>
    <col min="10241" max="10241" width="1.88671875" style="232" customWidth="1"/>
    <col min="10242" max="10242" width="18.77734375" style="232" customWidth="1"/>
    <col min="10243" max="10243" width="18.88671875" style="232" customWidth="1"/>
    <col min="10244" max="10244" width="0" style="232" hidden="1" customWidth="1"/>
    <col min="10245" max="10245" width="4.77734375" style="232" customWidth="1"/>
    <col min="10246" max="10246" width="8.77734375" style="232" customWidth="1"/>
    <col min="10247" max="10247" width="3.88671875" style="232" customWidth="1"/>
    <col min="10248" max="10248" width="5.77734375" style="232" customWidth="1"/>
    <col min="10249" max="10249" width="8.77734375" style="232" customWidth="1"/>
    <col min="10250" max="10250" width="3.109375" style="232" customWidth="1"/>
    <col min="10251" max="10251" width="5.44140625" style="232" customWidth="1"/>
    <col min="10252" max="10254" width="0" style="232" hidden="1" customWidth="1"/>
    <col min="10255" max="10255" width="9.5546875" style="232" customWidth="1"/>
    <col min="10256" max="10256" width="9.44140625" style="232" customWidth="1"/>
    <col min="10257" max="10257" width="1.77734375" style="232" customWidth="1"/>
    <col min="10258" max="10258" width="8.88671875" style="232"/>
    <col min="10259" max="10259" width="11.33203125" style="232" customWidth="1"/>
    <col min="10260" max="10496" width="8.88671875" style="232"/>
    <col min="10497" max="10497" width="1.88671875" style="232" customWidth="1"/>
    <col min="10498" max="10498" width="18.77734375" style="232" customWidth="1"/>
    <col min="10499" max="10499" width="18.88671875" style="232" customWidth="1"/>
    <col min="10500" max="10500" width="0" style="232" hidden="1" customWidth="1"/>
    <col min="10501" max="10501" width="4.77734375" style="232" customWidth="1"/>
    <col min="10502" max="10502" width="8.77734375" style="232" customWidth="1"/>
    <col min="10503" max="10503" width="3.88671875" style="232" customWidth="1"/>
    <col min="10504" max="10504" width="5.77734375" style="232" customWidth="1"/>
    <col min="10505" max="10505" width="8.77734375" style="232" customWidth="1"/>
    <col min="10506" max="10506" width="3.109375" style="232" customWidth="1"/>
    <col min="10507" max="10507" width="5.44140625" style="232" customWidth="1"/>
    <col min="10508" max="10510" width="0" style="232" hidden="1" customWidth="1"/>
    <col min="10511" max="10511" width="9.5546875" style="232" customWidth="1"/>
    <col min="10512" max="10512" width="9.44140625" style="232" customWidth="1"/>
    <col min="10513" max="10513" width="1.77734375" style="232" customWidth="1"/>
    <col min="10514" max="10514" width="8.88671875" style="232"/>
    <col min="10515" max="10515" width="11.33203125" style="232" customWidth="1"/>
    <col min="10516" max="10752" width="8.88671875" style="232"/>
    <col min="10753" max="10753" width="1.88671875" style="232" customWidth="1"/>
    <col min="10754" max="10754" width="18.77734375" style="232" customWidth="1"/>
    <col min="10755" max="10755" width="18.88671875" style="232" customWidth="1"/>
    <col min="10756" max="10756" width="0" style="232" hidden="1" customWidth="1"/>
    <col min="10757" max="10757" width="4.77734375" style="232" customWidth="1"/>
    <col min="10758" max="10758" width="8.77734375" style="232" customWidth="1"/>
    <col min="10759" max="10759" width="3.88671875" style="232" customWidth="1"/>
    <col min="10760" max="10760" width="5.77734375" style="232" customWidth="1"/>
    <col min="10761" max="10761" width="8.77734375" style="232" customWidth="1"/>
    <col min="10762" max="10762" width="3.109375" style="232" customWidth="1"/>
    <col min="10763" max="10763" width="5.44140625" style="232" customWidth="1"/>
    <col min="10764" max="10766" width="0" style="232" hidden="1" customWidth="1"/>
    <col min="10767" max="10767" width="9.5546875" style="232" customWidth="1"/>
    <col min="10768" max="10768" width="9.44140625" style="232" customWidth="1"/>
    <col min="10769" max="10769" width="1.77734375" style="232" customWidth="1"/>
    <col min="10770" max="10770" width="8.88671875" style="232"/>
    <col min="10771" max="10771" width="11.33203125" style="232" customWidth="1"/>
    <col min="10772" max="11008" width="8.88671875" style="232"/>
    <col min="11009" max="11009" width="1.88671875" style="232" customWidth="1"/>
    <col min="11010" max="11010" width="18.77734375" style="232" customWidth="1"/>
    <col min="11011" max="11011" width="18.88671875" style="232" customWidth="1"/>
    <col min="11012" max="11012" width="0" style="232" hidden="1" customWidth="1"/>
    <col min="11013" max="11013" width="4.77734375" style="232" customWidth="1"/>
    <col min="11014" max="11014" width="8.77734375" style="232" customWidth="1"/>
    <col min="11015" max="11015" width="3.88671875" style="232" customWidth="1"/>
    <col min="11016" max="11016" width="5.77734375" style="232" customWidth="1"/>
    <col min="11017" max="11017" width="8.77734375" style="232" customWidth="1"/>
    <col min="11018" max="11018" width="3.109375" style="232" customWidth="1"/>
    <col min="11019" max="11019" width="5.44140625" style="232" customWidth="1"/>
    <col min="11020" max="11022" width="0" style="232" hidden="1" customWidth="1"/>
    <col min="11023" max="11023" width="9.5546875" style="232" customWidth="1"/>
    <col min="11024" max="11024" width="9.44140625" style="232" customWidth="1"/>
    <col min="11025" max="11025" width="1.77734375" style="232" customWidth="1"/>
    <col min="11026" max="11026" width="8.88671875" style="232"/>
    <col min="11027" max="11027" width="11.33203125" style="232" customWidth="1"/>
    <col min="11028" max="11264" width="8.88671875" style="232"/>
    <col min="11265" max="11265" width="1.88671875" style="232" customWidth="1"/>
    <col min="11266" max="11266" width="18.77734375" style="232" customWidth="1"/>
    <col min="11267" max="11267" width="18.88671875" style="232" customWidth="1"/>
    <col min="11268" max="11268" width="0" style="232" hidden="1" customWidth="1"/>
    <col min="11269" max="11269" width="4.77734375" style="232" customWidth="1"/>
    <col min="11270" max="11270" width="8.77734375" style="232" customWidth="1"/>
    <col min="11271" max="11271" width="3.88671875" style="232" customWidth="1"/>
    <col min="11272" max="11272" width="5.77734375" style="232" customWidth="1"/>
    <col min="11273" max="11273" width="8.77734375" style="232" customWidth="1"/>
    <col min="11274" max="11274" width="3.109375" style="232" customWidth="1"/>
    <col min="11275" max="11275" width="5.44140625" style="232" customWidth="1"/>
    <col min="11276" max="11278" width="0" style="232" hidden="1" customWidth="1"/>
    <col min="11279" max="11279" width="9.5546875" style="232" customWidth="1"/>
    <col min="11280" max="11280" width="9.44140625" style="232" customWidth="1"/>
    <col min="11281" max="11281" width="1.77734375" style="232" customWidth="1"/>
    <col min="11282" max="11282" width="8.88671875" style="232"/>
    <col min="11283" max="11283" width="11.33203125" style="232" customWidth="1"/>
    <col min="11284" max="11520" width="8.88671875" style="232"/>
    <col min="11521" max="11521" width="1.88671875" style="232" customWidth="1"/>
    <col min="11522" max="11522" width="18.77734375" style="232" customWidth="1"/>
    <col min="11523" max="11523" width="18.88671875" style="232" customWidth="1"/>
    <col min="11524" max="11524" width="0" style="232" hidden="1" customWidth="1"/>
    <col min="11525" max="11525" width="4.77734375" style="232" customWidth="1"/>
    <col min="11526" max="11526" width="8.77734375" style="232" customWidth="1"/>
    <col min="11527" max="11527" width="3.88671875" style="232" customWidth="1"/>
    <col min="11528" max="11528" width="5.77734375" style="232" customWidth="1"/>
    <col min="11529" max="11529" width="8.77734375" style="232" customWidth="1"/>
    <col min="11530" max="11530" width="3.109375" style="232" customWidth="1"/>
    <col min="11531" max="11531" width="5.44140625" style="232" customWidth="1"/>
    <col min="11532" max="11534" width="0" style="232" hidden="1" customWidth="1"/>
    <col min="11535" max="11535" width="9.5546875" style="232" customWidth="1"/>
    <col min="11536" max="11536" width="9.44140625" style="232" customWidth="1"/>
    <col min="11537" max="11537" width="1.77734375" style="232" customWidth="1"/>
    <col min="11538" max="11538" width="8.88671875" style="232"/>
    <col min="11539" max="11539" width="11.33203125" style="232" customWidth="1"/>
    <col min="11540" max="11776" width="8.88671875" style="232"/>
    <col min="11777" max="11777" width="1.88671875" style="232" customWidth="1"/>
    <col min="11778" max="11778" width="18.77734375" style="232" customWidth="1"/>
    <col min="11779" max="11779" width="18.88671875" style="232" customWidth="1"/>
    <col min="11780" max="11780" width="0" style="232" hidden="1" customWidth="1"/>
    <col min="11781" max="11781" width="4.77734375" style="232" customWidth="1"/>
    <col min="11782" max="11782" width="8.77734375" style="232" customWidth="1"/>
    <col min="11783" max="11783" width="3.88671875" style="232" customWidth="1"/>
    <col min="11784" max="11784" width="5.77734375" style="232" customWidth="1"/>
    <col min="11785" max="11785" width="8.77734375" style="232" customWidth="1"/>
    <col min="11786" max="11786" width="3.109375" style="232" customWidth="1"/>
    <col min="11787" max="11787" width="5.44140625" style="232" customWidth="1"/>
    <col min="11788" max="11790" width="0" style="232" hidden="1" customWidth="1"/>
    <col min="11791" max="11791" width="9.5546875" style="232" customWidth="1"/>
    <col min="11792" max="11792" width="9.44140625" style="232" customWidth="1"/>
    <col min="11793" max="11793" width="1.77734375" style="232" customWidth="1"/>
    <col min="11794" max="11794" width="8.88671875" style="232"/>
    <col min="11795" max="11795" width="11.33203125" style="232" customWidth="1"/>
    <col min="11796" max="12032" width="8.88671875" style="232"/>
    <col min="12033" max="12033" width="1.88671875" style="232" customWidth="1"/>
    <col min="12034" max="12034" width="18.77734375" style="232" customWidth="1"/>
    <col min="12035" max="12035" width="18.88671875" style="232" customWidth="1"/>
    <col min="12036" max="12036" width="0" style="232" hidden="1" customWidth="1"/>
    <col min="12037" max="12037" width="4.77734375" style="232" customWidth="1"/>
    <col min="12038" max="12038" width="8.77734375" style="232" customWidth="1"/>
    <col min="12039" max="12039" width="3.88671875" style="232" customWidth="1"/>
    <col min="12040" max="12040" width="5.77734375" style="232" customWidth="1"/>
    <col min="12041" max="12041" width="8.77734375" style="232" customWidth="1"/>
    <col min="12042" max="12042" width="3.109375" style="232" customWidth="1"/>
    <col min="12043" max="12043" width="5.44140625" style="232" customWidth="1"/>
    <col min="12044" max="12046" width="0" style="232" hidden="1" customWidth="1"/>
    <col min="12047" max="12047" width="9.5546875" style="232" customWidth="1"/>
    <col min="12048" max="12048" width="9.44140625" style="232" customWidth="1"/>
    <col min="12049" max="12049" width="1.77734375" style="232" customWidth="1"/>
    <col min="12050" max="12050" width="8.88671875" style="232"/>
    <col min="12051" max="12051" width="11.33203125" style="232" customWidth="1"/>
    <col min="12052" max="12288" width="8.88671875" style="232"/>
    <col min="12289" max="12289" width="1.88671875" style="232" customWidth="1"/>
    <col min="12290" max="12290" width="18.77734375" style="232" customWidth="1"/>
    <col min="12291" max="12291" width="18.88671875" style="232" customWidth="1"/>
    <col min="12292" max="12292" width="0" style="232" hidden="1" customWidth="1"/>
    <col min="12293" max="12293" width="4.77734375" style="232" customWidth="1"/>
    <col min="12294" max="12294" width="8.77734375" style="232" customWidth="1"/>
    <col min="12295" max="12295" width="3.88671875" style="232" customWidth="1"/>
    <col min="12296" max="12296" width="5.77734375" style="232" customWidth="1"/>
    <col min="12297" max="12297" width="8.77734375" style="232" customWidth="1"/>
    <col min="12298" max="12298" width="3.109375" style="232" customWidth="1"/>
    <col min="12299" max="12299" width="5.44140625" style="232" customWidth="1"/>
    <col min="12300" max="12302" width="0" style="232" hidden="1" customWidth="1"/>
    <col min="12303" max="12303" width="9.5546875" style="232" customWidth="1"/>
    <col min="12304" max="12304" width="9.44140625" style="232" customWidth="1"/>
    <col min="12305" max="12305" width="1.77734375" style="232" customWidth="1"/>
    <col min="12306" max="12306" width="8.88671875" style="232"/>
    <col min="12307" max="12307" width="11.33203125" style="232" customWidth="1"/>
    <col min="12308" max="12544" width="8.88671875" style="232"/>
    <col min="12545" max="12545" width="1.88671875" style="232" customWidth="1"/>
    <col min="12546" max="12546" width="18.77734375" style="232" customWidth="1"/>
    <col min="12547" max="12547" width="18.88671875" style="232" customWidth="1"/>
    <col min="12548" max="12548" width="0" style="232" hidden="1" customWidth="1"/>
    <col min="12549" max="12549" width="4.77734375" style="232" customWidth="1"/>
    <col min="12550" max="12550" width="8.77734375" style="232" customWidth="1"/>
    <col min="12551" max="12551" width="3.88671875" style="232" customWidth="1"/>
    <col min="12552" max="12552" width="5.77734375" style="232" customWidth="1"/>
    <col min="12553" max="12553" width="8.77734375" style="232" customWidth="1"/>
    <col min="12554" max="12554" width="3.109375" style="232" customWidth="1"/>
    <col min="12555" max="12555" width="5.44140625" style="232" customWidth="1"/>
    <col min="12556" max="12558" width="0" style="232" hidden="1" customWidth="1"/>
    <col min="12559" max="12559" width="9.5546875" style="232" customWidth="1"/>
    <col min="12560" max="12560" width="9.44140625" style="232" customWidth="1"/>
    <col min="12561" max="12561" width="1.77734375" style="232" customWidth="1"/>
    <col min="12562" max="12562" width="8.88671875" style="232"/>
    <col min="12563" max="12563" width="11.33203125" style="232" customWidth="1"/>
    <col min="12564" max="12800" width="8.88671875" style="232"/>
    <col min="12801" max="12801" width="1.88671875" style="232" customWidth="1"/>
    <col min="12802" max="12802" width="18.77734375" style="232" customWidth="1"/>
    <col min="12803" max="12803" width="18.88671875" style="232" customWidth="1"/>
    <col min="12804" max="12804" width="0" style="232" hidden="1" customWidth="1"/>
    <col min="12805" max="12805" width="4.77734375" style="232" customWidth="1"/>
    <col min="12806" max="12806" width="8.77734375" style="232" customWidth="1"/>
    <col min="12807" max="12807" width="3.88671875" style="232" customWidth="1"/>
    <col min="12808" max="12808" width="5.77734375" style="232" customWidth="1"/>
    <col min="12809" max="12809" width="8.77734375" style="232" customWidth="1"/>
    <col min="12810" max="12810" width="3.109375" style="232" customWidth="1"/>
    <col min="12811" max="12811" width="5.44140625" style="232" customWidth="1"/>
    <col min="12812" max="12814" width="0" style="232" hidden="1" customWidth="1"/>
    <col min="12815" max="12815" width="9.5546875" style="232" customWidth="1"/>
    <col min="12816" max="12816" width="9.44140625" style="232" customWidth="1"/>
    <col min="12817" max="12817" width="1.77734375" style="232" customWidth="1"/>
    <col min="12818" max="12818" width="8.88671875" style="232"/>
    <col min="12819" max="12819" width="11.33203125" style="232" customWidth="1"/>
    <col min="12820" max="13056" width="8.88671875" style="232"/>
    <col min="13057" max="13057" width="1.88671875" style="232" customWidth="1"/>
    <col min="13058" max="13058" width="18.77734375" style="232" customWidth="1"/>
    <col min="13059" max="13059" width="18.88671875" style="232" customWidth="1"/>
    <col min="13060" max="13060" width="0" style="232" hidden="1" customWidth="1"/>
    <col min="13061" max="13061" width="4.77734375" style="232" customWidth="1"/>
    <col min="13062" max="13062" width="8.77734375" style="232" customWidth="1"/>
    <col min="13063" max="13063" width="3.88671875" style="232" customWidth="1"/>
    <col min="13064" max="13064" width="5.77734375" style="232" customWidth="1"/>
    <col min="13065" max="13065" width="8.77734375" style="232" customWidth="1"/>
    <col min="13066" max="13066" width="3.109375" style="232" customWidth="1"/>
    <col min="13067" max="13067" width="5.44140625" style="232" customWidth="1"/>
    <col min="13068" max="13070" width="0" style="232" hidden="1" customWidth="1"/>
    <col min="13071" max="13071" width="9.5546875" style="232" customWidth="1"/>
    <col min="13072" max="13072" width="9.44140625" style="232" customWidth="1"/>
    <col min="13073" max="13073" width="1.77734375" style="232" customWidth="1"/>
    <col min="13074" max="13074" width="8.88671875" style="232"/>
    <col min="13075" max="13075" width="11.33203125" style="232" customWidth="1"/>
    <col min="13076" max="13312" width="8.88671875" style="232"/>
    <col min="13313" max="13313" width="1.88671875" style="232" customWidth="1"/>
    <col min="13314" max="13314" width="18.77734375" style="232" customWidth="1"/>
    <col min="13315" max="13315" width="18.88671875" style="232" customWidth="1"/>
    <col min="13316" max="13316" width="0" style="232" hidden="1" customWidth="1"/>
    <col min="13317" max="13317" width="4.77734375" style="232" customWidth="1"/>
    <col min="13318" max="13318" width="8.77734375" style="232" customWidth="1"/>
    <col min="13319" max="13319" width="3.88671875" style="232" customWidth="1"/>
    <col min="13320" max="13320" width="5.77734375" style="232" customWidth="1"/>
    <col min="13321" max="13321" width="8.77734375" style="232" customWidth="1"/>
    <col min="13322" max="13322" width="3.109375" style="232" customWidth="1"/>
    <col min="13323" max="13323" width="5.44140625" style="232" customWidth="1"/>
    <col min="13324" max="13326" width="0" style="232" hidden="1" customWidth="1"/>
    <col min="13327" max="13327" width="9.5546875" style="232" customWidth="1"/>
    <col min="13328" max="13328" width="9.44140625" style="232" customWidth="1"/>
    <col min="13329" max="13329" width="1.77734375" style="232" customWidth="1"/>
    <col min="13330" max="13330" width="8.88671875" style="232"/>
    <col min="13331" max="13331" width="11.33203125" style="232" customWidth="1"/>
    <col min="13332" max="13568" width="8.88671875" style="232"/>
    <col min="13569" max="13569" width="1.88671875" style="232" customWidth="1"/>
    <col min="13570" max="13570" width="18.77734375" style="232" customWidth="1"/>
    <col min="13571" max="13571" width="18.88671875" style="232" customWidth="1"/>
    <col min="13572" max="13572" width="0" style="232" hidden="1" customWidth="1"/>
    <col min="13573" max="13573" width="4.77734375" style="232" customWidth="1"/>
    <col min="13574" max="13574" width="8.77734375" style="232" customWidth="1"/>
    <col min="13575" max="13575" width="3.88671875" style="232" customWidth="1"/>
    <col min="13576" max="13576" width="5.77734375" style="232" customWidth="1"/>
    <col min="13577" max="13577" width="8.77734375" style="232" customWidth="1"/>
    <col min="13578" max="13578" width="3.109375" style="232" customWidth="1"/>
    <col min="13579" max="13579" width="5.44140625" style="232" customWidth="1"/>
    <col min="13580" max="13582" width="0" style="232" hidden="1" customWidth="1"/>
    <col min="13583" max="13583" width="9.5546875" style="232" customWidth="1"/>
    <col min="13584" max="13584" width="9.44140625" style="232" customWidth="1"/>
    <col min="13585" max="13585" width="1.77734375" style="232" customWidth="1"/>
    <col min="13586" max="13586" width="8.88671875" style="232"/>
    <col min="13587" max="13587" width="11.33203125" style="232" customWidth="1"/>
    <col min="13588" max="13824" width="8.88671875" style="232"/>
    <col min="13825" max="13825" width="1.88671875" style="232" customWidth="1"/>
    <col min="13826" max="13826" width="18.77734375" style="232" customWidth="1"/>
    <col min="13827" max="13827" width="18.88671875" style="232" customWidth="1"/>
    <col min="13828" max="13828" width="0" style="232" hidden="1" customWidth="1"/>
    <col min="13829" max="13829" width="4.77734375" style="232" customWidth="1"/>
    <col min="13830" max="13830" width="8.77734375" style="232" customWidth="1"/>
    <col min="13831" max="13831" width="3.88671875" style="232" customWidth="1"/>
    <col min="13832" max="13832" width="5.77734375" style="232" customWidth="1"/>
    <col min="13833" max="13833" width="8.77734375" style="232" customWidth="1"/>
    <col min="13834" max="13834" width="3.109375" style="232" customWidth="1"/>
    <col min="13835" max="13835" width="5.44140625" style="232" customWidth="1"/>
    <col min="13836" max="13838" width="0" style="232" hidden="1" customWidth="1"/>
    <col min="13839" max="13839" width="9.5546875" style="232" customWidth="1"/>
    <col min="13840" max="13840" width="9.44140625" style="232" customWidth="1"/>
    <col min="13841" max="13841" width="1.77734375" style="232" customWidth="1"/>
    <col min="13842" max="13842" width="8.88671875" style="232"/>
    <col min="13843" max="13843" width="11.33203125" style="232" customWidth="1"/>
    <col min="13844" max="14080" width="8.88671875" style="232"/>
    <col min="14081" max="14081" width="1.88671875" style="232" customWidth="1"/>
    <col min="14082" max="14082" width="18.77734375" style="232" customWidth="1"/>
    <col min="14083" max="14083" width="18.88671875" style="232" customWidth="1"/>
    <col min="14084" max="14084" width="0" style="232" hidden="1" customWidth="1"/>
    <col min="14085" max="14085" width="4.77734375" style="232" customWidth="1"/>
    <col min="14086" max="14086" width="8.77734375" style="232" customWidth="1"/>
    <col min="14087" max="14087" width="3.88671875" style="232" customWidth="1"/>
    <col min="14088" max="14088" width="5.77734375" style="232" customWidth="1"/>
    <col min="14089" max="14089" width="8.77734375" style="232" customWidth="1"/>
    <col min="14090" max="14090" width="3.109375" style="232" customWidth="1"/>
    <col min="14091" max="14091" width="5.44140625" style="232" customWidth="1"/>
    <col min="14092" max="14094" width="0" style="232" hidden="1" customWidth="1"/>
    <col min="14095" max="14095" width="9.5546875" style="232" customWidth="1"/>
    <col min="14096" max="14096" width="9.44140625" style="232" customWidth="1"/>
    <col min="14097" max="14097" width="1.77734375" style="232" customWidth="1"/>
    <col min="14098" max="14098" width="8.88671875" style="232"/>
    <col min="14099" max="14099" width="11.33203125" style="232" customWidth="1"/>
    <col min="14100" max="14336" width="8.88671875" style="232"/>
    <col min="14337" max="14337" width="1.88671875" style="232" customWidth="1"/>
    <col min="14338" max="14338" width="18.77734375" style="232" customWidth="1"/>
    <col min="14339" max="14339" width="18.88671875" style="232" customWidth="1"/>
    <col min="14340" max="14340" width="0" style="232" hidden="1" customWidth="1"/>
    <col min="14341" max="14341" width="4.77734375" style="232" customWidth="1"/>
    <col min="14342" max="14342" width="8.77734375" style="232" customWidth="1"/>
    <col min="14343" max="14343" width="3.88671875" style="232" customWidth="1"/>
    <col min="14344" max="14344" width="5.77734375" style="232" customWidth="1"/>
    <col min="14345" max="14345" width="8.77734375" style="232" customWidth="1"/>
    <col min="14346" max="14346" width="3.109375" style="232" customWidth="1"/>
    <col min="14347" max="14347" width="5.44140625" style="232" customWidth="1"/>
    <col min="14348" max="14350" width="0" style="232" hidden="1" customWidth="1"/>
    <col min="14351" max="14351" width="9.5546875" style="232" customWidth="1"/>
    <col min="14352" max="14352" width="9.44140625" style="232" customWidth="1"/>
    <col min="14353" max="14353" width="1.77734375" style="232" customWidth="1"/>
    <col min="14354" max="14354" width="8.88671875" style="232"/>
    <col min="14355" max="14355" width="11.33203125" style="232" customWidth="1"/>
    <col min="14356" max="14592" width="8.88671875" style="232"/>
    <col min="14593" max="14593" width="1.88671875" style="232" customWidth="1"/>
    <col min="14594" max="14594" width="18.77734375" style="232" customWidth="1"/>
    <col min="14595" max="14595" width="18.88671875" style="232" customWidth="1"/>
    <col min="14596" max="14596" width="0" style="232" hidden="1" customWidth="1"/>
    <col min="14597" max="14597" width="4.77734375" style="232" customWidth="1"/>
    <col min="14598" max="14598" width="8.77734375" style="232" customWidth="1"/>
    <col min="14599" max="14599" width="3.88671875" style="232" customWidth="1"/>
    <col min="14600" max="14600" width="5.77734375" style="232" customWidth="1"/>
    <col min="14601" max="14601" width="8.77734375" style="232" customWidth="1"/>
    <col min="14602" max="14602" width="3.109375" style="232" customWidth="1"/>
    <col min="14603" max="14603" width="5.44140625" style="232" customWidth="1"/>
    <col min="14604" max="14606" width="0" style="232" hidden="1" customWidth="1"/>
    <col min="14607" max="14607" width="9.5546875" style="232" customWidth="1"/>
    <col min="14608" max="14608" width="9.44140625" style="232" customWidth="1"/>
    <col min="14609" max="14609" width="1.77734375" style="232" customWidth="1"/>
    <col min="14610" max="14610" width="8.88671875" style="232"/>
    <col min="14611" max="14611" width="11.33203125" style="232" customWidth="1"/>
    <col min="14612" max="14848" width="8.88671875" style="232"/>
    <col min="14849" max="14849" width="1.88671875" style="232" customWidth="1"/>
    <col min="14850" max="14850" width="18.77734375" style="232" customWidth="1"/>
    <col min="14851" max="14851" width="18.88671875" style="232" customWidth="1"/>
    <col min="14852" max="14852" width="0" style="232" hidden="1" customWidth="1"/>
    <col min="14853" max="14853" width="4.77734375" style="232" customWidth="1"/>
    <col min="14854" max="14854" width="8.77734375" style="232" customWidth="1"/>
    <col min="14855" max="14855" width="3.88671875" style="232" customWidth="1"/>
    <col min="14856" max="14856" width="5.77734375" style="232" customWidth="1"/>
    <col min="14857" max="14857" width="8.77734375" style="232" customWidth="1"/>
    <col min="14858" max="14858" width="3.109375" style="232" customWidth="1"/>
    <col min="14859" max="14859" width="5.44140625" style="232" customWidth="1"/>
    <col min="14860" max="14862" width="0" style="232" hidden="1" customWidth="1"/>
    <col min="14863" max="14863" width="9.5546875" style="232" customWidth="1"/>
    <col min="14864" max="14864" width="9.44140625" style="232" customWidth="1"/>
    <col min="14865" max="14865" width="1.77734375" style="232" customWidth="1"/>
    <col min="14866" max="14866" width="8.88671875" style="232"/>
    <col min="14867" max="14867" width="11.33203125" style="232" customWidth="1"/>
    <col min="14868" max="15104" width="8.88671875" style="232"/>
    <col min="15105" max="15105" width="1.88671875" style="232" customWidth="1"/>
    <col min="15106" max="15106" width="18.77734375" style="232" customWidth="1"/>
    <col min="15107" max="15107" width="18.88671875" style="232" customWidth="1"/>
    <col min="15108" max="15108" width="0" style="232" hidden="1" customWidth="1"/>
    <col min="15109" max="15109" width="4.77734375" style="232" customWidth="1"/>
    <col min="15110" max="15110" width="8.77734375" style="232" customWidth="1"/>
    <col min="15111" max="15111" width="3.88671875" style="232" customWidth="1"/>
    <col min="15112" max="15112" width="5.77734375" style="232" customWidth="1"/>
    <col min="15113" max="15113" width="8.77734375" style="232" customWidth="1"/>
    <col min="15114" max="15114" width="3.109375" style="232" customWidth="1"/>
    <col min="15115" max="15115" width="5.44140625" style="232" customWidth="1"/>
    <col min="15116" max="15118" width="0" style="232" hidden="1" customWidth="1"/>
    <col min="15119" max="15119" width="9.5546875" style="232" customWidth="1"/>
    <col min="15120" max="15120" width="9.44140625" style="232" customWidth="1"/>
    <col min="15121" max="15121" width="1.77734375" style="232" customWidth="1"/>
    <col min="15122" max="15122" width="8.88671875" style="232"/>
    <col min="15123" max="15123" width="11.33203125" style="232" customWidth="1"/>
    <col min="15124" max="15360" width="8.88671875" style="232"/>
    <col min="15361" max="15361" width="1.88671875" style="232" customWidth="1"/>
    <col min="15362" max="15362" width="18.77734375" style="232" customWidth="1"/>
    <col min="15363" max="15363" width="18.88671875" style="232" customWidth="1"/>
    <col min="15364" max="15364" width="0" style="232" hidden="1" customWidth="1"/>
    <col min="15365" max="15365" width="4.77734375" style="232" customWidth="1"/>
    <col min="15366" max="15366" width="8.77734375" style="232" customWidth="1"/>
    <col min="15367" max="15367" width="3.88671875" style="232" customWidth="1"/>
    <col min="15368" max="15368" width="5.77734375" style="232" customWidth="1"/>
    <col min="15369" max="15369" width="8.77734375" style="232" customWidth="1"/>
    <col min="15370" max="15370" width="3.109375" style="232" customWidth="1"/>
    <col min="15371" max="15371" width="5.44140625" style="232" customWidth="1"/>
    <col min="15372" max="15374" width="0" style="232" hidden="1" customWidth="1"/>
    <col min="15375" max="15375" width="9.5546875" style="232" customWidth="1"/>
    <col min="15376" max="15376" width="9.44140625" style="232" customWidth="1"/>
    <col min="15377" max="15377" width="1.77734375" style="232" customWidth="1"/>
    <col min="15378" max="15378" width="8.88671875" style="232"/>
    <col min="15379" max="15379" width="11.33203125" style="232" customWidth="1"/>
    <col min="15380" max="15616" width="8.88671875" style="232"/>
    <col min="15617" max="15617" width="1.88671875" style="232" customWidth="1"/>
    <col min="15618" max="15618" width="18.77734375" style="232" customWidth="1"/>
    <col min="15619" max="15619" width="18.88671875" style="232" customWidth="1"/>
    <col min="15620" max="15620" width="0" style="232" hidden="1" customWidth="1"/>
    <col min="15621" max="15621" width="4.77734375" style="232" customWidth="1"/>
    <col min="15622" max="15622" width="8.77734375" style="232" customWidth="1"/>
    <col min="15623" max="15623" width="3.88671875" style="232" customWidth="1"/>
    <col min="15624" max="15624" width="5.77734375" style="232" customWidth="1"/>
    <col min="15625" max="15625" width="8.77734375" style="232" customWidth="1"/>
    <col min="15626" max="15626" width="3.109375" style="232" customWidth="1"/>
    <col min="15627" max="15627" width="5.44140625" style="232" customWidth="1"/>
    <col min="15628" max="15630" width="0" style="232" hidden="1" customWidth="1"/>
    <col min="15631" max="15631" width="9.5546875" style="232" customWidth="1"/>
    <col min="15632" max="15632" width="9.44140625" style="232" customWidth="1"/>
    <col min="15633" max="15633" width="1.77734375" style="232" customWidth="1"/>
    <col min="15634" max="15634" width="8.88671875" style="232"/>
    <col min="15635" max="15635" width="11.33203125" style="232" customWidth="1"/>
    <col min="15636" max="15872" width="8.88671875" style="232"/>
    <col min="15873" max="15873" width="1.88671875" style="232" customWidth="1"/>
    <col min="15874" max="15874" width="18.77734375" style="232" customWidth="1"/>
    <col min="15875" max="15875" width="18.88671875" style="232" customWidth="1"/>
    <col min="15876" max="15876" width="0" style="232" hidden="1" customWidth="1"/>
    <col min="15877" max="15877" width="4.77734375" style="232" customWidth="1"/>
    <col min="15878" max="15878" width="8.77734375" style="232" customWidth="1"/>
    <col min="15879" max="15879" width="3.88671875" style="232" customWidth="1"/>
    <col min="15880" max="15880" width="5.77734375" style="232" customWidth="1"/>
    <col min="15881" max="15881" width="8.77734375" style="232" customWidth="1"/>
    <col min="15882" max="15882" width="3.109375" style="232" customWidth="1"/>
    <col min="15883" max="15883" width="5.44140625" style="232" customWidth="1"/>
    <col min="15884" max="15886" width="0" style="232" hidden="1" customWidth="1"/>
    <col min="15887" max="15887" width="9.5546875" style="232" customWidth="1"/>
    <col min="15888" max="15888" width="9.44140625" style="232" customWidth="1"/>
    <col min="15889" max="15889" width="1.77734375" style="232" customWidth="1"/>
    <col min="15890" max="15890" width="8.88671875" style="232"/>
    <col min="15891" max="15891" width="11.33203125" style="232" customWidth="1"/>
    <col min="15892" max="16128" width="8.88671875" style="232"/>
    <col min="16129" max="16129" width="1.88671875" style="232" customWidth="1"/>
    <col min="16130" max="16130" width="18.77734375" style="232" customWidth="1"/>
    <col min="16131" max="16131" width="18.88671875" style="232" customWidth="1"/>
    <col min="16132" max="16132" width="0" style="232" hidden="1" customWidth="1"/>
    <col min="16133" max="16133" width="4.77734375" style="232" customWidth="1"/>
    <col min="16134" max="16134" width="8.77734375" style="232" customWidth="1"/>
    <col min="16135" max="16135" width="3.88671875" style="232" customWidth="1"/>
    <col min="16136" max="16136" width="5.77734375" style="232" customWidth="1"/>
    <col min="16137" max="16137" width="8.77734375" style="232" customWidth="1"/>
    <col min="16138" max="16138" width="3.109375" style="232" customWidth="1"/>
    <col min="16139" max="16139" width="5.44140625" style="232" customWidth="1"/>
    <col min="16140" max="16142" width="0" style="232" hidden="1" customWidth="1"/>
    <col min="16143" max="16143" width="9.5546875" style="232" customWidth="1"/>
    <col min="16144" max="16144" width="9.44140625" style="232" customWidth="1"/>
    <col min="16145" max="16145" width="1.77734375" style="232" customWidth="1"/>
    <col min="16146" max="16146" width="8.88671875" style="232"/>
    <col min="16147" max="16147" width="11.33203125" style="232" customWidth="1"/>
    <col min="16148" max="16384" width="8.88671875" style="232"/>
  </cols>
  <sheetData>
    <row r="1" spans="2:16" ht="15" customHeight="1" thickTop="1">
      <c r="B1" s="608"/>
      <c r="C1" s="609"/>
      <c r="D1" s="609"/>
      <c r="E1" s="609"/>
      <c r="F1" s="612"/>
      <c r="G1" s="612"/>
      <c r="H1" s="612"/>
      <c r="I1" s="612"/>
      <c r="J1" s="227"/>
      <c r="K1" s="228"/>
      <c r="L1" s="229"/>
      <c r="M1" s="229"/>
      <c r="N1" s="229"/>
      <c r="O1" s="230"/>
      <c r="P1" s="231"/>
    </row>
    <row r="2" spans="2:16" ht="15" customHeight="1" thickBot="1">
      <c r="B2" s="610"/>
      <c r="C2" s="611"/>
      <c r="D2" s="611"/>
      <c r="E2" s="611"/>
      <c r="F2" s="613"/>
      <c r="G2" s="613"/>
      <c r="H2" s="613"/>
      <c r="I2" s="613"/>
      <c r="J2" s="233"/>
      <c r="K2" s="234"/>
      <c r="L2" s="235"/>
      <c r="M2" s="235"/>
      <c r="N2" s="235"/>
      <c r="O2" s="235"/>
      <c r="P2" s="236"/>
    </row>
    <row r="3" spans="2:16" s="238" customFormat="1" ht="15" customHeight="1" thickTop="1">
      <c r="B3" s="614" t="s">
        <v>2</v>
      </c>
      <c r="C3" s="616" t="s">
        <v>8</v>
      </c>
      <c r="D3" s="237"/>
      <c r="E3" s="604" t="s">
        <v>9</v>
      </c>
      <c r="F3" s="602" t="s">
        <v>287</v>
      </c>
      <c r="G3" s="598" t="s">
        <v>288</v>
      </c>
      <c r="H3" s="599"/>
      <c r="I3" s="602" t="s">
        <v>289</v>
      </c>
      <c r="J3" s="598" t="s">
        <v>290</v>
      </c>
      <c r="K3" s="599"/>
      <c r="L3" s="602"/>
      <c r="M3" s="598"/>
      <c r="N3" s="599"/>
      <c r="O3" s="604" t="s">
        <v>291</v>
      </c>
      <c r="P3" s="606" t="s">
        <v>292</v>
      </c>
    </row>
    <row r="4" spans="2:16" s="238" customFormat="1" ht="15" customHeight="1">
      <c r="B4" s="615"/>
      <c r="C4" s="617"/>
      <c r="D4" s="239" t="s">
        <v>293</v>
      </c>
      <c r="E4" s="605"/>
      <c r="F4" s="603"/>
      <c r="G4" s="600"/>
      <c r="H4" s="601"/>
      <c r="I4" s="603"/>
      <c r="J4" s="600"/>
      <c r="K4" s="601"/>
      <c r="L4" s="603"/>
      <c r="M4" s="600"/>
      <c r="N4" s="601"/>
      <c r="O4" s="605"/>
      <c r="P4" s="607"/>
    </row>
    <row r="5" spans="2:16" s="238" customFormat="1" ht="15" customHeight="1">
      <c r="B5" s="615"/>
      <c r="C5" s="617"/>
      <c r="D5" s="240"/>
      <c r="E5" s="605"/>
      <c r="F5" s="603"/>
      <c r="G5" s="600"/>
      <c r="H5" s="601"/>
      <c r="I5" s="603"/>
      <c r="J5" s="600"/>
      <c r="K5" s="601"/>
      <c r="L5" s="603"/>
      <c r="M5" s="600"/>
      <c r="N5" s="601"/>
      <c r="O5" s="605"/>
      <c r="P5" s="607"/>
    </row>
    <row r="6" spans="2:16" ht="15" customHeight="1">
      <c r="B6" s="241"/>
      <c r="C6" s="242"/>
      <c r="D6" s="243"/>
      <c r="E6" s="244"/>
      <c r="F6" s="245"/>
      <c r="G6" s="246"/>
      <c r="H6" s="247"/>
      <c r="I6" s="248"/>
      <c r="J6" s="246"/>
      <c r="K6" s="249"/>
      <c r="L6" s="245"/>
      <c r="M6" s="250"/>
      <c r="N6" s="247"/>
      <c r="O6" s="251"/>
      <c r="P6" s="252"/>
    </row>
    <row r="7" spans="2:16" s="260" customFormat="1" ht="15" customHeight="1">
      <c r="B7" s="253" t="s">
        <v>294</v>
      </c>
      <c r="C7" s="254"/>
      <c r="D7" s="243" t="s">
        <v>766</v>
      </c>
      <c r="E7" s="255"/>
      <c r="F7" s="245"/>
      <c r="G7" s="256"/>
      <c r="H7" s="257"/>
      <c r="I7" s="248"/>
      <c r="J7" s="256"/>
      <c r="K7" s="249"/>
      <c r="L7" s="258"/>
      <c r="M7" s="258"/>
      <c r="N7" s="257"/>
      <c r="O7" s="251"/>
      <c r="P7" s="259"/>
    </row>
    <row r="8" spans="2:16" s="267" customFormat="1" ht="15" customHeight="1">
      <c r="B8" s="241" t="s">
        <v>516</v>
      </c>
      <c r="C8" s="261" t="s">
        <v>517</v>
      </c>
      <c r="D8" s="261" t="s">
        <v>767</v>
      </c>
      <c r="E8" s="262" t="s">
        <v>17</v>
      </c>
      <c r="F8" s="245"/>
      <c r="G8" s="262"/>
      <c r="H8" s="264"/>
      <c r="I8" s="248"/>
      <c r="J8" s="262"/>
      <c r="K8" s="249"/>
      <c r="L8" s="248"/>
      <c r="M8" s="245"/>
      <c r="N8" s="265"/>
      <c r="O8" s="258"/>
      <c r="P8" s="266"/>
    </row>
    <row r="9" spans="2:16" s="260" customFormat="1" ht="15" customHeight="1">
      <c r="B9" s="241" t="s">
        <v>518</v>
      </c>
      <c r="C9" s="242" t="s">
        <v>412</v>
      </c>
      <c r="D9" s="243"/>
      <c r="E9" s="244" t="s">
        <v>519</v>
      </c>
      <c r="F9" s="245"/>
      <c r="G9" s="262"/>
      <c r="H9" s="264"/>
      <c r="I9" s="248"/>
      <c r="J9" s="262"/>
      <c r="K9" s="249"/>
      <c r="L9" s="268"/>
      <c r="M9" s="245"/>
      <c r="N9" s="265"/>
      <c r="O9" s="251"/>
      <c r="P9" s="266"/>
    </row>
    <row r="10" spans="2:16" s="267" customFormat="1" ht="15" customHeight="1">
      <c r="B10" s="241" t="s">
        <v>413</v>
      </c>
      <c r="C10" s="261" t="s">
        <v>414</v>
      </c>
      <c r="D10" s="261" t="s">
        <v>768</v>
      </c>
      <c r="E10" s="262" t="s">
        <v>15</v>
      </c>
      <c r="F10" s="245"/>
      <c r="G10" s="262"/>
      <c r="H10" s="264"/>
      <c r="I10" s="248"/>
      <c r="J10" s="262"/>
      <c r="K10" s="249"/>
      <c r="L10" s="245"/>
      <c r="M10" s="245"/>
      <c r="N10" s="265"/>
      <c r="O10" s="258"/>
      <c r="P10" s="266"/>
    </row>
    <row r="11" spans="2:16" s="267" customFormat="1" ht="15" customHeight="1">
      <c r="B11" s="241" t="s">
        <v>415</v>
      </c>
      <c r="C11" s="261" t="s">
        <v>520</v>
      </c>
      <c r="D11" s="261" t="s">
        <v>769</v>
      </c>
      <c r="E11" s="262" t="s">
        <v>103</v>
      </c>
      <c r="F11" s="245"/>
      <c r="G11" s="262"/>
      <c r="H11" s="264"/>
      <c r="I11" s="245"/>
      <c r="J11" s="262"/>
      <c r="K11" s="249"/>
      <c r="L11" s="245"/>
      <c r="M11" s="245"/>
      <c r="N11" s="265"/>
      <c r="O11" s="258"/>
      <c r="P11" s="266"/>
    </row>
    <row r="12" spans="2:16" s="260" customFormat="1" ht="15" customHeight="1">
      <c r="B12" s="241" t="s">
        <v>521</v>
      </c>
      <c r="C12" s="261" t="s">
        <v>522</v>
      </c>
      <c r="D12" s="261" t="s">
        <v>770</v>
      </c>
      <c r="E12" s="262" t="s">
        <v>103</v>
      </c>
      <c r="F12" s="245"/>
      <c r="G12" s="262"/>
      <c r="H12" s="264"/>
      <c r="I12" s="248"/>
      <c r="J12" s="262"/>
      <c r="K12" s="249"/>
      <c r="L12" s="245"/>
      <c r="M12" s="245"/>
      <c r="N12" s="265"/>
      <c r="O12" s="258"/>
      <c r="P12" s="266"/>
    </row>
    <row r="13" spans="2:16" s="267" customFormat="1" ht="15" customHeight="1">
      <c r="B13" s="241" t="s">
        <v>416</v>
      </c>
      <c r="C13" s="242" t="s">
        <v>523</v>
      </c>
      <c r="D13" s="243" t="s">
        <v>771</v>
      </c>
      <c r="E13" s="244" t="s">
        <v>524</v>
      </c>
      <c r="F13" s="245"/>
      <c r="G13" s="262"/>
      <c r="H13" s="264"/>
      <c r="I13" s="245"/>
      <c r="J13" s="262"/>
      <c r="K13" s="249"/>
      <c r="L13" s="245"/>
      <c r="M13" s="245"/>
      <c r="N13" s="265"/>
      <c r="O13" s="251"/>
      <c r="P13" s="266"/>
    </row>
    <row r="14" spans="2:16" s="267" customFormat="1" ht="15" customHeight="1">
      <c r="B14" s="241" t="s">
        <v>525</v>
      </c>
      <c r="C14" s="261" t="s">
        <v>418</v>
      </c>
      <c r="D14" s="261" t="s">
        <v>772</v>
      </c>
      <c r="E14" s="262" t="s">
        <v>524</v>
      </c>
      <c r="F14" s="245"/>
      <c r="G14" s="262"/>
      <c r="H14" s="264"/>
      <c r="I14" s="245"/>
      <c r="J14" s="262"/>
      <c r="K14" s="249"/>
      <c r="L14" s="245"/>
      <c r="M14" s="245"/>
      <c r="N14" s="265"/>
      <c r="O14" s="258"/>
      <c r="P14" s="266"/>
    </row>
    <row r="15" spans="2:16" s="267" customFormat="1" ht="15" customHeight="1">
      <c r="B15" s="241" t="s">
        <v>295</v>
      </c>
      <c r="C15" s="261" t="s">
        <v>526</v>
      </c>
      <c r="D15" s="261" t="s">
        <v>773</v>
      </c>
      <c r="E15" s="262" t="s">
        <v>15</v>
      </c>
      <c r="F15" s="245"/>
      <c r="G15" s="262"/>
      <c r="H15" s="264"/>
      <c r="I15" s="248"/>
      <c r="J15" s="262"/>
      <c r="K15" s="249"/>
      <c r="L15" s="245"/>
      <c r="M15" s="245"/>
      <c r="N15" s="265"/>
      <c r="O15" s="258"/>
      <c r="P15" s="266"/>
    </row>
    <row r="16" spans="2:16" s="267" customFormat="1" ht="15" customHeight="1">
      <c r="B16" s="241" t="s">
        <v>296</v>
      </c>
      <c r="C16" s="261" t="s">
        <v>527</v>
      </c>
      <c r="D16" s="261" t="s">
        <v>774</v>
      </c>
      <c r="E16" s="262" t="s">
        <v>15</v>
      </c>
      <c r="F16" s="245"/>
      <c r="G16" s="262"/>
      <c r="H16" s="264"/>
      <c r="I16" s="248"/>
      <c r="J16" s="262"/>
      <c r="K16" s="249"/>
      <c r="L16" s="245"/>
      <c r="M16" s="245"/>
      <c r="N16" s="265"/>
      <c r="O16" s="258"/>
      <c r="P16" s="266"/>
    </row>
    <row r="17" spans="2:18" s="267" customFormat="1" ht="15" customHeight="1">
      <c r="B17" s="241" t="s">
        <v>528</v>
      </c>
      <c r="C17" s="261" t="s">
        <v>529</v>
      </c>
      <c r="D17" s="261" t="s">
        <v>775</v>
      </c>
      <c r="E17" s="262" t="s">
        <v>15</v>
      </c>
      <c r="F17" s="245"/>
      <c r="G17" s="262"/>
      <c r="H17" s="264"/>
      <c r="I17" s="245"/>
      <c r="J17" s="262"/>
      <c r="K17" s="249"/>
      <c r="L17" s="245"/>
      <c r="M17" s="245"/>
      <c r="N17" s="265"/>
      <c r="O17" s="258"/>
      <c r="P17" s="266"/>
    </row>
    <row r="18" spans="2:18" s="267" customFormat="1" ht="15" customHeight="1">
      <c r="B18" s="241" t="s">
        <v>530</v>
      </c>
      <c r="C18" s="261" t="s">
        <v>531</v>
      </c>
      <c r="D18" s="261" t="s">
        <v>776</v>
      </c>
      <c r="E18" s="262" t="s">
        <v>532</v>
      </c>
      <c r="F18" s="245"/>
      <c r="G18" s="262"/>
      <c r="H18" s="264"/>
      <c r="I18" s="245"/>
      <c r="J18" s="262"/>
      <c r="K18" s="249"/>
      <c r="L18" s="245"/>
      <c r="M18" s="245"/>
      <c r="N18" s="265"/>
      <c r="O18" s="258"/>
      <c r="P18" s="266"/>
    </row>
    <row r="19" spans="2:18" s="267" customFormat="1" ht="15" customHeight="1">
      <c r="B19" s="241" t="s">
        <v>533</v>
      </c>
      <c r="C19" s="261" t="s">
        <v>534</v>
      </c>
      <c r="D19" s="261" t="s">
        <v>777</v>
      </c>
      <c r="E19" s="262" t="s">
        <v>535</v>
      </c>
      <c r="F19" s="245"/>
      <c r="G19" s="262"/>
      <c r="H19" s="264"/>
      <c r="I19" s="245"/>
      <c r="J19" s="262"/>
      <c r="K19" s="249"/>
      <c r="L19" s="245"/>
      <c r="M19" s="245"/>
      <c r="N19" s="265"/>
      <c r="O19" s="258"/>
      <c r="P19" s="266"/>
    </row>
    <row r="20" spans="2:18" s="260" customFormat="1" ht="15" customHeight="1">
      <c r="B20" s="241" t="s">
        <v>536</v>
      </c>
      <c r="C20" s="242" t="s">
        <v>297</v>
      </c>
      <c r="D20" s="242" t="s">
        <v>778</v>
      </c>
      <c r="E20" s="244" t="s">
        <v>16</v>
      </c>
      <c r="F20" s="245"/>
      <c r="G20" s="262"/>
      <c r="H20" s="264"/>
      <c r="I20" s="248"/>
      <c r="J20" s="262"/>
      <c r="K20" s="249"/>
      <c r="L20" s="268"/>
      <c r="M20" s="245"/>
      <c r="N20" s="265"/>
      <c r="O20" s="251"/>
      <c r="P20" s="266"/>
      <c r="R20" s="267"/>
    </row>
    <row r="21" spans="2:18" s="260" customFormat="1" ht="15" customHeight="1">
      <c r="B21" s="241" t="s">
        <v>536</v>
      </c>
      <c r="C21" s="242" t="s">
        <v>537</v>
      </c>
      <c r="D21" s="242"/>
      <c r="E21" s="244" t="s">
        <v>16</v>
      </c>
      <c r="F21" s="245"/>
      <c r="G21" s="262"/>
      <c r="H21" s="264"/>
      <c r="I21" s="248"/>
      <c r="J21" s="262"/>
      <c r="K21" s="249"/>
      <c r="L21" s="268"/>
      <c r="M21" s="245"/>
      <c r="N21" s="265"/>
      <c r="O21" s="251"/>
      <c r="P21" s="266"/>
      <c r="R21" s="267"/>
    </row>
    <row r="22" spans="2:18" s="260" customFormat="1" ht="15" customHeight="1">
      <c r="B22" s="241" t="s">
        <v>538</v>
      </c>
      <c r="C22" s="242" t="s">
        <v>539</v>
      </c>
      <c r="D22" s="242" t="s">
        <v>779</v>
      </c>
      <c r="E22" s="244" t="s">
        <v>84</v>
      </c>
      <c r="F22" s="245"/>
      <c r="G22" s="262"/>
      <c r="H22" s="264"/>
      <c r="I22" s="248"/>
      <c r="J22" s="262"/>
      <c r="K22" s="249"/>
      <c r="L22" s="268"/>
      <c r="M22" s="245"/>
      <c r="N22" s="265"/>
      <c r="O22" s="251"/>
      <c r="P22" s="266"/>
      <c r="R22" s="267"/>
    </row>
    <row r="23" spans="2:18" s="260" customFormat="1" ht="15" customHeight="1">
      <c r="B23" s="241" t="s">
        <v>540</v>
      </c>
      <c r="C23" s="242" t="s">
        <v>541</v>
      </c>
      <c r="D23" s="242" t="s">
        <v>780</v>
      </c>
      <c r="E23" s="244" t="s">
        <v>84</v>
      </c>
      <c r="F23" s="245"/>
      <c r="G23" s="262"/>
      <c r="H23" s="264"/>
      <c r="I23" s="248"/>
      <c r="J23" s="262"/>
      <c r="K23" s="249"/>
      <c r="L23" s="268"/>
      <c r="M23" s="245"/>
      <c r="N23" s="265"/>
      <c r="O23" s="251"/>
      <c r="P23" s="266"/>
      <c r="R23" s="267"/>
    </row>
    <row r="24" spans="2:18" s="260" customFormat="1" ht="15" customHeight="1">
      <c r="B24" s="241" t="s">
        <v>98</v>
      </c>
      <c r="C24" s="242" t="s">
        <v>99</v>
      </c>
      <c r="D24" s="242" t="s">
        <v>781</v>
      </c>
      <c r="E24" s="244" t="s">
        <v>84</v>
      </c>
      <c r="F24" s="245"/>
      <c r="G24" s="262"/>
      <c r="H24" s="264"/>
      <c r="I24" s="248"/>
      <c r="J24" s="262"/>
      <c r="K24" s="249"/>
      <c r="L24" s="268"/>
      <c r="M24" s="245"/>
      <c r="N24" s="265"/>
      <c r="O24" s="251"/>
      <c r="P24" s="266"/>
      <c r="R24" s="267"/>
    </row>
    <row r="25" spans="2:18" s="260" customFormat="1" ht="15" customHeight="1">
      <c r="B25" s="241" t="s">
        <v>542</v>
      </c>
      <c r="C25" s="242" t="s">
        <v>298</v>
      </c>
      <c r="D25" s="242" t="s">
        <v>782</v>
      </c>
      <c r="E25" s="244" t="s">
        <v>84</v>
      </c>
      <c r="F25" s="245"/>
      <c r="G25" s="262"/>
      <c r="H25" s="264"/>
      <c r="I25" s="248"/>
      <c r="J25" s="262"/>
      <c r="K25" s="249"/>
      <c r="L25" s="268"/>
      <c r="M25" s="245"/>
      <c r="N25" s="265"/>
      <c r="O25" s="251"/>
      <c r="P25" s="266"/>
      <c r="R25" s="267"/>
    </row>
    <row r="26" spans="2:18" s="260" customFormat="1" ht="15" customHeight="1">
      <c r="B26" s="241" t="s">
        <v>543</v>
      </c>
      <c r="C26" s="242" t="s">
        <v>544</v>
      </c>
      <c r="D26" s="242" t="s">
        <v>783</v>
      </c>
      <c r="E26" s="244" t="s">
        <v>84</v>
      </c>
      <c r="F26" s="245"/>
      <c r="G26" s="262"/>
      <c r="H26" s="264"/>
      <c r="I26" s="248"/>
      <c r="J26" s="262"/>
      <c r="K26" s="249"/>
      <c r="L26" s="268"/>
      <c r="M26" s="245"/>
      <c r="N26" s="265"/>
      <c r="O26" s="251"/>
      <c r="P26" s="266"/>
      <c r="R26" s="267"/>
    </row>
    <row r="27" spans="2:18" s="260" customFormat="1" ht="15" customHeight="1">
      <c r="B27" s="241" t="s">
        <v>545</v>
      </c>
      <c r="C27" s="242" t="s">
        <v>546</v>
      </c>
      <c r="D27" s="242" t="s">
        <v>784</v>
      </c>
      <c r="E27" s="244" t="s">
        <v>84</v>
      </c>
      <c r="F27" s="245"/>
      <c r="G27" s="262"/>
      <c r="H27" s="264"/>
      <c r="I27" s="248"/>
      <c r="J27" s="262"/>
      <c r="K27" s="249"/>
      <c r="L27" s="268"/>
      <c r="M27" s="245"/>
      <c r="N27" s="265"/>
      <c r="O27" s="251"/>
      <c r="P27" s="266"/>
      <c r="R27" s="267"/>
    </row>
    <row r="28" spans="2:18" s="260" customFormat="1" ht="15" customHeight="1">
      <c r="B28" s="241" t="s">
        <v>547</v>
      </c>
      <c r="C28" s="242" t="s">
        <v>548</v>
      </c>
      <c r="D28" s="242" t="s">
        <v>785</v>
      </c>
      <c r="E28" s="244" t="s">
        <v>84</v>
      </c>
      <c r="F28" s="245"/>
      <c r="G28" s="262"/>
      <c r="H28" s="264"/>
      <c r="I28" s="248"/>
      <c r="J28" s="262"/>
      <c r="K28" s="249"/>
      <c r="L28" s="268"/>
      <c r="M28" s="245"/>
      <c r="N28" s="265"/>
      <c r="O28" s="251"/>
      <c r="P28" s="266"/>
      <c r="R28" s="267"/>
    </row>
    <row r="29" spans="2:18" s="260" customFormat="1" ht="15" customHeight="1">
      <c r="B29" s="241" t="s">
        <v>92</v>
      </c>
      <c r="C29" s="242" t="s">
        <v>549</v>
      </c>
      <c r="D29" s="242" t="s">
        <v>786</v>
      </c>
      <c r="E29" s="244" t="s">
        <v>550</v>
      </c>
      <c r="F29" s="245"/>
      <c r="G29" s="262"/>
      <c r="H29" s="264"/>
      <c r="I29" s="248"/>
      <c r="J29" s="262"/>
      <c r="K29" s="249"/>
      <c r="L29" s="245"/>
      <c r="M29" s="245"/>
      <c r="N29" s="265"/>
      <c r="O29" s="251"/>
      <c r="P29" s="266"/>
      <c r="R29" s="267"/>
    </row>
    <row r="30" spans="2:18" s="260" customFormat="1" ht="15" customHeight="1">
      <c r="B30" s="241" t="s">
        <v>85</v>
      </c>
      <c r="C30" s="242" t="s">
        <v>86</v>
      </c>
      <c r="D30" s="242" t="s">
        <v>787</v>
      </c>
      <c r="E30" s="244" t="s">
        <v>84</v>
      </c>
      <c r="F30" s="245"/>
      <c r="G30" s="262"/>
      <c r="H30" s="264"/>
      <c r="I30" s="248"/>
      <c r="J30" s="262"/>
      <c r="K30" s="249"/>
      <c r="L30" s="268"/>
      <c r="M30" s="245"/>
      <c r="N30" s="265"/>
      <c r="O30" s="251"/>
      <c r="P30" s="266"/>
      <c r="R30" s="267"/>
    </row>
    <row r="31" spans="2:18" s="260" customFormat="1" ht="15" customHeight="1">
      <c r="B31" s="241" t="s">
        <v>87</v>
      </c>
      <c r="C31" s="242" t="s">
        <v>88</v>
      </c>
      <c r="D31" s="242" t="s">
        <v>788</v>
      </c>
      <c r="E31" s="244" t="s">
        <v>84</v>
      </c>
      <c r="F31" s="245"/>
      <c r="G31" s="262"/>
      <c r="H31" s="264"/>
      <c r="I31" s="248"/>
      <c r="J31" s="262"/>
      <c r="K31" s="249"/>
      <c r="L31" s="268"/>
      <c r="M31" s="245"/>
      <c r="N31" s="265"/>
      <c r="O31" s="251"/>
      <c r="P31" s="266"/>
      <c r="R31" s="267"/>
    </row>
    <row r="32" spans="2:18" s="260" customFormat="1" ht="15" customHeight="1">
      <c r="B32" s="241" t="s">
        <v>87</v>
      </c>
      <c r="C32" s="242" t="s">
        <v>89</v>
      </c>
      <c r="D32" s="242" t="s">
        <v>789</v>
      </c>
      <c r="E32" s="244" t="s">
        <v>84</v>
      </c>
      <c r="F32" s="245"/>
      <c r="G32" s="262"/>
      <c r="H32" s="264"/>
      <c r="I32" s="248"/>
      <c r="J32" s="262"/>
      <c r="K32" s="249"/>
      <c r="L32" s="268"/>
      <c r="M32" s="245"/>
      <c r="N32" s="265"/>
      <c r="O32" s="251"/>
      <c r="P32" s="266"/>
      <c r="R32" s="267"/>
    </row>
    <row r="33" spans="2:18" s="260" customFormat="1" ht="15" customHeight="1">
      <c r="B33" s="241" t="s">
        <v>90</v>
      </c>
      <c r="C33" s="242" t="s">
        <v>551</v>
      </c>
      <c r="D33" s="242" t="s">
        <v>790</v>
      </c>
      <c r="E33" s="244" t="s">
        <v>84</v>
      </c>
      <c r="F33" s="245"/>
      <c r="G33" s="262"/>
      <c r="H33" s="264"/>
      <c r="I33" s="248"/>
      <c r="J33" s="262"/>
      <c r="K33" s="249"/>
      <c r="L33" s="268"/>
      <c r="M33" s="245"/>
      <c r="N33" s="265"/>
      <c r="O33" s="251"/>
      <c r="P33" s="266"/>
      <c r="R33" s="267"/>
    </row>
    <row r="34" spans="2:18" s="260" customFormat="1" ht="15" customHeight="1">
      <c r="B34" s="241" t="s">
        <v>552</v>
      </c>
      <c r="C34" s="242" t="s">
        <v>553</v>
      </c>
      <c r="D34" s="242" t="s">
        <v>791</v>
      </c>
      <c r="E34" s="244" t="s">
        <v>554</v>
      </c>
      <c r="F34" s="245"/>
      <c r="G34" s="262"/>
      <c r="H34" s="264"/>
      <c r="I34" s="248"/>
      <c r="J34" s="262"/>
      <c r="K34" s="249"/>
      <c r="L34" s="245"/>
      <c r="M34" s="245"/>
      <c r="N34" s="265"/>
      <c r="O34" s="251"/>
      <c r="P34" s="266"/>
      <c r="R34" s="267"/>
    </row>
    <row r="35" spans="2:18" s="260" customFormat="1" ht="15" customHeight="1">
      <c r="B35" s="241" t="s">
        <v>555</v>
      </c>
      <c r="C35" s="242" t="s">
        <v>556</v>
      </c>
      <c r="D35" s="242" t="s">
        <v>792</v>
      </c>
      <c r="E35" s="244" t="s">
        <v>299</v>
      </c>
      <c r="F35" s="245"/>
      <c r="G35" s="262"/>
      <c r="H35" s="264"/>
      <c r="I35" s="245"/>
      <c r="J35" s="262"/>
      <c r="K35" s="249"/>
      <c r="L35" s="245"/>
      <c r="M35" s="245"/>
      <c r="N35" s="265"/>
      <c r="O35" s="251"/>
      <c r="P35" s="266"/>
      <c r="R35" s="267"/>
    </row>
    <row r="36" spans="2:18" s="260" customFormat="1" ht="15" customHeight="1">
      <c r="B36" s="241"/>
      <c r="C36" s="242"/>
      <c r="D36" s="242"/>
      <c r="E36" s="244"/>
      <c r="F36" s="245"/>
      <c r="G36" s="245"/>
      <c r="H36" s="264"/>
      <c r="I36" s="248"/>
      <c r="J36" s="262"/>
      <c r="K36" s="249"/>
      <c r="L36" s="245"/>
      <c r="M36" s="245"/>
      <c r="N36" s="265"/>
      <c r="O36" s="251"/>
      <c r="P36" s="266"/>
      <c r="R36" s="267"/>
    </row>
    <row r="37" spans="2:18" s="260" customFormat="1" ht="15" customHeight="1">
      <c r="B37" s="241"/>
      <c r="C37" s="242"/>
      <c r="D37" s="243"/>
      <c r="E37" s="244"/>
      <c r="F37" s="245"/>
      <c r="G37" s="262"/>
      <c r="H37" s="265"/>
      <c r="I37" s="248"/>
      <c r="J37" s="271"/>
      <c r="K37" s="249"/>
      <c r="L37" s="268"/>
      <c r="M37" s="268"/>
      <c r="N37" s="265"/>
      <c r="O37" s="251"/>
      <c r="P37" s="266"/>
    </row>
    <row r="38" spans="2:18" s="260" customFormat="1" ht="15" customHeight="1">
      <c r="B38" s="253" t="s">
        <v>300</v>
      </c>
      <c r="C38" s="254"/>
      <c r="D38" s="243" t="s">
        <v>793</v>
      </c>
      <c r="E38" s="255"/>
      <c r="F38" s="245"/>
      <c r="G38" s="256"/>
      <c r="H38" s="257"/>
      <c r="I38" s="248"/>
      <c r="J38" s="256"/>
      <c r="K38" s="249"/>
      <c r="L38" s="258"/>
      <c r="M38" s="258"/>
      <c r="N38" s="257"/>
      <c r="O38" s="251"/>
      <c r="P38" s="259"/>
    </row>
    <row r="39" spans="2:18" s="267" customFormat="1" ht="15" customHeight="1">
      <c r="B39" s="241" t="s">
        <v>560</v>
      </c>
      <c r="C39" s="261" t="s">
        <v>631</v>
      </c>
      <c r="D39" s="270"/>
      <c r="E39" s="244" t="s">
        <v>557</v>
      </c>
      <c r="F39" s="245"/>
      <c r="G39" s="262"/>
      <c r="H39" s="264"/>
      <c r="I39" s="248"/>
      <c r="J39" s="262"/>
      <c r="K39" s="249"/>
      <c r="L39" s="245"/>
      <c r="M39" s="245"/>
      <c r="N39" s="265"/>
      <c r="O39" s="258"/>
      <c r="P39" s="266"/>
    </row>
    <row r="40" spans="2:18" s="260" customFormat="1" ht="15" customHeight="1">
      <c r="B40" s="241" t="s">
        <v>423</v>
      </c>
      <c r="C40" s="242" t="s">
        <v>424</v>
      </c>
      <c r="D40" s="243" t="s">
        <v>794</v>
      </c>
      <c r="E40" s="244" t="s">
        <v>342</v>
      </c>
      <c r="F40" s="245"/>
      <c r="G40" s="262"/>
      <c r="H40" s="264"/>
      <c r="I40" s="248"/>
      <c r="J40" s="262"/>
      <c r="K40" s="249"/>
      <c r="L40" s="268"/>
      <c r="M40" s="245"/>
      <c r="N40" s="265"/>
      <c r="O40" s="251"/>
      <c r="P40" s="266"/>
    </row>
    <row r="41" spans="2:18" s="260" customFormat="1" ht="15" customHeight="1">
      <c r="B41" s="241" t="s">
        <v>561</v>
      </c>
      <c r="C41" s="242"/>
      <c r="D41" s="243" t="s">
        <v>795</v>
      </c>
      <c r="E41" s="244" t="s">
        <v>342</v>
      </c>
      <c r="F41" s="245"/>
      <c r="G41" s="262"/>
      <c r="H41" s="264"/>
      <c r="I41" s="248"/>
      <c r="J41" s="262"/>
      <c r="K41" s="249"/>
      <c r="L41" s="245"/>
      <c r="M41" s="245"/>
      <c r="N41" s="265"/>
      <c r="O41" s="258"/>
      <c r="P41" s="266"/>
    </row>
    <row r="42" spans="2:18" s="260" customFormat="1" ht="15" customHeight="1">
      <c r="B42" s="241"/>
      <c r="C42" s="242"/>
      <c r="D42" s="243"/>
      <c r="E42" s="244"/>
      <c r="F42" s="245"/>
      <c r="G42" s="262"/>
      <c r="H42" s="264"/>
      <c r="I42" s="248"/>
      <c r="J42" s="262"/>
      <c r="K42" s="249"/>
      <c r="L42" s="245"/>
      <c r="M42" s="245"/>
      <c r="N42" s="265"/>
      <c r="O42" s="258"/>
      <c r="P42" s="266"/>
    </row>
    <row r="43" spans="2:18" s="267" customFormat="1" ht="15" customHeight="1">
      <c r="B43" s="241" t="s">
        <v>425</v>
      </c>
      <c r="C43" s="261" t="s">
        <v>426</v>
      </c>
      <c r="D43" s="270" t="s">
        <v>796</v>
      </c>
      <c r="E43" s="262" t="s">
        <v>562</v>
      </c>
      <c r="F43" s="245"/>
      <c r="G43" s="262"/>
      <c r="H43" s="264"/>
      <c r="I43" s="248"/>
      <c r="J43" s="262"/>
      <c r="K43" s="249"/>
      <c r="L43" s="268"/>
      <c r="M43" s="245"/>
      <c r="N43" s="265"/>
      <c r="O43" s="258"/>
      <c r="P43" s="266"/>
    </row>
    <row r="44" spans="2:18" s="267" customFormat="1" ht="15" customHeight="1">
      <c r="B44" s="241" t="s">
        <v>425</v>
      </c>
      <c r="C44" s="261" t="s">
        <v>627</v>
      </c>
      <c r="D44" s="270"/>
      <c r="E44" s="262" t="s">
        <v>562</v>
      </c>
      <c r="F44" s="245"/>
      <c r="G44" s="262"/>
      <c r="H44" s="264"/>
      <c r="I44" s="248"/>
      <c r="J44" s="262"/>
      <c r="K44" s="249"/>
      <c r="L44" s="268"/>
      <c r="M44" s="245"/>
      <c r="N44" s="265"/>
      <c r="O44" s="258"/>
      <c r="P44" s="266"/>
    </row>
    <row r="45" spans="2:18" s="267" customFormat="1" ht="15" customHeight="1">
      <c r="B45" s="241"/>
      <c r="C45" s="261"/>
      <c r="D45" s="270"/>
      <c r="E45" s="244"/>
      <c r="F45" s="245"/>
      <c r="G45" s="262"/>
      <c r="H45" s="264"/>
      <c r="I45" s="248"/>
      <c r="J45" s="262"/>
      <c r="K45" s="249"/>
      <c r="L45" s="268"/>
      <c r="M45" s="245"/>
      <c r="N45" s="265"/>
      <c r="O45" s="258"/>
      <c r="P45" s="266"/>
    </row>
    <row r="46" spans="2:18" s="267" customFormat="1" ht="15" customHeight="1">
      <c r="B46" s="253" t="s">
        <v>301</v>
      </c>
      <c r="C46" s="261"/>
      <c r="D46" s="270"/>
      <c r="E46" s="244"/>
      <c r="F46" s="245"/>
      <c r="G46" s="262"/>
      <c r="H46" s="264"/>
      <c r="I46" s="248"/>
      <c r="J46" s="262"/>
      <c r="K46" s="249"/>
      <c r="L46" s="268"/>
      <c r="M46" s="245"/>
      <c r="N46" s="265"/>
      <c r="O46" s="258"/>
      <c r="P46" s="266"/>
    </row>
    <row r="47" spans="2:18" s="267" customFormat="1" ht="15" customHeight="1">
      <c r="B47" s="241" t="s">
        <v>428</v>
      </c>
      <c r="C47" s="261" t="s">
        <v>760</v>
      </c>
      <c r="D47" s="270"/>
      <c r="E47" s="244" t="s">
        <v>19</v>
      </c>
      <c r="F47" s="245"/>
      <c r="G47" s="262"/>
      <c r="H47" s="264"/>
      <c r="I47" s="248"/>
      <c r="J47" s="262"/>
      <c r="K47" s="249"/>
      <c r="L47" s="268"/>
      <c r="M47" s="245"/>
      <c r="N47" s="265"/>
      <c r="O47" s="258"/>
      <c r="P47" s="266"/>
    </row>
    <row r="48" spans="2:18" s="267" customFormat="1" ht="15" customHeight="1">
      <c r="B48" s="241"/>
      <c r="C48" s="261"/>
      <c r="D48" s="270"/>
      <c r="E48" s="244"/>
      <c r="F48" s="245"/>
      <c r="G48" s="262"/>
      <c r="H48" s="264"/>
      <c r="I48" s="248"/>
      <c r="J48" s="262"/>
      <c r="K48" s="249"/>
      <c r="L48" s="268"/>
      <c r="M48" s="245"/>
      <c r="N48" s="265"/>
      <c r="O48" s="258"/>
      <c r="P48" s="266"/>
    </row>
    <row r="49" spans="2:16" s="267" customFormat="1" ht="15" customHeight="1">
      <c r="B49" s="241"/>
      <c r="C49" s="261"/>
      <c r="D49" s="270"/>
      <c r="E49" s="244"/>
      <c r="F49" s="245"/>
      <c r="G49" s="262"/>
      <c r="H49" s="264"/>
      <c r="I49" s="248"/>
      <c r="J49" s="262"/>
      <c r="K49" s="249"/>
      <c r="L49" s="268"/>
      <c r="M49" s="245"/>
      <c r="N49" s="265"/>
      <c r="O49" s="258"/>
      <c r="P49" s="266"/>
    </row>
    <row r="50" spans="2:16" s="267" customFormat="1" ht="15" customHeight="1">
      <c r="B50" s="253" t="s">
        <v>302</v>
      </c>
      <c r="C50" s="261"/>
      <c r="D50" s="270"/>
      <c r="E50" s="244"/>
      <c r="F50" s="245"/>
      <c r="G50" s="262"/>
      <c r="H50" s="264"/>
      <c r="I50" s="248"/>
      <c r="J50" s="262"/>
      <c r="K50" s="249"/>
      <c r="L50" s="268"/>
      <c r="M50" s="245"/>
      <c r="N50" s="265"/>
      <c r="O50" s="258"/>
      <c r="P50" s="266"/>
    </row>
    <row r="51" spans="2:16" s="267" customFormat="1" ht="15" customHeight="1">
      <c r="B51" s="241" t="s">
        <v>564</v>
      </c>
      <c r="C51" s="261"/>
      <c r="D51" s="270"/>
      <c r="E51" s="262" t="s">
        <v>563</v>
      </c>
      <c r="F51" s="245"/>
      <c r="G51" s="262"/>
      <c r="H51" s="264"/>
      <c r="I51" s="245"/>
      <c r="J51" s="262"/>
      <c r="K51" s="249"/>
      <c r="L51" s="268"/>
      <c r="M51" s="245"/>
      <c r="N51" s="265"/>
      <c r="O51" s="258"/>
      <c r="P51" s="266"/>
    </row>
    <row r="52" spans="2:16" s="267" customFormat="1" ht="15" customHeight="1">
      <c r="B52" s="241"/>
      <c r="C52" s="261"/>
      <c r="D52" s="270"/>
      <c r="E52" s="244"/>
      <c r="F52" s="245"/>
      <c r="G52" s="262"/>
      <c r="H52" s="264"/>
      <c r="I52" s="248"/>
      <c r="J52" s="262"/>
      <c r="K52" s="249"/>
      <c r="L52" s="268"/>
      <c r="M52" s="245"/>
      <c r="N52" s="265"/>
      <c r="O52" s="258"/>
      <c r="P52" s="266"/>
    </row>
    <row r="53" spans="2:16" s="260" customFormat="1" ht="15" customHeight="1">
      <c r="B53" s="253" t="s">
        <v>303</v>
      </c>
      <c r="C53" s="254"/>
      <c r="D53" s="243" t="s">
        <v>797</v>
      </c>
      <c r="E53" s="255"/>
      <c r="F53" s="245"/>
      <c r="G53" s="256"/>
      <c r="H53" s="264"/>
      <c r="I53" s="248"/>
      <c r="J53" s="256"/>
      <c r="K53" s="249"/>
      <c r="L53" s="258"/>
      <c r="M53" s="258"/>
      <c r="N53" s="257"/>
      <c r="O53" s="251"/>
      <c r="P53" s="259"/>
    </row>
    <row r="54" spans="2:16" s="267" customFormat="1" ht="15" customHeight="1">
      <c r="B54" s="241" t="s">
        <v>566</v>
      </c>
      <c r="C54" s="275" t="s">
        <v>567</v>
      </c>
      <c r="D54" s="276" t="s">
        <v>798</v>
      </c>
      <c r="E54" s="262" t="s">
        <v>557</v>
      </c>
      <c r="F54" s="245"/>
      <c r="G54" s="262"/>
      <c r="H54" s="264"/>
      <c r="I54" s="248"/>
      <c r="J54" s="262"/>
      <c r="K54" s="249"/>
      <c r="L54" s="248"/>
      <c r="M54" s="245"/>
      <c r="N54" s="265"/>
      <c r="O54" s="258"/>
      <c r="P54" s="266"/>
    </row>
    <row r="55" spans="2:16" s="267" customFormat="1" ht="15" customHeight="1">
      <c r="B55" s="241" t="s">
        <v>429</v>
      </c>
      <c r="C55" s="275" t="s">
        <v>430</v>
      </c>
      <c r="D55" s="276" t="s">
        <v>799</v>
      </c>
      <c r="E55" s="262" t="s">
        <v>17</v>
      </c>
      <c r="F55" s="245"/>
      <c r="G55" s="262"/>
      <c r="H55" s="264"/>
      <c r="I55" s="248"/>
      <c r="J55" s="262"/>
      <c r="K55" s="249"/>
      <c r="L55" s="248"/>
      <c r="M55" s="245"/>
      <c r="N55" s="265"/>
      <c r="O55" s="258"/>
      <c r="P55" s="266"/>
    </row>
    <row r="56" spans="2:16" s="267" customFormat="1" ht="15" customHeight="1">
      <c r="B56" s="241"/>
      <c r="C56" s="275"/>
      <c r="D56" s="276"/>
      <c r="E56" s="262"/>
      <c r="F56" s="245"/>
      <c r="G56" s="262"/>
      <c r="H56" s="264"/>
      <c r="I56" s="248"/>
      <c r="J56" s="262"/>
      <c r="K56" s="249"/>
      <c r="L56" s="245"/>
      <c r="M56" s="245"/>
      <c r="N56" s="265"/>
      <c r="O56" s="258"/>
      <c r="P56" s="266"/>
    </row>
    <row r="57" spans="2:16" s="260" customFormat="1" ht="15" customHeight="1">
      <c r="B57" s="241" t="s">
        <v>432</v>
      </c>
      <c r="C57" s="242" t="s">
        <v>431</v>
      </c>
      <c r="D57" s="243" t="s">
        <v>800</v>
      </c>
      <c r="E57" s="262" t="s">
        <v>17</v>
      </c>
      <c r="F57" s="245"/>
      <c r="G57" s="262"/>
      <c r="H57" s="264"/>
      <c r="I57" s="248"/>
      <c r="J57" s="262"/>
      <c r="K57" s="249"/>
      <c r="L57" s="245"/>
      <c r="M57" s="245"/>
      <c r="N57" s="265"/>
      <c r="O57" s="251"/>
      <c r="P57" s="266"/>
    </row>
    <row r="58" spans="2:16" s="267" customFormat="1" ht="15" customHeight="1">
      <c r="B58" s="241" t="s">
        <v>432</v>
      </c>
      <c r="C58" s="242" t="s">
        <v>646</v>
      </c>
      <c r="D58" s="270"/>
      <c r="E58" s="262" t="s">
        <v>17</v>
      </c>
      <c r="F58" s="245"/>
      <c r="G58" s="262"/>
      <c r="H58" s="264"/>
      <c r="I58" s="248"/>
      <c r="J58" s="262"/>
      <c r="K58" s="249"/>
      <c r="L58" s="245"/>
      <c r="M58" s="245"/>
      <c r="N58" s="265"/>
      <c r="O58" s="258"/>
      <c r="P58" s="266"/>
    </row>
    <row r="59" spans="2:16" s="267" customFormat="1" ht="15" customHeight="1">
      <c r="B59" s="241" t="s">
        <v>432</v>
      </c>
      <c r="C59" s="242" t="s">
        <v>433</v>
      </c>
      <c r="D59" s="270"/>
      <c r="E59" s="262" t="s">
        <v>17</v>
      </c>
      <c r="F59" s="245"/>
      <c r="G59" s="262"/>
      <c r="H59" s="264"/>
      <c r="I59" s="248"/>
      <c r="J59" s="262"/>
      <c r="K59" s="249"/>
      <c r="L59" s="245"/>
      <c r="M59" s="245"/>
      <c r="N59" s="265"/>
      <c r="O59" s="258"/>
      <c r="P59" s="266"/>
    </row>
    <row r="60" spans="2:16" s="267" customFormat="1" ht="15" customHeight="1">
      <c r="B60" s="241" t="s">
        <v>432</v>
      </c>
      <c r="C60" s="242" t="s">
        <v>434</v>
      </c>
      <c r="D60" s="270"/>
      <c r="E60" s="262" t="s">
        <v>17</v>
      </c>
      <c r="F60" s="245"/>
      <c r="G60" s="262"/>
      <c r="H60" s="264"/>
      <c r="I60" s="248"/>
      <c r="J60" s="262"/>
      <c r="K60" s="249"/>
      <c r="L60" s="245"/>
      <c r="M60" s="245"/>
      <c r="N60" s="265"/>
      <c r="O60" s="258"/>
      <c r="P60" s="266"/>
    </row>
    <row r="61" spans="2:16" s="260" customFormat="1" ht="15" customHeight="1">
      <c r="B61" s="241" t="s">
        <v>435</v>
      </c>
      <c r="C61" s="277" t="s">
        <v>436</v>
      </c>
      <c r="D61" s="278"/>
      <c r="E61" s="244" t="s">
        <v>17</v>
      </c>
      <c r="F61" s="245"/>
      <c r="G61" s="262"/>
      <c r="H61" s="264"/>
      <c r="I61" s="248"/>
      <c r="J61" s="262"/>
      <c r="K61" s="249"/>
      <c r="L61" s="268"/>
      <c r="M61" s="245"/>
      <c r="N61" s="265"/>
      <c r="O61" s="251"/>
      <c r="P61" s="266"/>
    </row>
    <row r="62" spans="2:16" s="260" customFormat="1" ht="15" customHeight="1">
      <c r="B62" s="241" t="s">
        <v>435</v>
      </c>
      <c r="C62" s="277" t="s">
        <v>437</v>
      </c>
      <c r="D62" s="278"/>
      <c r="E62" s="244" t="s">
        <v>17</v>
      </c>
      <c r="F62" s="245"/>
      <c r="G62" s="262"/>
      <c r="H62" s="264"/>
      <c r="I62" s="248"/>
      <c r="J62" s="262"/>
      <c r="K62" s="249"/>
      <c r="L62" s="268"/>
      <c r="M62" s="245"/>
      <c r="N62" s="265"/>
      <c r="O62" s="251"/>
      <c r="P62" s="266"/>
    </row>
    <row r="63" spans="2:16" s="260" customFormat="1" ht="15" customHeight="1">
      <c r="B63" s="241" t="s">
        <v>734</v>
      </c>
      <c r="C63" s="277"/>
      <c r="D63" s="278"/>
      <c r="E63" s="244" t="s">
        <v>17</v>
      </c>
      <c r="F63" s="245"/>
      <c r="G63" s="262"/>
      <c r="H63" s="264"/>
      <c r="I63" s="248"/>
      <c r="J63" s="262"/>
      <c r="K63" s="249"/>
      <c r="L63" s="268"/>
      <c r="M63" s="245"/>
      <c r="N63" s="265"/>
      <c r="O63" s="251"/>
      <c r="P63" s="266"/>
    </row>
    <row r="64" spans="2:16" s="260" customFormat="1" ht="15" customHeight="1">
      <c r="B64" s="241" t="s">
        <v>569</v>
      </c>
      <c r="C64" s="272" t="s">
        <v>570</v>
      </c>
      <c r="D64" s="272" t="s">
        <v>801</v>
      </c>
      <c r="E64" s="244" t="s">
        <v>557</v>
      </c>
      <c r="F64" s="245"/>
      <c r="G64" s="279"/>
      <c r="H64" s="280"/>
      <c r="I64" s="248"/>
      <c r="J64" s="279"/>
      <c r="K64" s="249"/>
      <c r="L64" s="263"/>
      <c r="M64" s="263"/>
      <c r="N64" s="280"/>
      <c r="O64" s="263"/>
      <c r="P64" s="281"/>
    </row>
    <row r="65" spans="2:18" s="260" customFormat="1" ht="15" customHeight="1">
      <c r="B65" s="241"/>
      <c r="C65" s="272" t="s">
        <v>761</v>
      </c>
      <c r="D65" s="272"/>
      <c r="E65" s="244" t="s">
        <v>193</v>
      </c>
      <c r="F65" s="245"/>
      <c r="G65" s="262"/>
      <c r="H65" s="264"/>
      <c r="I65" s="248"/>
      <c r="J65" s="262"/>
      <c r="K65" s="249"/>
      <c r="L65" s="268"/>
      <c r="M65" s="245"/>
      <c r="N65" s="265"/>
      <c r="O65" s="251"/>
      <c r="P65" s="266"/>
    </row>
    <row r="66" spans="2:18" s="260" customFormat="1" ht="15" customHeight="1">
      <c r="B66" s="241"/>
      <c r="C66" s="272" t="s">
        <v>762</v>
      </c>
      <c r="D66" s="272"/>
      <c r="E66" s="244" t="s">
        <v>193</v>
      </c>
      <c r="F66" s="245"/>
      <c r="G66" s="262"/>
      <c r="H66" s="264"/>
      <c r="I66" s="248"/>
      <c r="J66" s="262"/>
      <c r="K66" s="249"/>
      <c r="L66" s="268"/>
      <c r="M66" s="245"/>
      <c r="N66" s="265"/>
      <c r="O66" s="251"/>
      <c r="P66" s="266"/>
    </row>
    <row r="67" spans="2:18" s="260" customFormat="1" ht="15" customHeight="1">
      <c r="B67" s="241" t="s">
        <v>637</v>
      </c>
      <c r="C67" s="272" t="s">
        <v>638</v>
      </c>
      <c r="D67" s="273"/>
      <c r="E67" s="244" t="s">
        <v>639</v>
      </c>
      <c r="F67" s="245"/>
      <c r="G67" s="262"/>
      <c r="H67" s="264"/>
      <c r="I67" s="248"/>
      <c r="J67" s="262"/>
      <c r="K67" s="249"/>
      <c r="L67" s="268"/>
      <c r="M67" s="245"/>
      <c r="N67" s="265"/>
      <c r="O67" s="251"/>
      <c r="P67" s="266"/>
    </row>
    <row r="68" spans="2:18" s="260" customFormat="1" ht="15" customHeight="1">
      <c r="B68" s="241" t="s">
        <v>735</v>
      </c>
      <c r="C68" s="282"/>
      <c r="D68" s="243"/>
      <c r="E68" s="244" t="s">
        <v>736</v>
      </c>
      <c r="F68" s="245"/>
      <c r="G68" s="262"/>
      <c r="H68" s="264"/>
      <c r="I68" s="248"/>
      <c r="J68" s="262"/>
      <c r="K68" s="249"/>
      <c r="L68" s="268"/>
      <c r="M68" s="245"/>
      <c r="N68" s="265"/>
      <c r="O68" s="251"/>
      <c r="P68" s="266"/>
    </row>
    <row r="69" spans="2:18" s="260" customFormat="1" ht="15" customHeight="1">
      <c r="B69" s="241"/>
      <c r="C69" s="282"/>
      <c r="D69" s="243"/>
      <c r="E69" s="244"/>
      <c r="F69" s="245"/>
      <c r="G69" s="262"/>
      <c r="H69" s="264"/>
      <c r="I69" s="248"/>
      <c r="J69" s="262"/>
      <c r="K69" s="249"/>
      <c r="L69" s="268"/>
      <c r="M69" s="245"/>
      <c r="N69" s="265"/>
      <c r="O69" s="251"/>
      <c r="P69" s="266"/>
    </row>
    <row r="70" spans="2:18" s="260" customFormat="1" ht="15" customHeight="1">
      <c r="B70" s="253" t="s">
        <v>304</v>
      </c>
      <c r="C70" s="254"/>
      <c r="D70" s="243" t="s">
        <v>802</v>
      </c>
      <c r="E70" s="255"/>
      <c r="F70" s="245"/>
      <c r="G70" s="256"/>
      <c r="H70" s="257"/>
      <c r="I70" s="248"/>
      <c r="J70" s="256"/>
      <c r="K70" s="249"/>
      <c r="L70" s="258"/>
      <c r="M70" s="258"/>
      <c r="N70" s="257"/>
      <c r="O70" s="251"/>
      <c r="P70" s="259"/>
    </row>
    <row r="71" spans="2:18" s="283" customFormat="1" ht="15" customHeight="1">
      <c r="B71" s="241" t="s">
        <v>438</v>
      </c>
      <c r="C71" s="261" t="s">
        <v>139</v>
      </c>
      <c r="D71" s="261" t="s">
        <v>803</v>
      </c>
      <c r="E71" s="262" t="s">
        <v>142</v>
      </c>
      <c r="F71" s="245"/>
      <c r="G71" s="262"/>
      <c r="H71" s="264"/>
      <c r="I71" s="248"/>
      <c r="J71" s="262"/>
      <c r="K71" s="249"/>
      <c r="L71" s="245"/>
      <c r="M71" s="245"/>
      <c r="N71" s="265"/>
      <c r="O71" s="245"/>
      <c r="P71" s="266"/>
    </row>
    <row r="72" spans="2:18" s="283" customFormat="1" ht="15" customHeight="1">
      <c r="B72" s="241" t="s">
        <v>138</v>
      </c>
      <c r="C72" s="261" t="s">
        <v>439</v>
      </c>
      <c r="D72" s="261"/>
      <c r="E72" s="262" t="s">
        <v>142</v>
      </c>
      <c r="F72" s="245"/>
      <c r="G72" s="262"/>
      <c r="H72" s="264"/>
      <c r="I72" s="248"/>
      <c r="J72" s="262"/>
      <c r="K72" s="249"/>
      <c r="L72" s="245"/>
      <c r="M72" s="245"/>
      <c r="N72" s="265"/>
      <c r="O72" s="245"/>
      <c r="P72" s="266"/>
    </row>
    <row r="73" spans="2:18" s="283" customFormat="1" ht="15" customHeight="1">
      <c r="B73" s="241" t="s">
        <v>138</v>
      </c>
      <c r="C73" s="261" t="s">
        <v>440</v>
      </c>
      <c r="D73" s="261" t="s">
        <v>804</v>
      </c>
      <c r="E73" s="262" t="s">
        <v>142</v>
      </c>
      <c r="F73" s="245"/>
      <c r="G73" s="262"/>
      <c r="H73" s="264"/>
      <c r="I73" s="248"/>
      <c r="J73" s="262"/>
      <c r="K73" s="249"/>
      <c r="L73" s="245"/>
      <c r="M73" s="245"/>
      <c r="N73" s="265"/>
      <c r="O73" s="245"/>
      <c r="P73" s="266"/>
    </row>
    <row r="74" spans="2:18" s="283" customFormat="1" ht="15" customHeight="1">
      <c r="B74" s="241"/>
      <c r="C74" s="261"/>
      <c r="D74" s="261"/>
      <c r="E74" s="262"/>
      <c r="F74" s="245"/>
      <c r="G74" s="262"/>
      <c r="H74" s="264"/>
      <c r="I74" s="248"/>
      <c r="J74" s="262"/>
      <c r="K74" s="249"/>
      <c r="L74" s="245"/>
      <c r="M74" s="245"/>
      <c r="N74" s="265"/>
      <c r="O74" s="245"/>
      <c r="P74" s="266"/>
    </row>
    <row r="75" spans="2:18" s="267" customFormat="1" ht="15" customHeight="1">
      <c r="B75" s="241" t="s">
        <v>441</v>
      </c>
      <c r="C75" s="261" t="s">
        <v>442</v>
      </c>
      <c r="D75" s="261"/>
      <c r="E75" s="262" t="s">
        <v>422</v>
      </c>
      <c r="F75" s="245"/>
      <c r="G75" s="262"/>
      <c r="H75" s="264"/>
      <c r="I75" s="248"/>
      <c r="J75" s="262"/>
      <c r="K75" s="249"/>
      <c r="L75" s="268"/>
      <c r="M75" s="245"/>
      <c r="N75" s="265"/>
      <c r="O75" s="258"/>
      <c r="P75" s="266"/>
      <c r="R75" s="283"/>
    </row>
    <row r="76" spans="2:18" s="267" customFormat="1" ht="15" customHeight="1">
      <c r="B76" s="241" t="s">
        <v>162</v>
      </c>
      <c r="C76" s="261" t="s">
        <v>443</v>
      </c>
      <c r="D76" s="261"/>
      <c r="E76" s="262" t="s">
        <v>13</v>
      </c>
      <c r="F76" s="245"/>
      <c r="G76" s="262"/>
      <c r="H76" s="264"/>
      <c r="I76" s="248"/>
      <c r="J76" s="262"/>
      <c r="K76" s="249"/>
      <c r="L76" s="268"/>
      <c r="M76" s="245"/>
      <c r="N76" s="265"/>
      <c r="O76" s="258"/>
      <c r="P76" s="266"/>
    </row>
    <row r="77" spans="2:18" s="267" customFormat="1" ht="15" customHeight="1">
      <c r="B77" s="241" t="s">
        <v>163</v>
      </c>
      <c r="C77" s="261" t="s">
        <v>174</v>
      </c>
      <c r="D77" s="261"/>
      <c r="E77" s="262" t="s">
        <v>13</v>
      </c>
      <c r="F77" s="245"/>
      <c r="G77" s="262"/>
      <c r="H77" s="264"/>
      <c r="I77" s="248"/>
      <c r="J77" s="262"/>
      <c r="K77" s="249"/>
      <c r="L77" s="268"/>
      <c r="M77" s="245"/>
      <c r="N77" s="265"/>
      <c r="O77" s="258"/>
      <c r="P77" s="266"/>
    </row>
    <row r="78" spans="2:18" s="267" customFormat="1" ht="15" customHeight="1">
      <c r="B78" s="241" t="s">
        <v>164</v>
      </c>
      <c r="C78" s="261" t="s">
        <v>175</v>
      </c>
      <c r="D78" s="261"/>
      <c r="E78" s="262" t="s">
        <v>13</v>
      </c>
      <c r="F78" s="245"/>
      <c r="G78" s="262"/>
      <c r="H78" s="264"/>
      <c r="I78" s="248"/>
      <c r="J78" s="262"/>
      <c r="K78" s="249"/>
      <c r="L78" s="268"/>
      <c r="M78" s="245"/>
      <c r="N78" s="265"/>
      <c r="O78" s="258"/>
      <c r="P78" s="266"/>
    </row>
    <row r="79" spans="2:18" s="267" customFormat="1" ht="15" customHeight="1">
      <c r="B79" s="241" t="s">
        <v>165</v>
      </c>
      <c r="C79" s="261" t="s">
        <v>444</v>
      </c>
      <c r="D79" s="261"/>
      <c r="E79" s="262" t="s">
        <v>427</v>
      </c>
      <c r="F79" s="245"/>
      <c r="G79" s="262"/>
      <c r="H79" s="264"/>
      <c r="I79" s="248"/>
      <c r="J79" s="262"/>
      <c r="K79" s="249"/>
      <c r="L79" s="268"/>
      <c r="M79" s="245"/>
      <c r="N79" s="265"/>
      <c r="O79" s="258"/>
      <c r="P79" s="266"/>
    </row>
    <row r="80" spans="2:18" s="267" customFormat="1" ht="15" customHeight="1">
      <c r="B80" s="241" t="s">
        <v>166</v>
      </c>
      <c r="C80" s="261"/>
      <c r="D80" s="261"/>
      <c r="E80" s="262" t="s">
        <v>18</v>
      </c>
      <c r="F80" s="245"/>
      <c r="G80" s="262"/>
      <c r="H80" s="264"/>
      <c r="I80" s="248"/>
      <c r="J80" s="262"/>
      <c r="K80" s="249"/>
      <c r="L80" s="268"/>
      <c r="M80" s="245"/>
      <c r="N80" s="265"/>
      <c r="O80" s="258"/>
      <c r="P80" s="266"/>
    </row>
    <row r="81" spans="2:20" s="267" customFormat="1" ht="15" customHeight="1">
      <c r="B81" s="241" t="s">
        <v>167</v>
      </c>
      <c r="C81" s="261" t="s">
        <v>445</v>
      </c>
      <c r="D81" s="261"/>
      <c r="E81" s="262" t="s">
        <v>427</v>
      </c>
      <c r="F81" s="245"/>
      <c r="G81" s="262"/>
      <c r="H81" s="264"/>
      <c r="I81" s="248"/>
      <c r="J81" s="262"/>
      <c r="K81" s="249"/>
      <c r="L81" s="268"/>
      <c r="M81" s="245"/>
      <c r="N81" s="265"/>
      <c r="O81" s="258"/>
      <c r="P81" s="266"/>
    </row>
    <row r="82" spans="2:20" s="267" customFormat="1" ht="15" customHeight="1">
      <c r="B82" s="241" t="s">
        <v>168</v>
      </c>
      <c r="C82" s="261" t="s">
        <v>446</v>
      </c>
      <c r="D82" s="261"/>
      <c r="E82" s="262" t="s">
        <v>22</v>
      </c>
      <c r="F82" s="245"/>
      <c r="G82" s="262"/>
      <c r="H82" s="264"/>
      <c r="I82" s="248"/>
      <c r="J82" s="262"/>
      <c r="K82" s="249"/>
      <c r="L82" s="268"/>
      <c r="M82" s="245"/>
      <c r="N82" s="265"/>
      <c r="O82" s="258"/>
      <c r="P82" s="266"/>
    </row>
    <row r="83" spans="2:20" s="267" customFormat="1" ht="15" customHeight="1">
      <c r="B83" s="241" t="s">
        <v>169</v>
      </c>
      <c r="C83" s="261" t="s">
        <v>447</v>
      </c>
      <c r="D83" s="261"/>
      <c r="E83" s="262" t="s">
        <v>22</v>
      </c>
      <c r="F83" s="245"/>
      <c r="G83" s="262"/>
      <c r="H83" s="264"/>
      <c r="I83" s="248"/>
      <c r="J83" s="262"/>
      <c r="K83" s="249"/>
      <c r="L83" s="268"/>
      <c r="M83" s="245"/>
      <c r="N83" s="265"/>
      <c r="O83" s="258"/>
      <c r="P83" s="266"/>
    </row>
    <row r="84" spans="2:20" s="267" customFormat="1" ht="15" customHeight="1">
      <c r="B84" s="241" t="s">
        <v>170</v>
      </c>
      <c r="C84" s="261"/>
      <c r="D84" s="261"/>
      <c r="E84" s="262" t="s">
        <v>22</v>
      </c>
      <c r="F84" s="245"/>
      <c r="G84" s="262"/>
      <c r="H84" s="264"/>
      <c r="I84" s="248"/>
      <c r="J84" s="262"/>
      <c r="K84" s="249"/>
      <c r="L84" s="268"/>
      <c r="M84" s="245"/>
      <c r="N84" s="265"/>
      <c r="O84" s="258"/>
      <c r="P84" s="266"/>
    </row>
    <row r="85" spans="2:20" s="267" customFormat="1" ht="15" customHeight="1">
      <c r="B85" s="241" t="s">
        <v>179</v>
      </c>
      <c r="C85" s="261" t="s">
        <v>448</v>
      </c>
      <c r="D85" s="261"/>
      <c r="E85" s="262" t="s">
        <v>420</v>
      </c>
      <c r="F85" s="245"/>
      <c r="G85" s="262"/>
      <c r="H85" s="264"/>
      <c r="I85" s="248"/>
      <c r="J85" s="262"/>
      <c r="K85" s="249"/>
      <c r="L85" s="268"/>
      <c r="M85" s="245"/>
      <c r="N85" s="265"/>
      <c r="O85" s="258"/>
      <c r="P85" s="266"/>
    </row>
    <row r="86" spans="2:20" s="267" customFormat="1" ht="15" customHeight="1">
      <c r="B86" s="241" t="s">
        <v>449</v>
      </c>
      <c r="C86" s="261" t="s">
        <v>450</v>
      </c>
      <c r="D86" s="261"/>
      <c r="E86" s="262" t="s">
        <v>422</v>
      </c>
      <c r="F86" s="245"/>
      <c r="G86" s="262"/>
      <c r="H86" s="264"/>
      <c r="I86" s="248"/>
      <c r="J86" s="262"/>
      <c r="K86" s="249"/>
      <c r="L86" s="268"/>
      <c r="M86" s="245"/>
      <c r="N86" s="265"/>
      <c r="O86" s="258"/>
      <c r="P86" s="266"/>
    </row>
    <row r="87" spans="2:20" s="267" customFormat="1" ht="15" customHeight="1">
      <c r="B87" s="241" t="s">
        <v>451</v>
      </c>
      <c r="C87" s="261" t="s">
        <v>452</v>
      </c>
      <c r="D87" s="261"/>
      <c r="E87" s="262" t="s">
        <v>421</v>
      </c>
      <c r="F87" s="245"/>
      <c r="G87" s="262"/>
      <c r="H87" s="264"/>
      <c r="I87" s="245"/>
      <c r="J87" s="262"/>
      <c r="K87" s="249"/>
      <c r="L87" s="268"/>
      <c r="M87" s="245"/>
      <c r="N87" s="265"/>
      <c r="O87" s="258"/>
      <c r="P87" s="266"/>
    </row>
    <row r="88" spans="2:20" s="267" customFormat="1" ht="15" customHeight="1">
      <c r="B88" s="241" t="s">
        <v>453</v>
      </c>
      <c r="C88" s="261" t="s">
        <v>454</v>
      </c>
      <c r="D88" s="261"/>
      <c r="E88" s="262" t="s">
        <v>13</v>
      </c>
      <c r="F88" s="245"/>
      <c r="G88" s="262"/>
      <c r="H88" s="264"/>
      <c r="I88" s="248"/>
      <c r="J88" s="262"/>
      <c r="K88" s="249"/>
      <c r="L88" s="268"/>
      <c r="M88" s="245"/>
      <c r="N88" s="265"/>
      <c r="O88" s="258"/>
      <c r="P88" s="266"/>
    </row>
    <row r="89" spans="2:20" s="267" customFormat="1" ht="15" customHeight="1">
      <c r="B89" s="241" t="s">
        <v>455</v>
      </c>
      <c r="C89" s="261" t="s">
        <v>623</v>
      </c>
      <c r="D89" s="261"/>
      <c r="E89" s="262" t="s">
        <v>419</v>
      </c>
      <c r="F89" s="245"/>
      <c r="G89" s="262"/>
      <c r="H89" s="264"/>
      <c r="I89" s="248"/>
      <c r="J89" s="262"/>
      <c r="K89" s="249"/>
      <c r="L89" s="268"/>
      <c r="M89" s="245"/>
      <c r="N89" s="265"/>
      <c r="O89" s="258"/>
      <c r="P89" s="266"/>
    </row>
    <row r="90" spans="2:20" s="267" customFormat="1" ht="15" customHeight="1">
      <c r="B90" s="241" t="s">
        <v>173</v>
      </c>
      <c r="C90" s="261" t="s">
        <v>343</v>
      </c>
      <c r="D90" s="261"/>
      <c r="E90" s="262" t="s">
        <v>13</v>
      </c>
      <c r="F90" s="245"/>
      <c r="G90" s="262"/>
      <c r="H90" s="264"/>
      <c r="I90" s="248"/>
      <c r="J90" s="262"/>
      <c r="K90" s="249"/>
      <c r="L90" s="268"/>
      <c r="M90" s="245"/>
      <c r="N90" s="265"/>
      <c r="O90" s="258"/>
      <c r="P90" s="266"/>
    </row>
    <row r="91" spans="2:20" s="267" customFormat="1" ht="15" customHeight="1">
      <c r="B91" s="241" t="s">
        <v>571</v>
      </c>
      <c r="C91" s="261" t="s">
        <v>572</v>
      </c>
      <c r="D91" s="261" t="s">
        <v>805</v>
      </c>
      <c r="E91" s="262" t="s">
        <v>568</v>
      </c>
      <c r="F91" s="245"/>
      <c r="G91" s="262"/>
      <c r="H91" s="264"/>
      <c r="I91" s="248"/>
      <c r="J91" s="262"/>
      <c r="K91" s="249"/>
      <c r="L91" s="245"/>
      <c r="M91" s="245"/>
      <c r="N91" s="265"/>
      <c r="O91" s="258"/>
      <c r="P91" s="266"/>
      <c r="R91" s="283"/>
    </row>
    <row r="92" spans="2:20" s="267" customFormat="1" ht="15" customHeight="1">
      <c r="B92" s="241" t="s">
        <v>573</v>
      </c>
      <c r="C92" s="261" t="s">
        <v>574</v>
      </c>
      <c r="D92" s="261" t="s">
        <v>806</v>
      </c>
      <c r="E92" s="262" t="s">
        <v>22</v>
      </c>
      <c r="F92" s="245"/>
      <c r="G92" s="262"/>
      <c r="H92" s="264"/>
      <c r="I92" s="248"/>
      <c r="J92" s="262"/>
      <c r="K92" s="249"/>
      <c r="L92" s="245"/>
      <c r="M92" s="245"/>
      <c r="N92" s="265"/>
      <c r="O92" s="258"/>
      <c r="P92" s="266"/>
      <c r="R92" s="283"/>
    </row>
    <row r="93" spans="2:20" s="267" customFormat="1" ht="15" customHeight="1">
      <c r="B93" s="241" t="s">
        <v>575</v>
      </c>
      <c r="C93" s="261" t="s">
        <v>576</v>
      </c>
      <c r="D93" s="261"/>
      <c r="E93" s="262" t="s">
        <v>558</v>
      </c>
      <c r="F93" s="245"/>
      <c r="G93" s="262"/>
      <c r="H93" s="264"/>
      <c r="I93" s="248"/>
      <c r="J93" s="262"/>
      <c r="K93" s="249"/>
      <c r="L93" s="245"/>
      <c r="M93" s="245"/>
      <c r="N93" s="265"/>
      <c r="O93" s="258"/>
      <c r="P93" s="266"/>
      <c r="R93" s="283"/>
    </row>
    <row r="94" spans="2:20" s="267" customFormat="1" ht="15" customHeight="1">
      <c r="B94" s="241"/>
      <c r="C94" s="261"/>
      <c r="D94" s="261"/>
      <c r="E94" s="262"/>
      <c r="F94" s="245"/>
      <c r="G94" s="262"/>
      <c r="H94" s="264"/>
      <c r="I94" s="248"/>
      <c r="J94" s="262"/>
      <c r="K94" s="249"/>
      <c r="L94" s="268"/>
      <c r="M94" s="245"/>
      <c r="N94" s="265"/>
      <c r="O94" s="258"/>
      <c r="P94" s="266"/>
    </row>
    <row r="95" spans="2:20" s="260" customFormat="1" ht="15" customHeight="1">
      <c r="B95" s="241" t="s">
        <v>625</v>
      </c>
      <c r="C95" s="242"/>
      <c r="D95" s="242" t="s">
        <v>625</v>
      </c>
      <c r="E95" s="244" t="s">
        <v>626</v>
      </c>
      <c r="F95" s="245"/>
      <c r="G95" s="262"/>
      <c r="H95" s="264"/>
      <c r="I95" s="248"/>
      <c r="J95" s="262"/>
      <c r="K95" s="249"/>
      <c r="L95" s="245"/>
      <c r="M95" s="245"/>
      <c r="N95" s="265"/>
      <c r="O95" s="258"/>
      <c r="P95" s="266"/>
      <c r="T95" s="267"/>
    </row>
    <row r="96" spans="2:20" s="260" customFormat="1" ht="15" customHeight="1">
      <c r="B96" s="241" t="s">
        <v>577</v>
      </c>
      <c r="C96" s="242" t="s">
        <v>578</v>
      </c>
      <c r="D96" s="242" t="s">
        <v>807</v>
      </c>
      <c r="E96" s="244" t="s">
        <v>565</v>
      </c>
      <c r="F96" s="245"/>
      <c r="G96" s="262"/>
      <c r="H96" s="264"/>
      <c r="I96" s="248"/>
      <c r="J96" s="262"/>
      <c r="K96" s="249"/>
      <c r="L96" s="268"/>
      <c r="M96" s="245"/>
      <c r="N96" s="265"/>
      <c r="O96" s="251"/>
      <c r="P96" s="266"/>
    </row>
    <row r="97" spans="1:18" s="260" customFormat="1" ht="15" customHeight="1">
      <c r="B97" s="241" t="s">
        <v>456</v>
      </c>
      <c r="C97" s="242" t="s">
        <v>763</v>
      </c>
      <c r="D97" s="242" t="s">
        <v>808</v>
      </c>
      <c r="E97" s="244" t="s">
        <v>342</v>
      </c>
      <c r="F97" s="245"/>
      <c r="G97" s="262"/>
      <c r="H97" s="264"/>
      <c r="I97" s="248"/>
      <c r="J97" s="262"/>
      <c r="K97" s="249"/>
      <c r="L97" s="268"/>
      <c r="M97" s="245"/>
      <c r="N97" s="265"/>
      <c r="O97" s="251"/>
      <c r="P97" s="266"/>
    </row>
    <row r="98" spans="1:18" s="260" customFormat="1" ht="15" customHeight="1">
      <c r="B98" s="241"/>
      <c r="C98" s="242"/>
      <c r="D98" s="242"/>
      <c r="E98" s="244"/>
      <c r="F98" s="245"/>
      <c r="G98" s="262"/>
      <c r="H98" s="264"/>
      <c r="I98" s="248"/>
      <c r="J98" s="262"/>
      <c r="K98" s="249"/>
      <c r="L98" s="268"/>
      <c r="M98" s="245"/>
      <c r="N98" s="265"/>
      <c r="O98" s="251"/>
      <c r="P98" s="266"/>
    </row>
    <row r="99" spans="1:18" s="260" customFormat="1" ht="15" customHeight="1">
      <c r="B99" s="253" t="s">
        <v>305</v>
      </c>
      <c r="C99" s="254"/>
      <c r="D99" s="243" t="s">
        <v>809</v>
      </c>
      <c r="E99" s="255"/>
      <c r="F99" s="245"/>
      <c r="G99" s="256"/>
      <c r="H99" s="257"/>
      <c r="I99" s="248"/>
      <c r="J99" s="256"/>
      <c r="K99" s="249"/>
      <c r="L99" s="258"/>
      <c r="M99" s="258"/>
      <c r="N99" s="257"/>
      <c r="O99" s="251"/>
      <c r="P99" s="259"/>
    </row>
    <row r="100" spans="1:18" s="260" customFormat="1" ht="15" customHeight="1">
      <c r="B100" s="241" t="s">
        <v>579</v>
      </c>
      <c r="C100" s="242" t="s">
        <v>580</v>
      </c>
      <c r="D100" s="242" t="s">
        <v>810</v>
      </c>
      <c r="E100" s="244" t="s">
        <v>581</v>
      </c>
      <c r="F100" s="245"/>
      <c r="G100" s="262"/>
      <c r="H100" s="264"/>
      <c r="I100" s="248"/>
      <c r="J100" s="262"/>
      <c r="K100" s="249"/>
      <c r="L100" s="268"/>
      <c r="M100" s="245"/>
      <c r="N100" s="265"/>
      <c r="O100" s="251"/>
      <c r="P100" s="266"/>
    </row>
    <row r="101" spans="1:18" s="260" customFormat="1" ht="15" customHeight="1">
      <c r="B101" s="241" t="s">
        <v>583</v>
      </c>
      <c r="C101" s="242" t="s">
        <v>584</v>
      </c>
      <c r="D101" s="242" t="s">
        <v>811</v>
      </c>
      <c r="E101" s="244" t="s">
        <v>582</v>
      </c>
      <c r="F101" s="245"/>
      <c r="G101" s="262"/>
      <c r="H101" s="264"/>
      <c r="I101" s="248"/>
      <c r="J101" s="262"/>
      <c r="K101" s="249"/>
      <c r="L101" s="268"/>
      <c r="M101" s="245"/>
      <c r="N101" s="265"/>
      <c r="O101" s="251"/>
      <c r="P101" s="266"/>
    </row>
    <row r="102" spans="1:18" s="260" customFormat="1" ht="15" customHeight="1">
      <c r="B102" s="241" t="s">
        <v>585</v>
      </c>
      <c r="C102" s="284" t="s">
        <v>586</v>
      </c>
      <c r="D102" s="284" t="s">
        <v>812</v>
      </c>
      <c r="E102" s="244" t="s">
        <v>524</v>
      </c>
      <c r="F102" s="245"/>
      <c r="G102" s="262"/>
      <c r="H102" s="264"/>
      <c r="I102" s="248"/>
      <c r="J102" s="262"/>
      <c r="K102" s="249"/>
      <c r="L102" s="285"/>
      <c r="M102" s="245"/>
      <c r="N102" s="265"/>
      <c r="O102" s="251"/>
      <c r="P102" s="266"/>
    </row>
    <row r="103" spans="1:18" s="260" customFormat="1" ht="15" customHeight="1">
      <c r="B103" s="241" t="s">
        <v>587</v>
      </c>
      <c r="C103" s="284" t="s">
        <v>588</v>
      </c>
      <c r="D103" s="284" t="s">
        <v>813</v>
      </c>
      <c r="E103" s="262" t="s">
        <v>524</v>
      </c>
      <c r="F103" s="245"/>
      <c r="G103" s="262"/>
      <c r="H103" s="264"/>
      <c r="I103" s="248"/>
      <c r="J103" s="262"/>
      <c r="K103" s="249"/>
      <c r="L103" s="268"/>
      <c r="M103" s="245"/>
      <c r="N103" s="265"/>
      <c r="O103" s="258"/>
      <c r="P103" s="266"/>
    </row>
    <row r="104" spans="1:18" s="260" customFormat="1" ht="15" customHeight="1">
      <c r="B104" s="241" t="s">
        <v>589</v>
      </c>
      <c r="C104" s="242" t="s">
        <v>590</v>
      </c>
      <c r="D104" s="242" t="s">
        <v>814</v>
      </c>
      <c r="E104" s="244" t="s">
        <v>591</v>
      </c>
      <c r="F104" s="245"/>
      <c r="G104" s="262"/>
      <c r="H104" s="264"/>
      <c r="I104" s="248"/>
      <c r="J104" s="262"/>
      <c r="K104" s="249"/>
      <c r="L104" s="268"/>
      <c r="M104" s="245"/>
      <c r="N104" s="265"/>
      <c r="O104" s="251"/>
      <c r="P104" s="266"/>
    </row>
    <row r="105" spans="1:18" s="267" customFormat="1" ht="15" customHeight="1">
      <c r="B105" s="241" t="s">
        <v>592</v>
      </c>
      <c r="C105" s="242" t="s">
        <v>593</v>
      </c>
      <c r="D105" s="242" t="s">
        <v>815</v>
      </c>
      <c r="E105" s="244" t="s">
        <v>524</v>
      </c>
      <c r="F105" s="245"/>
      <c r="G105" s="262"/>
      <c r="H105" s="264"/>
      <c r="I105" s="248"/>
      <c r="J105" s="262"/>
      <c r="K105" s="249"/>
      <c r="L105" s="285"/>
      <c r="M105" s="245"/>
      <c r="N105" s="265"/>
      <c r="O105" s="251"/>
      <c r="P105" s="266"/>
    </row>
    <row r="106" spans="1:18" s="267" customFormat="1" ht="15" customHeight="1">
      <c r="B106" s="241" t="s">
        <v>594</v>
      </c>
      <c r="C106" s="261" t="s">
        <v>764</v>
      </c>
      <c r="D106" s="261" t="s">
        <v>816</v>
      </c>
      <c r="E106" s="262" t="s">
        <v>582</v>
      </c>
      <c r="F106" s="245"/>
      <c r="G106" s="262"/>
      <c r="H106" s="264"/>
      <c r="I106" s="245"/>
      <c r="J106" s="262"/>
      <c r="K106" s="249"/>
      <c r="L106" s="268"/>
      <c r="M106" s="245"/>
      <c r="N106" s="265"/>
      <c r="O106" s="258"/>
      <c r="P106" s="266"/>
    </row>
    <row r="107" spans="1:18" s="267" customFormat="1" ht="15" customHeight="1">
      <c r="B107" s="241" t="s">
        <v>595</v>
      </c>
      <c r="C107" s="261" t="s">
        <v>410</v>
      </c>
      <c r="D107" s="261" t="s">
        <v>817</v>
      </c>
      <c r="E107" s="262" t="s">
        <v>417</v>
      </c>
      <c r="F107" s="245"/>
      <c r="G107" s="262"/>
      <c r="H107" s="264"/>
      <c r="I107" s="245"/>
      <c r="J107" s="262"/>
      <c r="K107" s="249"/>
      <c r="L107" s="268"/>
      <c r="M107" s="245"/>
      <c r="N107" s="265"/>
      <c r="O107" s="258"/>
      <c r="P107" s="266"/>
    </row>
    <row r="108" spans="1:18" s="260" customFormat="1" ht="15" customHeight="1">
      <c r="B108" s="241" t="s">
        <v>596</v>
      </c>
      <c r="C108" s="261" t="s">
        <v>409</v>
      </c>
      <c r="D108" s="261" t="s">
        <v>818</v>
      </c>
      <c r="E108" s="262" t="s">
        <v>342</v>
      </c>
      <c r="F108" s="245"/>
      <c r="G108" s="262"/>
      <c r="H108" s="264"/>
      <c r="I108" s="484"/>
      <c r="J108" s="262"/>
      <c r="K108" s="249"/>
      <c r="L108" s="268"/>
      <c r="M108" s="245"/>
      <c r="N108" s="265"/>
      <c r="O108" s="258"/>
      <c r="P108" s="266"/>
    </row>
    <row r="109" spans="1:18" customFormat="1" ht="13.5">
      <c r="A109" s="260"/>
      <c r="B109" s="241" t="s">
        <v>628</v>
      </c>
      <c r="C109" s="261" t="s">
        <v>629</v>
      </c>
      <c r="D109" s="261" t="s">
        <v>819</v>
      </c>
      <c r="E109" s="262" t="s">
        <v>13</v>
      </c>
      <c r="F109" s="245"/>
      <c r="G109" s="262"/>
      <c r="H109" s="264"/>
      <c r="I109" s="248"/>
      <c r="J109" s="262"/>
      <c r="K109" s="249"/>
      <c r="L109" s="268"/>
      <c r="M109" s="245"/>
      <c r="N109" s="265"/>
      <c r="O109" s="258"/>
      <c r="P109" s="266"/>
      <c r="R109" s="480"/>
    </row>
    <row r="110" spans="1:18" s="260" customFormat="1" ht="15" customHeight="1">
      <c r="B110" s="241" t="s">
        <v>457</v>
      </c>
      <c r="C110" s="261" t="s">
        <v>458</v>
      </c>
      <c r="D110" s="261" t="s">
        <v>820</v>
      </c>
      <c r="E110" s="262" t="s">
        <v>408</v>
      </c>
      <c r="F110" s="245"/>
      <c r="G110" s="262"/>
      <c r="H110" s="264"/>
      <c r="I110" s="248"/>
      <c r="J110" s="262"/>
      <c r="K110" s="249"/>
      <c r="L110" s="268"/>
      <c r="M110" s="245"/>
      <c r="N110" s="265"/>
      <c r="O110" s="258"/>
      <c r="P110" s="266"/>
    </row>
    <row r="111" spans="1:18" s="260" customFormat="1" ht="15" customHeight="1">
      <c r="B111" s="241"/>
      <c r="C111" s="286"/>
      <c r="D111" s="242"/>
      <c r="E111" s="244"/>
      <c r="F111" s="245"/>
      <c r="G111" s="262"/>
      <c r="H111" s="264"/>
      <c r="I111" s="248"/>
      <c r="J111" s="262"/>
      <c r="K111" s="249"/>
      <c r="L111" s="268"/>
      <c r="M111" s="245"/>
      <c r="N111" s="265"/>
      <c r="O111" s="245"/>
      <c r="P111" s="266"/>
    </row>
    <row r="112" spans="1:18" s="260" customFormat="1" ht="15" customHeight="1">
      <c r="B112" s="253" t="s">
        <v>306</v>
      </c>
      <c r="C112" s="254"/>
      <c r="D112" s="243" t="s">
        <v>821</v>
      </c>
      <c r="E112" s="255"/>
      <c r="F112" s="245"/>
      <c r="G112" s="256"/>
      <c r="H112" s="257"/>
      <c r="I112" s="248"/>
      <c r="J112" s="256"/>
      <c r="K112" s="249"/>
      <c r="L112" s="258"/>
      <c r="M112" s="258"/>
      <c r="N112" s="257"/>
      <c r="O112" s="251"/>
      <c r="P112" s="259"/>
    </row>
    <row r="113" spans="2:16" s="260" customFormat="1" ht="15" customHeight="1">
      <c r="B113" s="241" t="s">
        <v>597</v>
      </c>
      <c r="C113" s="242" t="s">
        <v>598</v>
      </c>
      <c r="D113" s="242" t="s">
        <v>822</v>
      </c>
      <c r="E113" s="244" t="s">
        <v>599</v>
      </c>
      <c r="F113" s="245"/>
      <c r="G113" s="262"/>
      <c r="H113" s="264"/>
      <c r="I113" s="248"/>
      <c r="J113" s="262"/>
      <c r="K113" s="249"/>
      <c r="L113" s="268"/>
      <c r="M113" s="245"/>
      <c r="N113" s="265"/>
      <c r="O113" s="251"/>
      <c r="P113" s="266"/>
    </row>
    <row r="114" spans="2:16" s="260" customFormat="1" ht="15" customHeight="1">
      <c r="B114" s="241" t="s">
        <v>189</v>
      </c>
      <c r="C114" s="242" t="s">
        <v>600</v>
      </c>
      <c r="D114" s="242" t="s">
        <v>823</v>
      </c>
      <c r="E114" s="244" t="s">
        <v>601</v>
      </c>
      <c r="F114" s="245"/>
      <c r="G114" s="262"/>
      <c r="H114" s="264"/>
      <c r="I114" s="245"/>
      <c r="J114" s="262"/>
      <c r="K114" s="249"/>
      <c r="L114" s="268"/>
      <c r="M114" s="268"/>
      <c r="N114" s="265"/>
      <c r="O114" s="251"/>
      <c r="P114" s="266"/>
    </row>
    <row r="115" spans="2:16" s="260" customFormat="1" ht="15" customHeight="1">
      <c r="B115" s="241" t="s">
        <v>602</v>
      </c>
      <c r="C115" s="242" t="s">
        <v>603</v>
      </c>
      <c r="D115" s="242" t="s">
        <v>824</v>
      </c>
      <c r="E115" s="244" t="s">
        <v>559</v>
      </c>
      <c r="F115" s="245"/>
      <c r="G115" s="262"/>
      <c r="H115" s="264"/>
      <c r="I115" s="245"/>
      <c r="J115" s="262"/>
      <c r="K115" s="249"/>
      <c r="L115" s="268"/>
      <c r="M115" s="268"/>
      <c r="N115" s="265"/>
      <c r="O115" s="251"/>
      <c r="P115" s="266"/>
    </row>
    <row r="116" spans="2:16" s="260" customFormat="1" ht="15" customHeight="1">
      <c r="B116" s="241"/>
      <c r="C116" s="242"/>
      <c r="D116" s="242"/>
      <c r="E116" s="244"/>
      <c r="F116" s="245"/>
      <c r="G116" s="262"/>
      <c r="H116" s="264"/>
      <c r="I116" s="248"/>
      <c r="J116" s="262"/>
      <c r="K116" s="249"/>
      <c r="L116" s="268"/>
      <c r="M116" s="268"/>
      <c r="N116" s="265"/>
      <c r="O116" s="251"/>
      <c r="P116" s="266"/>
    </row>
    <row r="117" spans="2:16" s="260" customFormat="1" ht="15" customHeight="1">
      <c r="B117" s="253" t="s">
        <v>963</v>
      </c>
      <c r="C117" s="254"/>
      <c r="D117" s="243" t="s">
        <v>821</v>
      </c>
      <c r="E117" s="255"/>
      <c r="F117" s="245"/>
      <c r="G117" s="256"/>
      <c r="H117" s="257"/>
      <c r="I117" s="248"/>
      <c r="J117" s="256"/>
      <c r="K117" s="249"/>
      <c r="L117" s="258"/>
      <c r="M117" s="258"/>
      <c r="N117" s="257"/>
      <c r="O117" s="251"/>
      <c r="P117" s="259"/>
    </row>
    <row r="118" spans="2:16" s="260" customFormat="1" ht="15" customHeight="1">
      <c r="B118" s="241" t="s">
        <v>924</v>
      </c>
      <c r="C118" s="242" t="s">
        <v>932</v>
      </c>
      <c r="D118" s="242"/>
      <c r="E118" s="244" t="s">
        <v>964</v>
      </c>
      <c r="F118" s="245"/>
      <c r="G118" s="262"/>
      <c r="H118" s="495"/>
      <c r="I118" s="248"/>
      <c r="J118" s="262"/>
      <c r="K118" s="496"/>
      <c r="L118" s="268"/>
      <c r="M118" s="245"/>
      <c r="N118" s="265"/>
      <c r="O118" s="251"/>
      <c r="P118" s="266"/>
    </row>
    <row r="119" spans="2:16" s="260" customFormat="1" ht="15" customHeight="1">
      <c r="B119" s="241" t="s">
        <v>925</v>
      </c>
      <c r="C119" s="242" t="s">
        <v>933</v>
      </c>
      <c r="D119" s="242"/>
      <c r="E119" s="244" t="s">
        <v>964</v>
      </c>
      <c r="F119" s="245"/>
      <c r="G119" s="262"/>
      <c r="H119" s="495"/>
      <c r="I119" s="245"/>
      <c r="J119" s="262"/>
      <c r="K119" s="496"/>
      <c r="L119" s="268"/>
      <c r="M119" s="268"/>
      <c r="N119" s="265"/>
      <c r="O119" s="251"/>
      <c r="P119" s="266"/>
    </row>
    <row r="120" spans="2:16" s="260" customFormat="1" ht="15" customHeight="1">
      <c r="B120" s="241" t="s">
        <v>925</v>
      </c>
      <c r="C120" s="242" t="s">
        <v>934</v>
      </c>
      <c r="D120" s="242"/>
      <c r="E120" s="244" t="s">
        <v>964</v>
      </c>
      <c r="F120" s="245"/>
      <c r="G120" s="262"/>
      <c r="H120" s="495"/>
      <c r="I120" s="245"/>
      <c r="J120" s="262"/>
      <c r="K120" s="496"/>
      <c r="L120" s="268"/>
      <c r="M120" s="268"/>
      <c r="N120" s="265"/>
      <c r="O120" s="251"/>
      <c r="P120" s="266"/>
    </row>
    <row r="121" spans="2:16" s="260" customFormat="1" ht="15" customHeight="1">
      <c r="B121" s="241" t="s">
        <v>926</v>
      </c>
      <c r="C121" s="242" t="s">
        <v>935</v>
      </c>
      <c r="D121" s="242"/>
      <c r="E121" s="244" t="s">
        <v>964</v>
      </c>
      <c r="F121" s="245"/>
      <c r="G121" s="262"/>
      <c r="H121" s="495"/>
      <c r="I121" s="248"/>
      <c r="J121" s="262"/>
      <c r="K121" s="496"/>
      <c r="L121" s="268"/>
      <c r="M121" s="245"/>
      <c r="N121" s="265"/>
      <c r="O121" s="251"/>
      <c r="P121" s="266"/>
    </row>
    <row r="122" spans="2:16" s="260" customFormat="1" ht="15" customHeight="1">
      <c r="B122" s="241" t="s">
        <v>927</v>
      </c>
      <c r="C122" s="242" t="s">
        <v>936</v>
      </c>
      <c r="D122" s="242"/>
      <c r="E122" s="244" t="s">
        <v>964</v>
      </c>
      <c r="F122" s="245"/>
      <c r="G122" s="262"/>
      <c r="H122" s="495"/>
      <c r="I122" s="245"/>
      <c r="J122" s="262"/>
      <c r="K122" s="496"/>
      <c r="L122" s="268"/>
      <c r="M122" s="268"/>
      <c r="N122" s="265"/>
      <c r="O122" s="251"/>
      <c r="P122" s="266"/>
    </row>
    <row r="123" spans="2:16" s="260" customFormat="1" ht="15" customHeight="1">
      <c r="B123" s="241" t="s">
        <v>928</v>
      </c>
      <c r="C123" s="242" t="s">
        <v>937</v>
      </c>
      <c r="D123" s="242"/>
      <c r="E123" s="244" t="s">
        <v>964</v>
      </c>
      <c r="F123" s="245"/>
      <c r="G123" s="262"/>
      <c r="H123" s="495"/>
      <c r="I123" s="245"/>
      <c r="J123" s="262"/>
      <c r="K123" s="496"/>
      <c r="L123" s="268"/>
      <c r="M123" s="268"/>
      <c r="N123" s="265"/>
      <c r="O123" s="251"/>
      <c r="P123" s="266"/>
    </row>
    <row r="124" spans="2:16" s="260" customFormat="1" ht="15" customHeight="1">
      <c r="B124" s="241" t="s">
        <v>928</v>
      </c>
      <c r="C124" s="242" t="s">
        <v>938</v>
      </c>
      <c r="D124" s="242"/>
      <c r="E124" s="244" t="s">
        <v>964</v>
      </c>
      <c r="F124" s="245"/>
      <c r="G124" s="262"/>
      <c r="H124" s="495"/>
      <c r="I124" s="248"/>
      <c r="J124" s="262"/>
      <c r="K124" s="496"/>
      <c r="L124" s="268"/>
      <c r="M124" s="245"/>
      <c r="N124" s="265"/>
      <c r="O124" s="251"/>
      <c r="P124" s="266"/>
    </row>
    <row r="125" spans="2:16" s="260" customFormat="1" ht="15" customHeight="1">
      <c r="B125" s="241" t="s">
        <v>928</v>
      </c>
      <c r="C125" s="242" t="s">
        <v>939</v>
      </c>
      <c r="D125" s="242"/>
      <c r="E125" s="244" t="s">
        <v>964</v>
      </c>
      <c r="F125" s="245"/>
      <c r="G125" s="262"/>
      <c r="H125" s="495"/>
      <c r="I125" s="245"/>
      <c r="J125" s="262"/>
      <c r="K125" s="496"/>
      <c r="L125" s="268"/>
      <c r="M125" s="268"/>
      <c r="N125" s="265"/>
      <c r="O125" s="251"/>
      <c r="P125" s="266"/>
    </row>
    <row r="126" spans="2:16" s="260" customFormat="1" ht="15" customHeight="1">
      <c r="B126" s="241" t="s">
        <v>928</v>
      </c>
      <c r="C126" s="242" t="s">
        <v>940</v>
      </c>
      <c r="D126" s="242"/>
      <c r="E126" s="244" t="s">
        <v>964</v>
      </c>
      <c r="F126" s="245"/>
      <c r="G126" s="262"/>
      <c r="H126" s="495"/>
      <c r="I126" s="245"/>
      <c r="J126" s="262"/>
      <c r="K126" s="496"/>
      <c r="L126" s="268"/>
      <c r="M126" s="268"/>
      <c r="N126" s="265"/>
      <c r="O126" s="251"/>
      <c r="P126" s="266"/>
    </row>
    <row r="127" spans="2:16" s="260" customFormat="1" ht="15" customHeight="1">
      <c r="B127" s="241" t="s">
        <v>928</v>
      </c>
      <c r="C127" s="242" t="s">
        <v>941</v>
      </c>
      <c r="D127" s="242"/>
      <c r="E127" s="244" t="s">
        <v>964</v>
      </c>
      <c r="F127" s="245"/>
      <c r="G127" s="262"/>
      <c r="H127" s="495"/>
      <c r="I127" s="248"/>
      <c r="J127" s="262"/>
      <c r="K127" s="496"/>
      <c r="L127" s="268"/>
      <c r="M127" s="245"/>
      <c r="N127" s="265"/>
      <c r="O127" s="251"/>
      <c r="P127" s="266"/>
    </row>
    <row r="128" spans="2:16" s="260" customFormat="1" ht="15" customHeight="1">
      <c r="B128" s="241" t="s">
        <v>928</v>
      </c>
      <c r="C128" s="242" t="s">
        <v>942</v>
      </c>
      <c r="D128" s="242"/>
      <c r="E128" s="244" t="s">
        <v>964</v>
      </c>
      <c r="F128" s="245"/>
      <c r="G128" s="262"/>
      <c r="H128" s="495"/>
      <c r="I128" s="245"/>
      <c r="J128" s="262"/>
      <c r="K128" s="496"/>
      <c r="L128" s="268"/>
      <c r="M128" s="268"/>
      <c r="N128" s="265"/>
      <c r="O128" s="251"/>
      <c r="P128" s="266"/>
    </row>
    <row r="129" spans="2:17" s="260" customFormat="1" ht="15" customHeight="1">
      <c r="B129" s="241" t="s">
        <v>929</v>
      </c>
      <c r="C129" s="242" t="s">
        <v>943</v>
      </c>
      <c r="D129" s="242"/>
      <c r="E129" s="244" t="s">
        <v>964</v>
      </c>
      <c r="F129" s="245"/>
      <c r="G129" s="262"/>
      <c r="H129" s="495"/>
      <c r="I129" s="245"/>
      <c r="J129" s="262"/>
      <c r="K129" s="496"/>
      <c r="L129" s="268"/>
      <c r="M129" s="268"/>
      <c r="N129" s="265"/>
      <c r="O129" s="251"/>
      <c r="P129" s="266"/>
    </row>
    <row r="130" spans="2:17" s="260" customFormat="1" ht="15" customHeight="1">
      <c r="B130" s="241"/>
      <c r="C130" s="242"/>
      <c r="D130" s="242"/>
      <c r="E130" s="244"/>
      <c r="F130" s="245"/>
      <c r="G130" s="262"/>
      <c r="H130" s="264"/>
      <c r="I130" s="248"/>
      <c r="J130" s="262"/>
      <c r="K130" s="249"/>
      <c r="L130" s="268"/>
      <c r="M130" s="268"/>
      <c r="N130" s="265"/>
      <c r="O130" s="251"/>
      <c r="P130" s="266"/>
    </row>
    <row r="131" spans="2:17" s="260" customFormat="1" ht="15" customHeight="1">
      <c r="B131" s="274"/>
      <c r="C131" s="287"/>
      <c r="D131" s="243"/>
      <c r="E131" s="244"/>
      <c r="F131" s="245"/>
      <c r="G131" s="262"/>
      <c r="H131" s="264"/>
      <c r="I131" s="248"/>
      <c r="J131" s="262"/>
      <c r="K131" s="249"/>
      <c r="L131" s="268"/>
      <c r="M131" s="268"/>
      <c r="N131" s="265"/>
      <c r="O131" s="251"/>
      <c r="P131" s="266"/>
    </row>
    <row r="132" spans="2:17" s="260" customFormat="1" ht="16.5" customHeight="1">
      <c r="B132" s="253" t="s">
        <v>640</v>
      </c>
      <c r="C132" s="254"/>
      <c r="D132" s="243" t="s">
        <v>825</v>
      </c>
      <c r="E132" s="255"/>
      <c r="F132" s="245"/>
      <c r="G132" s="262"/>
      <c r="H132" s="264"/>
      <c r="I132" s="248"/>
      <c r="J132" s="256"/>
      <c r="K132" s="249"/>
      <c r="L132" s="258"/>
      <c r="M132" s="258"/>
      <c r="N132" s="257"/>
      <c r="O132" s="251"/>
      <c r="P132" s="259"/>
    </row>
    <row r="133" spans="2:17" s="260" customFormat="1" ht="15" customHeight="1">
      <c r="B133" s="241" t="s">
        <v>714</v>
      </c>
      <c r="C133" s="242" t="s">
        <v>604</v>
      </c>
      <c r="D133" s="243"/>
      <c r="E133" s="244" t="s">
        <v>605</v>
      </c>
      <c r="F133" s="245"/>
      <c r="G133" s="262"/>
      <c r="H133" s="264"/>
      <c r="I133" s="245"/>
      <c r="J133" s="262"/>
      <c r="K133" s="249"/>
      <c r="L133" s="258"/>
      <c r="M133" s="258"/>
      <c r="N133" s="257"/>
      <c r="O133" s="251"/>
      <c r="P133" s="266"/>
    </row>
    <row r="134" spans="2:17" s="288" customFormat="1" ht="15" customHeight="1">
      <c r="B134" s="241"/>
      <c r="C134" s="242"/>
      <c r="D134" s="243"/>
      <c r="E134" s="244"/>
      <c r="F134" s="245"/>
      <c r="G134" s="262"/>
      <c r="H134" s="264"/>
      <c r="I134" s="245"/>
      <c r="J134" s="262"/>
      <c r="K134" s="249"/>
      <c r="L134" s="258"/>
      <c r="M134" s="258"/>
      <c r="N134" s="257"/>
      <c r="O134" s="251"/>
      <c r="P134" s="266"/>
      <c r="Q134" s="260"/>
    </row>
    <row r="135" spans="2:17" s="288" customFormat="1" ht="15" customHeight="1">
      <c r="B135" s="253" t="s">
        <v>641</v>
      </c>
      <c r="C135" s="242"/>
      <c r="D135" s="243"/>
      <c r="E135" s="244"/>
      <c r="F135" s="245"/>
      <c r="G135" s="262"/>
      <c r="H135" s="264"/>
      <c r="I135" s="245"/>
      <c r="J135" s="262"/>
      <c r="K135" s="249"/>
      <c r="L135" s="258"/>
      <c r="M135" s="258"/>
      <c r="N135" s="257"/>
      <c r="O135" s="251"/>
      <c r="P135" s="266"/>
      <c r="Q135" s="260"/>
    </row>
    <row r="136" spans="2:17" s="288" customFormat="1" ht="15" customHeight="1">
      <c r="B136" s="241" t="s">
        <v>606</v>
      </c>
      <c r="C136" s="242" t="s">
        <v>615</v>
      </c>
      <c r="D136" s="243"/>
      <c r="E136" s="244" t="s">
        <v>607</v>
      </c>
      <c r="F136" s="245"/>
      <c r="G136" s="262"/>
      <c r="H136" s="249"/>
      <c r="I136" s="248"/>
      <c r="J136" s="262"/>
      <c r="K136" s="249"/>
      <c r="L136" s="258"/>
      <c r="M136" s="258"/>
      <c r="N136" s="257"/>
      <c r="O136" s="251"/>
      <c r="P136" s="266"/>
      <c r="Q136" s="260"/>
    </row>
    <row r="137" spans="2:17" s="288" customFormat="1" ht="15" customHeight="1">
      <c r="B137" s="241" t="s">
        <v>612</v>
      </c>
      <c r="C137" s="242" t="s">
        <v>613</v>
      </c>
      <c r="D137" s="243"/>
      <c r="E137" s="244" t="s">
        <v>614</v>
      </c>
      <c r="F137" s="248"/>
      <c r="G137" s="262"/>
      <c r="H137" s="249"/>
      <c r="I137" s="248"/>
      <c r="J137" s="262"/>
      <c r="K137" s="249"/>
      <c r="L137" s="258"/>
      <c r="M137" s="258"/>
      <c r="N137" s="257"/>
      <c r="O137" s="251"/>
      <c r="P137" s="266"/>
      <c r="Q137" s="260"/>
    </row>
    <row r="138" spans="2:17" s="288" customFormat="1" ht="15" customHeight="1">
      <c r="B138" s="241" t="s">
        <v>608</v>
      </c>
      <c r="C138" s="242" t="s">
        <v>609</v>
      </c>
      <c r="D138" s="243"/>
      <c r="E138" s="244" t="s">
        <v>610</v>
      </c>
      <c r="F138" s="245"/>
      <c r="G138" s="262"/>
      <c r="H138" s="249"/>
      <c r="I138" s="248"/>
      <c r="J138" s="262"/>
      <c r="K138" s="249"/>
      <c r="L138" s="258"/>
      <c r="M138" s="258"/>
      <c r="N138" s="257"/>
      <c r="O138" s="251"/>
      <c r="P138" s="266"/>
      <c r="Q138" s="260"/>
    </row>
    <row r="139" spans="2:17" s="288" customFormat="1" ht="15" customHeight="1">
      <c r="B139" s="241" t="s">
        <v>459</v>
      </c>
      <c r="C139" s="242" t="s">
        <v>611</v>
      </c>
      <c r="D139" s="243"/>
      <c r="E139" s="244" t="s">
        <v>607</v>
      </c>
      <c r="F139" s="245"/>
      <c r="G139" s="262"/>
      <c r="H139" s="249"/>
      <c r="I139" s="245"/>
      <c r="J139" s="262"/>
      <c r="K139" s="249"/>
      <c r="L139" s="258"/>
      <c r="M139" s="258"/>
      <c r="N139" s="257"/>
      <c r="O139" s="251"/>
      <c r="P139" s="266"/>
      <c r="Q139" s="260"/>
    </row>
    <row r="140" spans="2:17" s="260" customFormat="1" ht="15" customHeight="1">
      <c r="B140" s="241"/>
      <c r="C140" s="254"/>
      <c r="D140" s="243"/>
      <c r="E140" s="255"/>
      <c r="F140" s="245"/>
      <c r="G140" s="256"/>
      <c r="H140" s="265"/>
      <c r="I140" s="248"/>
      <c r="J140" s="256"/>
      <c r="K140" s="249"/>
      <c r="L140" s="258"/>
      <c r="M140" s="258"/>
      <c r="N140" s="257"/>
      <c r="O140" s="251"/>
      <c r="P140" s="266"/>
    </row>
    <row r="141" spans="2:17" s="260" customFormat="1" ht="15" customHeight="1">
      <c r="B141" s="241"/>
      <c r="C141" s="242"/>
      <c r="D141" s="243"/>
      <c r="E141" s="244"/>
      <c r="F141" s="245"/>
      <c r="G141" s="262"/>
      <c r="H141" s="265"/>
      <c r="I141" s="248"/>
      <c r="J141" s="256"/>
      <c r="K141" s="249"/>
      <c r="L141" s="258"/>
      <c r="M141" s="258"/>
      <c r="N141" s="257"/>
      <c r="O141" s="251"/>
      <c r="P141" s="266"/>
    </row>
    <row r="142" spans="2:17" s="260" customFormat="1" ht="15" customHeight="1">
      <c r="B142" s="241"/>
      <c r="C142" s="242"/>
      <c r="D142" s="243"/>
      <c r="E142" s="244"/>
      <c r="F142" s="245"/>
      <c r="G142" s="262"/>
      <c r="H142" s="265"/>
      <c r="I142" s="248"/>
      <c r="J142" s="256"/>
      <c r="K142" s="249"/>
      <c r="L142" s="258"/>
      <c r="M142" s="258"/>
      <c r="N142" s="257"/>
      <c r="O142" s="251"/>
      <c r="P142" s="266"/>
    </row>
    <row r="143" spans="2:17" s="260" customFormat="1" ht="15" customHeight="1">
      <c r="B143" s="241"/>
      <c r="C143" s="242"/>
      <c r="D143" s="243"/>
      <c r="E143" s="244"/>
      <c r="F143" s="289"/>
      <c r="G143" s="244"/>
      <c r="H143" s="291"/>
      <c r="I143" s="292"/>
      <c r="J143" s="244"/>
      <c r="K143" s="290"/>
      <c r="L143" s="289"/>
      <c r="M143" s="289"/>
      <c r="N143" s="291"/>
      <c r="O143" s="251"/>
      <c r="P143" s="259"/>
    </row>
    <row r="144" spans="2:17" s="260" customFormat="1" ht="15" customHeight="1">
      <c r="B144" s="269" t="s">
        <v>307</v>
      </c>
      <c r="C144" s="293"/>
      <c r="D144" s="294" t="s">
        <v>826</v>
      </c>
      <c r="E144" s="255"/>
      <c r="F144" s="295"/>
      <c r="G144" s="296"/>
      <c r="H144" s="297"/>
      <c r="I144" s="295"/>
      <c r="J144" s="296"/>
      <c r="K144" s="298"/>
      <c r="L144" s="299"/>
      <c r="M144" s="299"/>
      <c r="N144" s="297"/>
      <c r="O144" s="299"/>
      <c r="P144" s="300"/>
    </row>
    <row r="145" spans="2:16" ht="15" customHeight="1">
      <c r="B145" s="241" t="s">
        <v>119</v>
      </c>
      <c r="C145" s="301"/>
      <c r="D145" s="302" t="s">
        <v>827</v>
      </c>
      <c r="E145" s="303" t="s">
        <v>20</v>
      </c>
      <c r="F145" s="304"/>
      <c r="G145" s="303"/>
      <c r="H145" s="305"/>
      <c r="I145" s="304"/>
      <c r="J145" s="303"/>
      <c r="K145" s="306"/>
      <c r="L145" s="304"/>
      <c r="M145" s="304"/>
      <c r="N145" s="305"/>
      <c r="O145" s="307"/>
      <c r="P145" s="308"/>
    </row>
    <row r="146" spans="2:16" ht="15" customHeight="1">
      <c r="B146" s="241" t="s">
        <v>460</v>
      </c>
      <c r="C146" s="301"/>
      <c r="D146" s="302" t="s">
        <v>828</v>
      </c>
      <c r="E146" s="303" t="s">
        <v>20</v>
      </c>
      <c r="F146" s="304"/>
      <c r="G146" s="303"/>
      <c r="H146" s="305"/>
      <c r="I146" s="304"/>
      <c r="J146" s="303"/>
      <c r="K146" s="306"/>
      <c r="L146" s="304"/>
      <c r="M146" s="304"/>
      <c r="N146" s="305"/>
      <c r="O146" s="307"/>
      <c r="P146" s="308"/>
    </row>
    <row r="147" spans="2:16" ht="15" customHeight="1">
      <c r="B147" s="241" t="s">
        <v>461</v>
      </c>
      <c r="C147" s="301"/>
      <c r="D147" s="302"/>
      <c r="E147" s="303" t="s">
        <v>20</v>
      </c>
      <c r="F147" s="304"/>
      <c r="G147" s="303"/>
      <c r="H147" s="305"/>
      <c r="I147" s="304"/>
      <c r="J147" s="303"/>
      <c r="K147" s="306"/>
      <c r="L147" s="304"/>
      <c r="M147" s="304"/>
      <c r="N147" s="305"/>
      <c r="O147" s="307"/>
      <c r="P147" s="308"/>
    </row>
    <row r="148" spans="2:16" ht="15" customHeight="1">
      <c r="B148" s="241" t="s">
        <v>462</v>
      </c>
      <c r="C148" s="301"/>
      <c r="D148" s="302" t="s">
        <v>128</v>
      </c>
      <c r="E148" s="303" t="s">
        <v>463</v>
      </c>
      <c r="F148" s="304"/>
      <c r="G148" s="303"/>
      <c r="H148" s="305"/>
      <c r="I148" s="304"/>
      <c r="J148" s="303"/>
      <c r="K148" s="306"/>
      <c r="L148" s="304"/>
      <c r="M148" s="304"/>
      <c r="N148" s="305"/>
      <c r="O148" s="307"/>
      <c r="P148" s="308"/>
    </row>
    <row r="149" spans="2:16" ht="15" customHeight="1">
      <c r="B149" s="241" t="s">
        <v>464</v>
      </c>
      <c r="C149" s="301"/>
      <c r="D149" s="302" t="s">
        <v>829</v>
      </c>
      <c r="E149" s="303" t="s">
        <v>20</v>
      </c>
      <c r="F149" s="304"/>
      <c r="G149" s="303"/>
      <c r="H149" s="305"/>
      <c r="I149" s="304"/>
      <c r="J149" s="303"/>
      <c r="K149" s="306"/>
      <c r="L149" s="304"/>
      <c r="M149" s="304"/>
      <c r="N149" s="305"/>
      <c r="O149" s="307"/>
      <c r="P149" s="308"/>
    </row>
    <row r="150" spans="2:16" ht="15" customHeight="1">
      <c r="B150" s="241" t="s">
        <v>233</v>
      </c>
      <c r="C150" s="301"/>
      <c r="D150" s="302" t="s">
        <v>830</v>
      </c>
      <c r="E150" s="303" t="s">
        <v>20</v>
      </c>
      <c r="F150" s="304"/>
      <c r="G150" s="303"/>
      <c r="H150" s="305"/>
      <c r="I150" s="304"/>
      <c r="J150" s="303"/>
      <c r="K150" s="306"/>
      <c r="L150" s="304"/>
      <c r="M150" s="304"/>
      <c r="N150" s="305"/>
      <c r="O150" s="307"/>
      <c r="P150" s="308"/>
    </row>
    <row r="151" spans="2:16" ht="15" customHeight="1">
      <c r="B151" s="241" t="s">
        <v>465</v>
      </c>
      <c r="C151" s="301"/>
      <c r="D151" s="302" t="s">
        <v>831</v>
      </c>
      <c r="E151" s="303" t="s">
        <v>466</v>
      </c>
      <c r="F151" s="304"/>
      <c r="G151" s="303"/>
      <c r="H151" s="305"/>
      <c r="I151" s="304"/>
      <c r="J151" s="303"/>
      <c r="K151" s="306"/>
      <c r="L151" s="304"/>
      <c r="M151" s="304"/>
      <c r="N151" s="305"/>
      <c r="O151" s="307"/>
      <c r="P151" s="308"/>
    </row>
    <row r="152" spans="2:16" ht="15" customHeight="1">
      <c r="B152" s="241" t="s">
        <v>467</v>
      </c>
      <c r="C152" s="301"/>
      <c r="D152" s="302" t="s">
        <v>832</v>
      </c>
      <c r="E152" s="303" t="s">
        <v>468</v>
      </c>
      <c r="F152" s="304"/>
      <c r="G152" s="303"/>
      <c r="H152" s="305"/>
      <c r="I152" s="304"/>
      <c r="J152" s="303"/>
      <c r="K152" s="306"/>
      <c r="L152" s="304"/>
      <c r="M152" s="304"/>
      <c r="N152" s="305"/>
      <c r="O152" s="307"/>
      <c r="P152" s="308"/>
    </row>
    <row r="153" spans="2:16" ht="15" customHeight="1">
      <c r="B153" s="241" t="s">
        <v>469</v>
      </c>
      <c r="C153" s="301"/>
      <c r="D153" s="302" t="s">
        <v>833</v>
      </c>
      <c r="E153" s="303" t="s">
        <v>466</v>
      </c>
      <c r="F153" s="304"/>
      <c r="G153" s="303"/>
      <c r="H153" s="305"/>
      <c r="I153" s="304"/>
      <c r="J153" s="303"/>
      <c r="K153" s="306"/>
      <c r="L153" s="304"/>
      <c r="M153" s="304"/>
      <c r="N153" s="305"/>
      <c r="O153" s="307"/>
      <c r="P153" s="308"/>
    </row>
    <row r="154" spans="2:16" ht="15" customHeight="1">
      <c r="B154" s="241" t="s">
        <v>470</v>
      </c>
      <c r="C154" s="301"/>
      <c r="D154" s="302" t="s">
        <v>94</v>
      </c>
      <c r="E154" s="303" t="s">
        <v>20</v>
      </c>
      <c r="F154" s="304"/>
      <c r="G154" s="303"/>
      <c r="H154" s="305"/>
      <c r="I154" s="304"/>
      <c r="J154" s="303"/>
      <c r="K154" s="306"/>
      <c r="L154" s="304"/>
      <c r="M154" s="304"/>
      <c r="N154" s="305"/>
      <c r="O154" s="307"/>
      <c r="P154" s="308"/>
    </row>
    <row r="155" spans="2:16" ht="15" customHeight="1">
      <c r="B155" s="241" t="s">
        <v>131</v>
      </c>
      <c r="C155" s="301"/>
      <c r="D155" s="302" t="s">
        <v>834</v>
      </c>
      <c r="E155" s="303" t="s">
        <v>20</v>
      </c>
      <c r="F155" s="304"/>
      <c r="G155" s="303"/>
      <c r="H155" s="305"/>
      <c r="I155" s="304"/>
      <c r="J155" s="303"/>
      <c r="K155" s="306"/>
      <c r="L155" s="304"/>
      <c r="M155" s="304"/>
      <c r="N155" s="305"/>
      <c r="O155" s="307"/>
      <c r="P155" s="308"/>
    </row>
    <row r="156" spans="2:16" ht="15" customHeight="1">
      <c r="B156" s="241" t="s">
        <v>471</v>
      </c>
      <c r="C156" s="301"/>
      <c r="D156" s="302" t="s">
        <v>835</v>
      </c>
      <c r="E156" s="303" t="s">
        <v>466</v>
      </c>
      <c r="F156" s="304"/>
      <c r="G156" s="303"/>
      <c r="H156" s="305"/>
      <c r="I156" s="304"/>
      <c r="J156" s="303"/>
      <c r="K156" s="306"/>
      <c r="L156" s="304"/>
      <c r="M156" s="304"/>
      <c r="N156" s="305"/>
      <c r="O156" s="307"/>
      <c r="P156" s="308"/>
    </row>
    <row r="157" spans="2:16" ht="15" customHeight="1">
      <c r="B157" s="241" t="s">
        <v>472</v>
      </c>
      <c r="C157" s="301"/>
      <c r="D157" s="302" t="s">
        <v>253</v>
      </c>
      <c r="E157" s="303" t="s">
        <v>20</v>
      </c>
      <c r="F157" s="304"/>
      <c r="G157" s="303"/>
      <c r="H157" s="305"/>
      <c r="I157" s="304"/>
      <c r="J157" s="303"/>
      <c r="K157" s="306"/>
      <c r="L157" s="304"/>
      <c r="M157" s="304"/>
      <c r="N157" s="305"/>
      <c r="O157" s="307"/>
      <c r="P157" s="308"/>
    </row>
    <row r="158" spans="2:16" ht="15" customHeight="1">
      <c r="B158" s="241" t="s">
        <v>473</v>
      </c>
      <c r="C158" s="301"/>
      <c r="D158" s="302" t="s">
        <v>836</v>
      </c>
      <c r="E158" s="303" t="s">
        <v>20</v>
      </c>
      <c r="F158" s="304"/>
      <c r="G158" s="303"/>
      <c r="H158" s="305"/>
      <c r="I158" s="304"/>
      <c r="J158" s="303"/>
      <c r="K158" s="306"/>
      <c r="L158" s="304"/>
      <c r="M158" s="304"/>
      <c r="N158" s="305"/>
      <c r="O158" s="307"/>
      <c r="P158" s="308"/>
    </row>
    <row r="159" spans="2:16" ht="15" customHeight="1">
      <c r="B159" s="241" t="s">
        <v>474</v>
      </c>
      <c r="C159" s="301"/>
      <c r="D159" s="302" t="s">
        <v>837</v>
      </c>
      <c r="E159" s="303" t="s">
        <v>20</v>
      </c>
      <c r="F159" s="304"/>
      <c r="G159" s="303"/>
      <c r="H159" s="305"/>
      <c r="I159" s="304"/>
      <c r="J159" s="303"/>
      <c r="K159" s="306"/>
      <c r="L159" s="304"/>
      <c r="M159" s="304"/>
      <c r="N159" s="305"/>
      <c r="O159" s="307"/>
      <c r="P159" s="308"/>
    </row>
    <row r="160" spans="2:16" ht="15" customHeight="1">
      <c r="B160" s="241" t="s">
        <v>475</v>
      </c>
      <c r="C160" s="301"/>
      <c r="D160" s="302" t="s">
        <v>838</v>
      </c>
      <c r="E160" s="303" t="s">
        <v>20</v>
      </c>
      <c r="F160" s="304"/>
      <c r="G160" s="303"/>
      <c r="H160" s="305"/>
      <c r="I160" s="304"/>
      <c r="J160" s="303"/>
      <c r="K160" s="306"/>
      <c r="L160" s="304"/>
      <c r="M160" s="304"/>
      <c r="N160" s="305"/>
      <c r="O160" s="307"/>
      <c r="P160" s="308"/>
    </row>
    <row r="161" spans="2:17" ht="15" customHeight="1">
      <c r="B161" s="241" t="s">
        <v>476</v>
      </c>
      <c r="C161" s="301"/>
      <c r="D161" s="302" t="s">
        <v>839</v>
      </c>
      <c r="E161" s="303" t="s">
        <v>20</v>
      </c>
      <c r="F161" s="304"/>
      <c r="G161" s="303"/>
      <c r="H161" s="305"/>
      <c r="I161" s="304"/>
      <c r="J161" s="303"/>
      <c r="K161" s="306"/>
      <c r="L161" s="304"/>
      <c r="M161" s="304"/>
      <c r="N161" s="305"/>
      <c r="O161" s="307"/>
      <c r="P161" s="308"/>
    </row>
    <row r="162" spans="2:17" ht="15" customHeight="1">
      <c r="B162" s="241" t="s">
        <v>136</v>
      </c>
      <c r="C162" s="301"/>
      <c r="D162" s="302" t="s">
        <v>104</v>
      </c>
      <c r="E162" s="303" t="s">
        <v>20</v>
      </c>
      <c r="F162" s="304"/>
      <c r="G162" s="303"/>
      <c r="H162" s="305"/>
      <c r="I162" s="304"/>
      <c r="J162" s="303"/>
      <c r="K162" s="306"/>
      <c r="L162" s="304"/>
      <c r="M162" s="304"/>
      <c r="N162" s="305"/>
      <c r="O162" s="307"/>
      <c r="P162" s="308"/>
    </row>
    <row r="163" spans="2:17" ht="15" customHeight="1">
      <c r="B163" s="241" t="s">
        <v>477</v>
      </c>
      <c r="C163" s="301"/>
      <c r="D163" s="302" t="s">
        <v>147</v>
      </c>
      <c r="E163" s="303" t="s">
        <v>20</v>
      </c>
      <c r="F163" s="304"/>
      <c r="G163" s="303"/>
      <c r="H163" s="305"/>
      <c r="I163" s="304"/>
      <c r="J163" s="303"/>
      <c r="K163" s="306"/>
      <c r="L163" s="304"/>
      <c r="M163" s="304"/>
      <c r="N163" s="305"/>
      <c r="O163" s="307"/>
      <c r="P163" s="308"/>
    </row>
    <row r="164" spans="2:17" ht="15" customHeight="1">
      <c r="B164" s="241" t="s">
        <v>130</v>
      </c>
      <c r="C164" s="301"/>
      <c r="D164" s="302" t="s">
        <v>840</v>
      </c>
      <c r="E164" s="303" t="s">
        <v>466</v>
      </c>
      <c r="F164" s="304"/>
      <c r="G164" s="303"/>
      <c r="H164" s="305"/>
      <c r="I164" s="304"/>
      <c r="J164" s="303"/>
      <c r="K164" s="306"/>
      <c r="L164" s="304"/>
      <c r="M164" s="304"/>
      <c r="N164" s="305"/>
      <c r="O164" s="307"/>
      <c r="P164" s="308"/>
    </row>
    <row r="165" spans="2:17" ht="15" customHeight="1">
      <c r="B165" s="241" t="s">
        <v>478</v>
      </c>
      <c r="C165" s="301"/>
      <c r="D165" s="302" t="s">
        <v>841</v>
      </c>
      <c r="E165" s="303" t="s">
        <v>20</v>
      </c>
      <c r="F165" s="304"/>
      <c r="G165" s="303"/>
      <c r="H165" s="305"/>
      <c r="I165" s="304"/>
      <c r="J165" s="303"/>
      <c r="K165" s="306"/>
      <c r="L165" s="304"/>
      <c r="M165" s="304"/>
      <c r="N165" s="305"/>
      <c r="O165" s="307"/>
      <c r="P165" s="308"/>
    </row>
    <row r="166" spans="2:17" ht="15" customHeight="1">
      <c r="B166" s="241" t="s">
        <v>479</v>
      </c>
      <c r="C166" s="301"/>
      <c r="D166" s="302" t="s">
        <v>842</v>
      </c>
      <c r="E166" s="303" t="s">
        <v>466</v>
      </c>
      <c r="F166" s="304"/>
      <c r="G166" s="303"/>
      <c r="H166" s="305"/>
      <c r="I166" s="304"/>
      <c r="J166" s="303"/>
      <c r="K166" s="306"/>
      <c r="L166" s="304"/>
      <c r="M166" s="304"/>
      <c r="N166" s="305"/>
      <c r="O166" s="307"/>
      <c r="P166" s="308"/>
    </row>
    <row r="167" spans="2:17" ht="15" customHeight="1">
      <c r="B167" s="241" t="s">
        <v>480</v>
      </c>
      <c r="C167" s="301"/>
      <c r="D167" s="302" t="s">
        <v>843</v>
      </c>
      <c r="E167" s="303" t="s">
        <v>466</v>
      </c>
      <c r="F167" s="304"/>
      <c r="G167" s="303"/>
      <c r="H167" s="305"/>
      <c r="I167" s="304"/>
      <c r="J167" s="303"/>
      <c r="K167" s="306"/>
      <c r="L167" s="304"/>
      <c r="M167" s="304"/>
      <c r="N167" s="305"/>
      <c r="O167" s="307"/>
      <c r="P167" s="308"/>
    </row>
    <row r="168" spans="2:17" ht="15" customHeight="1">
      <c r="B168" s="241" t="s">
        <v>481</v>
      </c>
      <c r="C168" s="301"/>
      <c r="D168" s="302" t="s">
        <v>844</v>
      </c>
      <c r="E168" s="303" t="s">
        <v>466</v>
      </c>
      <c r="F168" s="304"/>
      <c r="G168" s="303"/>
      <c r="H168" s="305"/>
      <c r="I168" s="304"/>
      <c r="J168" s="303"/>
      <c r="K168" s="306"/>
      <c r="L168" s="304"/>
      <c r="M168" s="304"/>
      <c r="N168" s="305"/>
      <c r="O168" s="307"/>
      <c r="P168" s="308"/>
    </row>
    <row r="169" spans="2:17" ht="15" customHeight="1">
      <c r="B169" s="241" t="s">
        <v>482</v>
      </c>
      <c r="C169" s="301"/>
      <c r="D169" s="302" t="s">
        <v>845</v>
      </c>
      <c r="E169" s="303" t="s">
        <v>20</v>
      </c>
      <c r="F169" s="304"/>
      <c r="G169" s="303"/>
      <c r="H169" s="305"/>
      <c r="I169" s="304"/>
      <c r="J169" s="303"/>
      <c r="K169" s="306"/>
      <c r="L169" s="304"/>
      <c r="M169" s="304"/>
      <c r="N169" s="305"/>
      <c r="O169" s="307"/>
      <c r="P169" s="308"/>
    </row>
    <row r="170" spans="2:17" ht="15" customHeight="1">
      <c r="B170" s="241" t="s">
        <v>512</v>
      </c>
      <c r="C170" s="301"/>
      <c r="D170" s="302" t="s">
        <v>846</v>
      </c>
      <c r="E170" s="303" t="s">
        <v>20</v>
      </c>
      <c r="F170" s="304"/>
      <c r="G170" s="303"/>
      <c r="H170" s="305"/>
      <c r="I170" s="304"/>
      <c r="J170" s="303"/>
      <c r="K170" s="306"/>
      <c r="L170" s="304"/>
      <c r="M170" s="304"/>
      <c r="N170" s="305"/>
      <c r="O170" s="307"/>
      <c r="P170" s="308"/>
    </row>
    <row r="171" spans="2:17" ht="15" customHeight="1">
      <c r="B171" s="241" t="s">
        <v>483</v>
      </c>
      <c r="C171" s="301"/>
      <c r="D171" s="302" t="s">
        <v>847</v>
      </c>
      <c r="E171" s="303" t="s">
        <v>463</v>
      </c>
      <c r="F171" s="304"/>
      <c r="G171" s="303"/>
      <c r="H171" s="305"/>
      <c r="I171" s="304"/>
      <c r="J171" s="303"/>
      <c r="K171" s="306"/>
      <c r="L171" s="304"/>
      <c r="M171" s="304"/>
      <c r="N171" s="305"/>
      <c r="O171" s="307"/>
      <c r="P171" s="308"/>
    </row>
    <row r="172" spans="2:17" ht="15" customHeight="1">
      <c r="B172" s="241" t="s">
        <v>81</v>
      </c>
      <c r="C172" s="301"/>
      <c r="D172" s="302" t="s">
        <v>14</v>
      </c>
      <c r="E172" s="303" t="s">
        <v>20</v>
      </c>
      <c r="F172" s="304"/>
      <c r="G172" s="303"/>
      <c r="H172" s="305"/>
      <c r="I172" s="304"/>
      <c r="J172" s="303"/>
      <c r="K172" s="306"/>
      <c r="L172" s="304"/>
      <c r="M172" s="304"/>
      <c r="N172" s="305"/>
      <c r="O172" s="307"/>
      <c r="P172" s="308"/>
      <c r="Q172" s="309"/>
    </row>
    <row r="173" spans="2:17" ht="15" customHeight="1">
      <c r="B173" s="241" t="s">
        <v>484</v>
      </c>
      <c r="C173" s="301"/>
      <c r="D173" s="302" t="s">
        <v>848</v>
      </c>
      <c r="E173" s="303" t="s">
        <v>463</v>
      </c>
      <c r="F173" s="304"/>
      <c r="G173" s="303"/>
      <c r="H173" s="305"/>
      <c r="I173" s="304"/>
      <c r="J173" s="303"/>
      <c r="K173" s="306"/>
      <c r="L173" s="304"/>
      <c r="M173" s="304"/>
      <c r="N173" s="305"/>
      <c r="O173" s="307"/>
      <c r="P173" s="308"/>
    </row>
    <row r="174" spans="2:17" ht="15" customHeight="1">
      <c r="B174" s="241" t="s">
        <v>118</v>
      </c>
      <c r="C174" s="301"/>
      <c r="D174" s="302" t="s">
        <v>849</v>
      </c>
      <c r="E174" s="303" t="s">
        <v>463</v>
      </c>
      <c r="F174" s="304"/>
      <c r="G174" s="303"/>
      <c r="H174" s="305"/>
      <c r="I174" s="304"/>
      <c r="J174" s="303"/>
      <c r="K174" s="306"/>
      <c r="L174" s="304"/>
      <c r="M174" s="304"/>
      <c r="N174" s="305"/>
      <c r="O174" s="307"/>
      <c r="P174" s="308"/>
    </row>
    <row r="175" spans="2:17" ht="15" customHeight="1">
      <c r="B175" s="241" t="s">
        <v>485</v>
      </c>
      <c r="C175" s="301"/>
      <c r="D175" s="302" t="s">
        <v>850</v>
      </c>
      <c r="E175" s="303" t="s">
        <v>463</v>
      </c>
      <c r="F175" s="304"/>
      <c r="G175" s="303"/>
      <c r="H175" s="305"/>
      <c r="I175" s="304"/>
      <c r="J175" s="303"/>
      <c r="K175" s="306"/>
      <c r="L175" s="304"/>
      <c r="M175" s="304"/>
      <c r="N175" s="305"/>
      <c r="O175" s="307"/>
      <c r="P175" s="308"/>
    </row>
    <row r="176" spans="2:17" ht="15" customHeight="1">
      <c r="B176" s="241" t="s">
        <v>486</v>
      </c>
      <c r="C176" s="301"/>
      <c r="D176" s="302" t="s">
        <v>851</v>
      </c>
      <c r="E176" s="303" t="s">
        <v>20</v>
      </c>
      <c r="F176" s="304"/>
      <c r="G176" s="303"/>
      <c r="H176" s="305"/>
      <c r="I176" s="304"/>
      <c r="J176" s="303"/>
      <c r="K176" s="306"/>
      <c r="L176" s="304"/>
      <c r="M176" s="304"/>
      <c r="N176" s="305"/>
      <c r="O176" s="307"/>
      <c r="P176" s="308"/>
    </row>
    <row r="177" spans="2:17" ht="15" customHeight="1">
      <c r="B177" s="241" t="s">
        <v>487</v>
      </c>
      <c r="C177" s="301"/>
      <c r="D177" s="302"/>
      <c r="E177" s="303" t="s">
        <v>463</v>
      </c>
      <c r="F177" s="304"/>
      <c r="G177" s="303"/>
      <c r="H177" s="305"/>
      <c r="I177" s="304"/>
      <c r="J177" s="303"/>
      <c r="K177" s="306"/>
      <c r="L177" s="304"/>
      <c r="M177" s="304"/>
      <c r="N177" s="305"/>
      <c r="O177" s="307"/>
      <c r="P177" s="308"/>
    </row>
    <row r="178" spans="2:17" ht="15" customHeight="1">
      <c r="B178" s="241" t="s">
        <v>488</v>
      </c>
      <c r="C178" s="301"/>
      <c r="D178" s="302"/>
      <c r="E178" s="303" t="s">
        <v>463</v>
      </c>
      <c r="F178" s="304"/>
      <c r="G178" s="303"/>
      <c r="H178" s="305"/>
      <c r="I178" s="304"/>
      <c r="J178" s="303"/>
      <c r="K178" s="306"/>
      <c r="L178" s="304"/>
      <c r="M178" s="304"/>
      <c r="N178" s="305"/>
      <c r="O178" s="307"/>
      <c r="P178" s="308"/>
    </row>
    <row r="179" spans="2:17" ht="15" customHeight="1">
      <c r="B179" s="241" t="s">
        <v>489</v>
      </c>
      <c r="C179" s="301"/>
      <c r="D179" s="302" t="s">
        <v>852</v>
      </c>
      <c r="E179" s="303" t="s">
        <v>20</v>
      </c>
      <c r="F179" s="304"/>
      <c r="G179" s="303"/>
      <c r="H179" s="305"/>
      <c r="I179" s="304"/>
      <c r="J179" s="303"/>
      <c r="K179" s="306"/>
      <c r="L179" s="304"/>
      <c r="M179" s="304"/>
      <c r="N179" s="305"/>
      <c r="O179" s="307"/>
      <c r="P179" s="308"/>
    </row>
    <row r="180" spans="2:17" ht="15" customHeight="1">
      <c r="B180" s="241" t="s">
        <v>490</v>
      </c>
      <c r="C180" s="301"/>
      <c r="D180" s="302" t="s">
        <v>853</v>
      </c>
      <c r="E180" s="303" t="s">
        <v>20</v>
      </c>
      <c r="F180" s="304"/>
      <c r="G180" s="303"/>
      <c r="H180" s="305"/>
      <c r="I180" s="304"/>
      <c r="J180" s="303"/>
      <c r="K180" s="306"/>
      <c r="L180" s="304"/>
      <c r="M180" s="304"/>
      <c r="N180" s="305"/>
      <c r="O180" s="307"/>
      <c r="P180" s="308"/>
    </row>
    <row r="181" spans="2:17" ht="15" customHeight="1">
      <c r="B181" s="241" t="s">
        <v>491</v>
      </c>
      <c r="C181" s="301"/>
      <c r="D181" s="302" t="s">
        <v>854</v>
      </c>
      <c r="E181" s="303" t="s">
        <v>20</v>
      </c>
      <c r="F181" s="304"/>
      <c r="G181" s="303"/>
      <c r="H181" s="305"/>
      <c r="I181" s="304"/>
      <c r="J181" s="303"/>
      <c r="K181" s="306"/>
      <c r="L181" s="304"/>
      <c r="M181" s="304"/>
      <c r="N181" s="305"/>
      <c r="O181" s="307"/>
      <c r="P181" s="308"/>
    </row>
    <row r="182" spans="2:17" ht="15" customHeight="1">
      <c r="B182" s="241" t="s">
        <v>492</v>
      </c>
      <c r="C182" s="301"/>
      <c r="D182" s="302" t="s">
        <v>855</v>
      </c>
      <c r="E182" s="303" t="s">
        <v>20</v>
      </c>
      <c r="F182" s="304"/>
      <c r="G182" s="303"/>
      <c r="H182" s="305"/>
      <c r="I182" s="304"/>
      <c r="J182" s="303"/>
      <c r="K182" s="306"/>
      <c r="L182" s="304"/>
      <c r="M182" s="304"/>
      <c r="N182" s="305"/>
      <c r="O182" s="307"/>
      <c r="P182" s="308"/>
    </row>
    <row r="183" spans="2:17" ht="15" customHeight="1">
      <c r="B183" s="241"/>
      <c r="C183" s="301"/>
      <c r="D183" s="302"/>
      <c r="E183" s="303"/>
      <c r="F183" s="304"/>
      <c r="G183" s="303"/>
      <c r="H183" s="305"/>
      <c r="I183" s="304"/>
      <c r="J183" s="303"/>
      <c r="K183" s="306"/>
      <c r="L183" s="304"/>
      <c r="M183" s="304"/>
      <c r="N183" s="305"/>
      <c r="O183" s="307"/>
      <c r="P183" s="308"/>
    </row>
    <row r="184" spans="2:17" s="260" customFormat="1" ht="15" customHeight="1">
      <c r="B184" s="269" t="s">
        <v>308</v>
      </c>
      <c r="C184" s="293"/>
      <c r="D184" s="294" t="s">
        <v>856</v>
      </c>
      <c r="E184" s="255"/>
      <c r="F184" s="295"/>
      <c r="G184" s="296"/>
      <c r="H184" s="297"/>
      <c r="I184" s="295"/>
      <c r="J184" s="296"/>
      <c r="K184" s="298"/>
      <c r="L184" s="299"/>
      <c r="M184" s="299"/>
      <c r="N184" s="297"/>
      <c r="O184" s="299"/>
      <c r="P184" s="310"/>
    </row>
    <row r="185" spans="2:17" ht="15" customHeight="1">
      <c r="B185" s="311"/>
      <c r="C185" s="312"/>
      <c r="D185" s="313"/>
      <c r="E185" s="314"/>
      <c r="F185" s="315"/>
      <c r="G185" s="314"/>
      <c r="H185" s="316"/>
      <c r="I185" s="317"/>
      <c r="J185" s="318"/>
      <c r="K185" s="319"/>
      <c r="L185" s="317"/>
      <c r="M185" s="317"/>
      <c r="N185" s="320"/>
      <c r="O185" s="317"/>
      <c r="P185" s="321"/>
    </row>
    <row r="186" spans="2:17" ht="15" hidden="1" customHeight="1">
      <c r="B186" s="311"/>
      <c r="C186" s="312"/>
      <c r="D186" s="313"/>
      <c r="E186" s="314"/>
      <c r="F186" s="315"/>
      <c r="G186" s="314"/>
      <c r="H186" s="316"/>
      <c r="I186" s="317"/>
      <c r="J186" s="318"/>
      <c r="K186" s="319"/>
      <c r="L186" s="317"/>
      <c r="M186" s="317"/>
      <c r="N186" s="320"/>
      <c r="O186" s="317"/>
      <c r="P186" s="321"/>
    </row>
    <row r="187" spans="2:17" ht="15" customHeight="1">
      <c r="B187" s="311"/>
      <c r="C187" s="312"/>
      <c r="D187" s="313"/>
      <c r="E187" s="314"/>
      <c r="F187" s="315"/>
      <c r="G187" s="314"/>
      <c r="H187" s="316"/>
      <c r="I187" s="315"/>
      <c r="J187" s="314"/>
      <c r="K187" s="322"/>
      <c r="L187" s="315"/>
      <c r="M187" s="315"/>
      <c r="N187" s="316"/>
      <c r="O187" s="315"/>
      <c r="P187" s="321"/>
    </row>
    <row r="188" spans="2:17" ht="15" customHeight="1">
      <c r="B188" s="311"/>
      <c r="C188" s="312"/>
      <c r="D188" s="313"/>
      <c r="E188" s="314"/>
      <c r="F188" s="315"/>
      <c r="G188" s="314"/>
      <c r="H188" s="316"/>
      <c r="I188" s="315"/>
      <c r="J188" s="314"/>
      <c r="K188" s="322"/>
      <c r="L188" s="315"/>
      <c r="M188" s="315"/>
      <c r="N188" s="316"/>
      <c r="O188" s="315"/>
      <c r="P188" s="323"/>
    </row>
    <row r="189" spans="2:17" ht="15" customHeight="1">
      <c r="B189" s="311"/>
      <c r="C189" s="312"/>
      <c r="D189" s="313"/>
      <c r="E189" s="314"/>
      <c r="F189" s="315"/>
      <c r="G189" s="314"/>
      <c r="H189" s="316"/>
      <c r="I189" s="315"/>
      <c r="J189" s="314"/>
      <c r="K189" s="322"/>
      <c r="L189" s="315"/>
      <c r="M189" s="315"/>
      <c r="N189" s="316"/>
      <c r="O189" s="315"/>
      <c r="P189" s="323"/>
    </row>
    <row r="190" spans="2:17" ht="15" customHeight="1">
      <c r="B190" s="324"/>
      <c r="C190" s="325"/>
      <c r="D190" s="326"/>
      <c r="E190" s="327"/>
      <c r="F190" s="328"/>
      <c r="G190" s="327"/>
      <c r="H190" s="329"/>
      <c r="I190" s="328"/>
      <c r="J190" s="327"/>
      <c r="K190" s="330"/>
      <c r="L190" s="328"/>
      <c r="M190" s="328"/>
      <c r="N190" s="329"/>
      <c r="O190" s="328"/>
      <c r="P190" s="331"/>
      <c r="Q190" s="332"/>
    </row>
  </sheetData>
  <mergeCells count="13">
    <mergeCell ref="B1:E2"/>
    <mergeCell ref="F1:I2"/>
    <mergeCell ref="B3:B5"/>
    <mergeCell ref="C3:C5"/>
    <mergeCell ref="E3:E5"/>
    <mergeCell ref="F3:F5"/>
    <mergeCell ref="G3:H5"/>
    <mergeCell ref="I3:I5"/>
    <mergeCell ref="J3:K5"/>
    <mergeCell ref="L3:L5"/>
    <mergeCell ref="M3:N5"/>
    <mergeCell ref="O3:O5"/>
    <mergeCell ref="P3:P5"/>
  </mergeCells>
  <phoneticPr fontId="2" type="noConversion"/>
  <pageMargins left="0.23622047244094491" right="0.23622047244094491" top="0.74803149606299213" bottom="0.59055118110236227" header="0.31496062992125984" footer="0.31496062992125984"/>
  <pageSetup paperSize="9" scale="8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표지</vt:lpstr>
      <vt:lpstr>원가계산</vt:lpstr>
      <vt:lpstr>견적서</vt:lpstr>
      <vt:lpstr>일위목록</vt:lpstr>
      <vt:lpstr>일위대가서</vt:lpstr>
      <vt:lpstr>단가표</vt:lpstr>
      <vt:lpstr>견적서!Print_Area</vt:lpstr>
      <vt:lpstr>단가표!Print_Area</vt:lpstr>
      <vt:lpstr>원가계산!Print_Area</vt:lpstr>
      <vt:lpstr>일위대가서!Print_Area</vt:lpstr>
      <vt:lpstr>일위목록!Print_Area</vt:lpstr>
      <vt:lpstr>표지!Print_Area</vt:lpstr>
      <vt:lpstr>견적서!Print_Titles</vt:lpstr>
      <vt:lpstr>단가표!Print_Titles</vt:lpstr>
      <vt:lpstr>일위목록!Print_Titles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김은희</dc:creator>
  <cp:lastModifiedBy>KMI</cp:lastModifiedBy>
  <cp:lastPrinted>2026-09-14T06:13:54Z</cp:lastPrinted>
  <dcterms:created xsi:type="dcterms:W3CDTF">2003-12-19T05:04:41Z</dcterms:created>
  <dcterms:modified xsi:type="dcterms:W3CDTF">2026-10-01T06:34:43Z</dcterms:modified>
</cp:coreProperties>
</file>