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F:\강민준\강민준\1. 공사\2026\본예산\간이스프링쿨러 설치\1. 공사자료\일상감사\공고문\"/>
    </mc:Choice>
  </mc:AlternateContent>
  <xr:revisionPtr revIDLastSave="0" documentId="8_{ECF34420-8E3B-4AEE-A257-DA281A3B832F}" xr6:coauthVersionLast="47" xr6:coauthVersionMax="47" xr10:uidLastSave="{00000000-0000-0000-0000-000000000000}"/>
  <bookViews>
    <workbookView xWindow="-28920" yWindow="-90" windowWidth="29040" windowHeight="15720" activeTab="1" xr2:uid="{51AB9C67-E1F2-439F-A607-D7013B5BD930}"/>
  </bookViews>
  <sheets>
    <sheet name="내역(기)" sheetId="1" r:id="rId1"/>
    <sheet name="내역(전)" sheetId="2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S27" i="2" l="1"/>
  <c r="D27" i="2"/>
  <c r="B27" i="2"/>
  <c r="A27" i="2"/>
  <c r="C27" i="2" s="1"/>
  <c r="D26" i="2"/>
  <c r="B26" i="2"/>
  <c r="A26" i="2"/>
  <c r="C26" i="2" s="1"/>
  <c r="P24" i="2"/>
  <c r="O24" i="2" a="1"/>
  <c r="O24" i="2" s="1"/>
  <c r="D24" i="2" s="1"/>
  <c r="P23" i="2"/>
  <c r="O23" i="2" a="1"/>
  <c r="O23" i="2" s="1"/>
  <c r="D23" i="2" s="1"/>
  <c r="P22" i="2"/>
  <c r="O22" i="2"/>
  <c r="D22" i="2" s="1"/>
  <c r="O22" i="2" a="1"/>
  <c r="P21" i="2"/>
  <c r="O21" i="2" a="1"/>
  <c r="O21" i="2" s="1"/>
  <c r="D21" i="2" s="1"/>
  <c r="P20" i="2"/>
  <c r="O20" i="2" a="1"/>
  <c r="O20" i="2" s="1"/>
  <c r="D20" i="2" s="1"/>
  <c r="P18" i="2"/>
  <c r="O18" i="2" a="1"/>
  <c r="O18" i="2" s="1"/>
  <c r="D18" i="2" s="1"/>
  <c r="P17" i="2"/>
  <c r="O17" i="2"/>
  <c r="D17" i="2" s="1"/>
  <c r="O17" i="2" a="1"/>
  <c r="P16" i="2"/>
  <c r="O16" i="2" a="1"/>
  <c r="O16" i="2" s="1"/>
  <c r="D16" i="2" s="1"/>
  <c r="P15" i="2"/>
  <c r="O15" i="2" a="1"/>
  <c r="O15" i="2" s="1"/>
  <c r="D15" i="2" s="1"/>
  <c r="P14" i="2"/>
  <c r="O14" i="2" a="1"/>
  <c r="O14" i="2" s="1"/>
  <c r="D14" i="2" s="1"/>
  <c r="P13" i="2"/>
  <c r="O13" i="2"/>
  <c r="D13" i="2" s="1"/>
  <c r="O13" i="2" a="1"/>
  <c r="P12" i="2"/>
  <c r="O12" i="2" a="1"/>
  <c r="O12" i="2" s="1"/>
  <c r="D12" i="2" s="1"/>
  <c r="P11" i="2"/>
  <c r="O11" i="2" a="1"/>
  <c r="O11" i="2" s="1"/>
  <c r="D11" i="2" s="1"/>
  <c r="P10" i="2"/>
  <c r="O10" i="2" a="1"/>
  <c r="O10" i="2" s="1"/>
  <c r="D10" i="2" s="1"/>
  <c r="P9" i="2"/>
  <c r="O9" i="2"/>
  <c r="D9" i="2" s="1"/>
  <c r="O9" i="2" a="1"/>
  <c r="P8" i="2"/>
  <c r="O8" i="2" a="1"/>
  <c r="O8" i="2" s="1"/>
  <c r="D8" i="2" s="1"/>
  <c r="P7" i="2"/>
  <c r="O7" i="2" a="1"/>
  <c r="O7" i="2" s="1"/>
  <c r="D7" i="2" s="1"/>
  <c r="P6" i="2"/>
  <c r="O6" i="2" a="1"/>
  <c r="O6" i="2" s="1"/>
  <c r="D6" i="2" s="1"/>
  <c r="S5" i="2"/>
  <c r="A5" i="2"/>
  <c r="A4" i="2"/>
  <c r="A1" i="2"/>
  <c r="D6" i="1"/>
  <c r="S173" i="1"/>
  <c r="S172" i="1"/>
  <c r="S171" i="1"/>
  <c r="S170" i="1"/>
  <c r="S169" i="1"/>
  <c r="S168" i="1"/>
  <c r="S167" i="1"/>
  <c r="S166" i="1"/>
  <c r="S165" i="1"/>
  <c r="S164" i="1"/>
  <c r="S163" i="1"/>
  <c r="S162" i="1"/>
  <c r="S161" i="1"/>
  <c r="S160" i="1"/>
  <c r="S159" i="1"/>
  <c r="S158" i="1"/>
  <c r="S157" i="1"/>
  <c r="S156" i="1"/>
  <c r="S155" i="1"/>
  <c r="S154" i="1"/>
  <c r="S153" i="1"/>
  <c r="S152" i="1"/>
  <c r="S151" i="1"/>
  <c r="S150" i="1"/>
  <c r="S149" i="1"/>
  <c r="S148" i="1"/>
  <c r="S147" i="1"/>
  <c r="S146" i="1"/>
  <c r="S145" i="1"/>
  <c r="S144" i="1"/>
  <c r="S143" i="1"/>
  <c r="S142" i="1"/>
  <c r="S141" i="1"/>
  <c r="S140" i="1"/>
  <c r="S139" i="1"/>
  <c r="W137" i="1"/>
  <c r="O137" i="1" a="1"/>
  <c r="O137" i="1" s="1"/>
  <c r="D137" i="1" s="1"/>
  <c r="S137" i="1" s="1"/>
  <c r="W136" i="1"/>
  <c r="O136" i="1" a="1"/>
  <c r="O136" i="1" s="1"/>
  <c r="D136" i="1" s="1"/>
  <c r="S136" i="1" s="1"/>
  <c r="W135" i="1"/>
  <c r="O135" i="1" a="1"/>
  <c r="O135" i="1" s="1"/>
  <c r="D135" i="1" s="1"/>
  <c r="S135" i="1" s="1"/>
  <c r="W134" i="1"/>
  <c r="O134" i="1" a="1"/>
  <c r="O134" i="1" s="1"/>
  <c r="D134" i="1" s="1"/>
  <c r="S134" i="1" s="1"/>
  <c r="W133" i="1"/>
  <c r="O133" i="1"/>
  <c r="O133" i="1" a="1"/>
  <c r="D133" i="1"/>
  <c r="S133" i="1" s="1"/>
  <c r="W132" i="1"/>
  <c r="O132" i="1" a="1"/>
  <c r="O132" i="1" s="1"/>
  <c r="D132" i="1" s="1"/>
  <c r="S132" i="1" s="1"/>
  <c r="W131" i="1"/>
  <c r="O131" i="1" a="1"/>
  <c r="O131" i="1" s="1"/>
  <c r="D131" i="1" s="1"/>
  <c r="S131" i="1" s="1"/>
  <c r="W130" i="1"/>
  <c r="O130" i="1"/>
  <c r="D130" i="1" s="1"/>
  <c r="S130" i="1" s="1"/>
  <c r="O130" i="1" a="1"/>
  <c r="W129" i="1"/>
  <c r="O129" i="1" a="1"/>
  <c r="O129" i="1" s="1"/>
  <c r="D129" i="1" s="1"/>
  <c r="S129" i="1" s="1"/>
  <c r="W128" i="1"/>
  <c r="O128" i="1"/>
  <c r="D128" i="1" s="1"/>
  <c r="S128" i="1" s="1"/>
  <c r="O128" i="1" a="1"/>
  <c r="W127" i="1"/>
  <c r="O127" i="1" a="1"/>
  <c r="O127" i="1" s="1"/>
  <c r="D127" i="1" s="1"/>
  <c r="S127" i="1" s="1"/>
  <c r="W126" i="1"/>
  <c r="O126" i="1" a="1"/>
  <c r="O126" i="1" s="1"/>
  <c r="D126" i="1" s="1"/>
  <c r="W125" i="1"/>
  <c r="O125" i="1" a="1"/>
  <c r="O125" i="1" s="1"/>
  <c r="D125" i="1" s="1"/>
  <c r="S125" i="1" s="1"/>
  <c r="W124" i="1"/>
  <c r="O124" i="1" a="1"/>
  <c r="O124" i="1" s="1"/>
  <c r="D124" i="1" s="1"/>
  <c r="S124" i="1" s="1"/>
  <c r="W123" i="1"/>
  <c r="O123" i="1" a="1"/>
  <c r="O123" i="1" s="1"/>
  <c r="D123" i="1" s="1"/>
  <c r="S123" i="1" s="1"/>
  <c r="W122" i="1"/>
  <c r="O122" i="1"/>
  <c r="D122" i="1" s="1"/>
  <c r="S122" i="1" s="1"/>
  <c r="O122" i="1" a="1"/>
  <c r="W121" i="1"/>
  <c r="O121" i="1" a="1"/>
  <c r="O121" i="1" s="1"/>
  <c r="D121" i="1" s="1"/>
  <c r="S121" i="1" s="1"/>
  <c r="W120" i="1"/>
  <c r="O120" i="1"/>
  <c r="D120" i="1" s="1"/>
  <c r="S120" i="1" s="1"/>
  <c r="O120" i="1" a="1"/>
  <c r="W119" i="1"/>
  <c r="O119" i="1" a="1"/>
  <c r="O119" i="1" s="1"/>
  <c r="D119" i="1" s="1"/>
  <c r="S119" i="1" s="1"/>
  <c r="W118" i="1"/>
  <c r="O118" i="1" a="1"/>
  <c r="O118" i="1" s="1"/>
  <c r="D118" i="1" s="1"/>
  <c r="S118" i="1" s="1"/>
  <c r="W117" i="1"/>
  <c r="S117" i="1"/>
  <c r="D117" i="1"/>
  <c r="W116" i="1"/>
  <c r="S116" i="1"/>
  <c r="D116" i="1"/>
  <c r="W115" i="1"/>
  <c r="S115" i="1"/>
  <c r="D115" i="1"/>
  <c r="W114" i="1"/>
  <c r="D114" i="1"/>
  <c r="S114" i="1" s="1"/>
  <c r="W113" i="1"/>
  <c r="S113" i="1"/>
  <c r="S112" i="1"/>
  <c r="W110" i="1"/>
  <c r="O110" i="1" a="1"/>
  <c r="O110" i="1" s="1"/>
  <c r="D110" i="1" s="1"/>
  <c r="S110" i="1" s="1"/>
  <c r="W109" i="1"/>
  <c r="O109" i="1" a="1"/>
  <c r="O109" i="1" s="1"/>
  <c r="D109" i="1" s="1"/>
  <c r="S109" i="1" s="1"/>
  <c r="W108" i="1"/>
  <c r="O108" i="1" a="1"/>
  <c r="O108" i="1" s="1"/>
  <c r="D108" i="1" s="1"/>
  <c r="S108" i="1" s="1"/>
  <c r="W107" i="1"/>
  <c r="O107" i="1" a="1"/>
  <c r="O107" i="1" s="1"/>
  <c r="D107" i="1"/>
  <c r="S107" i="1" s="1"/>
  <c r="W106" i="1"/>
  <c r="O106" i="1" a="1"/>
  <c r="O106" i="1" s="1"/>
  <c r="D106" i="1" s="1"/>
  <c r="S106" i="1" s="1"/>
  <c r="W105" i="1"/>
  <c r="O105" i="1" a="1"/>
  <c r="O105" i="1" s="1"/>
  <c r="D105" i="1"/>
  <c r="S105" i="1" s="1"/>
  <c r="W104" i="1"/>
  <c r="O104" i="1"/>
  <c r="D104" i="1" s="1"/>
  <c r="S104" i="1" s="1"/>
  <c r="O104" i="1" a="1"/>
  <c r="W103" i="1"/>
  <c r="O103" i="1" a="1"/>
  <c r="O103" i="1" s="1"/>
  <c r="D103" i="1" s="1"/>
  <c r="S103" i="1" s="1"/>
  <c r="W102" i="1"/>
  <c r="O102" i="1" a="1"/>
  <c r="O102" i="1" s="1"/>
  <c r="D102" i="1" s="1"/>
  <c r="S102" i="1" s="1"/>
  <c r="W101" i="1"/>
  <c r="O101" i="1" a="1"/>
  <c r="O101" i="1" s="1"/>
  <c r="D101" i="1" s="1"/>
  <c r="S101" i="1" s="1"/>
  <c r="W100" i="1"/>
  <c r="O100" i="1" a="1"/>
  <c r="O100" i="1" s="1"/>
  <c r="D100" i="1" s="1"/>
  <c r="W99" i="1"/>
  <c r="O99" i="1" a="1"/>
  <c r="O99" i="1" s="1"/>
  <c r="D99" i="1" s="1"/>
  <c r="S99" i="1" s="1"/>
  <c r="W98" i="1"/>
  <c r="S98" i="1"/>
  <c r="O98" i="1" a="1"/>
  <c r="O98" i="1" s="1"/>
  <c r="D98" i="1"/>
  <c r="W97" i="1"/>
  <c r="O97" i="1" a="1"/>
  <c r="O97" i="1" s="1"/>
  <c r="D97" i="1" s="1"/>
  <c r="S97" i="1" s="1"/>
  <c r="W96" i="1"/>
  <c r="O96" i="1"/>
  <c r="D96" i="1" s="1"/>
  <c r="S96" i="1" s="1"/>
  <c r="O96" i="1" a="1"/>
  <c r="W95" i="1"/>
  <c r="O95" i="1" a="1"/>
  <c r="O95" i="1" s="1"/>
  <c r="D95" i="1" s="1"/>
  <c r="S95" i="1" s="1"/>
  <c r="W94" i="1"/>
  <c r="O94" i="1"/>
  <c r="D94" i="1" s="1"/>
  <c r="S94" i="1" s="1"/>
  <c r="O94" i="1" a="1"/>
  <c r="W93" i="1"/>
  <c r="O93" i="1" a="1"/>
  <c r="O93" i="1" s="1"/>
  <c r="D93" i="1" s="1"/>
  <c r="W92" i="1"/>
  <c r="O92" i="1" a="1"/>
  <c r="O92" i="1" s="1"/>
  <c r="D92" i="1"/>
  <c r="S92" i="1" s="1"/>
  <c r="W91" i="1"/>
  <c r="O91" i="1" a="1"/>
  <c r="O91" i="1" s="1"/>
  <c r="D91" i="1"/>
  <c r="S91" i="1" s="1"/>
  <c r="W90" i="1"/>
  <c r="D90" i="1"/>
  <c r="S90" i="1" s="1"/>
  <c r="W89" i="1"/>
  <c r="D89" i="1"/>
  <c r="S89" i="1" s="1"/>
  <c r="W88" i="1"/>
  <c r="D88" i="1"/>
  <c r="W87" i="1"/>
  <c r="S87" i="1"/>
  <c r="D87" i="1"/>
  <c r="W86" i="1"/>
  <c r="S86" i="1"/>
  <c r="S85" i="1"/>
  <c r="W83" i="1"/>
  <c r="O83" i="1" a="1"/>
  <c r="O83" i="1" s="1"/>
  <c r="D83" i="1" s="1"/>
  <c r="S83" i="1" s="1"/>
  <c r="W82" i="1"/>
  <c r="O82" i="1" a="1"/>
  <c r="O82" i="1" s="1"/>
  <c r="D82" i="1"/>
  <c r="S82" i="1" s="1"/>
  <c r="W81" i="1"/>
  <c r="O81" i="1" a="1"/>
  <c r="O81" i="1" s="1"/>
  <c r="D81" i="1"/>
  <c r="S81" i="1" s="1"/>
  <c r="W80" i="1"/>
  <c r="O80" i="1" a="1"/>
  <c r="O80" i="1" s="1"/>
  <c r="D80" i="1"/>
  <c r="S80" i="1" s="1"/>
  <c r="W79" i="1"/>
  <c r="O79" i="1" a="1"/>
  <c r="O79" i="1" s="1"/>
  <c r="D79" i="1" s="1"/>
  <c r="S79" i="1" s="1"/>
  <c r="W78" i="1"/>
  <c r="S78" i="1"/>
  <c r="O78" i="1" a="1"/>
  <c r="O78" i="1" s="1"/>
  <c r="D78" i="1"/>
  <c r="W77" i="1"/>
  <c r="O77" i="1" a="1"/>
  <c r="O77" i="1" s="1"/>
  <c r="D77" i="1" s="1"/>
  <c r="S77" i="1" s="1"/>
  <c r="W76" i="1"/>
  <c r="O76" i="1" a="1"/>
  <c r="O76" i="1" s="1"/>
  <c r="D76" i="1" s="1"/>
  <c r="S76" i="1" s="1"/>
  <c r="W75" i="1"/>
  <c r="O75" i="1" a="1"/>
  <c r="O75" i="1" s="1"/>
  <c r="D75" i="1" s="1"/>
  <c r="S75" i="1" s="1"/>
  <c r="W74" i="1"/>
  <c r="O74" i="1" a="1"/>
  <c r="O74" i="1" s="1"/>
  <c r="D74" i="1" s="1"/>
  <c r="S74" i="1" s="1"/>
  <c r="W73" i="1"/>
  <c r="O73" i="1" a="1"/>
  <c r="O73" i="1" s="1"/>
  <c r="D73" i="1"/>
  <c r="S73" i="1" s="1"/>
  <c r="W72" i="1"/>
  <c r="O72" i="1" a="1"/>
  <c r="O72" i="1" s="1"/>
  <c r="D72" i="1" s="1"/>
  <c r="W71" i="1"/>
  <c r="O71" i="1" a="1"/>
  <c r="O71" i="1" s="1"/>
  <c r="D71" i="1" s="1"/>
  <c r="S71" i="1" s="1"/>
  <c r="W70" i="1"/>
  <c r="O70" i="1" a="1"/>
  <c r="O70" i="1" s="1"/>
  <c r="D70" i="1"/>
  <c r="S70" i="1" s="1"/>
  <c r="W69" i="1"/>
  <c r="O69" i="1"/>
  <c r="O69" i="1" a="1"/>
  <c r="D69" i="1"/>
  <c r="S69" i="1" s="1"/>
  <c r="W68" i="1"/>
  <c r="O68" i="1" a="1"/>
  <c r="O68" i="1" s="1"/>
  <c r="D68" i="1" s="1"/>
  <c r="S68" i="1" s="1"/>
  <c r="W67" i="1"/>
  <c r="O67" i="1" a="1"/>
  <c r="O67" i="1" s="1"/>
  <c r="D67" i="1" s="1"/>
  <c r="S67" i="1" s="1"/>
  <c r="W66" i="1"/>
  <c r="O66" i="1" a="1"/>
  <c r="O66" i="1" s="1"/>
  <c r="D66" i="1"/>
  <c r="S66" i="1" s="1"/>
  <c r="W65" i="1"/>
  <c r="O65" i="1" a="1"/>
  <c r="O65" i="1" s="1"/>
  <c r="D65" i="1" s="1"/>
  <c r="W64" i="1"/>
  <c r="O64" i="1" a="1"/>
  <c r="O64" i="1" s="1"/>
  <c r="D64" i="1" s="1"/>
  <c r="W63" i="1"/>
  <c r="O63" i="1" a="1"/>
  <c r="O63" i="1" s="1"/>
  <c r="D63" i="1" s="1"/>
  <c r="S63" i="1" s="1"/>
  <c r="W62" i="1"/>
  <c r="O62" i="1"/>
  <c r="O62" i="1" a="1"/>
  <c r="D62" i="1"/>
  <c r="W61" i="1"/>
  <c r="O61" i="1" a="1"/>
  <c r="O61" i="1" s="1"/>
  <c r="D61" i="1" s="1"/>
  <c r="S61" i="1" s="1"/>
  <c r="W60" i="1"/>
  <c r="O60" i="1"/>
  <c r="O60" i="1" a="1"/>
  <c r="D60" i="1"/>
  <c r="S60" i="1" s="1"/>
  <c r="W59" i="1"/>
  <c r="O59" i="1"/>
  <c r="O59" i="1" a="1"/>
  <c r="D59" i="1"/>
  <c r="S59" i="1" s="1"/>
  <c r="S58" i="1"/>
  <c r="A58" i="1"/>
  <c r="W56" i="1"/>
  <c r="O56" i="1"/>
  <c r="D56" i="1" s="1"/>
  <c r="O56" i="1" a="1"/>
  <c r="W55" i="1"/>
  <c r="O55" i="1" a="1"/>
  <c r="O55" i="1" s="1"/>
  <c r="D55" i="1" s="1"/>
  <c r="W54" i="1"/>
  <c r="O54" i="1"/>
  <c r="O54" i="1" a="1"/>
  <c r="D54" i="1"/>
  <c r="S54" i="1" s="1"/>
  <c r="W53" i="1"/>
  <c r="O53" i="1" a="1"/>
  <c r="O53" i="1" s="1"/>
  <c r="D53" i="1" s="1"/>
  <c r="S53" i="1" s="1"/>
  <c r="W52" i="1"/>
  <c r="O52" i="1"/>
  <c r="D52" i="1" s="1"/>
  <c r="O52" i="1" a="1"/>
  <c r="W51" i="1"/>
  <c r="O51" i="1" a="1"/>
  <c r="O51" i="1" s="1"/>
  <c r="D51" i="1" s="1"/>
  <c r="W50" i="1"/>
  <c r="O50" i="1" a="1"/>
  <c r="O50" i="1" s="1"/>
  <c r="D50" i="1" s="1"/>
  <c r="W49" i="1"/>
  <c r="O49" i="1" a="1"/>
  <c r="O49" i="1" s="1"/>
  <c r="D49" i="1" s="1"/>
  <c r="S49" i="1" s="1"/>
  <c r="W48" i="1"/>
  <c r="O48" i="1"/>
  <c r="D48" i="1" s="1"/>
  <c r="O48" i="1" a="1"/>
  <c r="W47" i="1"/>
  <c r="S47" i="1"/>
  <c r="O47" i="1" a="1"/>
  <c r="O47" i="1" s="1"/>
  <c r="D47" i="1"/>
  <c r="W46" i="1"/>
  <c r="O46" i="1"/>
  <c r="D46" i="1" s="1"/>
  <c r="O46" i="1" a="1"/>
  <c r="W45" i="1"/>
  <c r="O45" i="1" a="1"/>
  <c r="O45" i="1" s="1"/>
  <c r="D45" i="1" s="1"/>
  <c r="S45" i="1" s="1"/>
  <c r="W44" i="1"/>
  <c r="O44" i="1"/>
  <c r="D44" i="1" s="1"/>
  <c r="O44" i="1" a="1"/>
  <c r="W43" i="1"/>
  <c r="O43" i="1" a="1"/>
  <c r="O43" i="1" s="1"/>
  <c r="D43" i="1" s="1"/>
  <c r="W42" i="1"/>
  <c r="O42" i="1"/>
  <c r="O42" i="1" a="1"/>
  <c r="D42" i="1"/>
  <c r="W41" i="1"/>
  <c r="O41" i="1" a="1"/>
  <c r="O41" i="1" s="1"/>
  <c r="D41" i="1" s="1"/>
  <c r="S41" i="1" s="1"/>
  <c r="W40" i="1"/>
  <c r="O40" i="1" a="1"/>
  <c r="O40" i="1" s="1"/>
  <c r="D40" i="1" s="1"/>
  <c r="W39" i="1"/>
  <c r="O39" i="1" a="1"/>
  <c r="O39" i="1" s="1"/>
  <c r="D39" i="1" s="1"/>
  <c r="W38" i="1"/>
  <c r="O38" i="1"/>
  <c r="O38" i="1" a="1"/>
  <c r="D38" i="1"/>
  <c r="S38" i="1" s="1"/>
  <c r="W37" i="1"/>
  <c r="O37" i="1" a="1"/>
  <c r="O37" i="1" s="1"/>
  <c r="D37" i="1" s="1"/>
  <c r="S37" i="1" s="1"/>
  <c r="W36" i="1"/>
  <c r="O36" i="1" a="1"/>
  <c r="O36" i="1" s="1"/>
  <c r="D36" i="1"/>
  <c r="S36" i="1" s="1"/>
  <c r="W35" i="1"/>
  <c r="O35" i="1"/>
  <c r="O35" i="1" a="1"/>
  <c r="D35" i="1"/>
  <c r="W34" i="1"/>
  <c r="O34" i="1" a="1"/>
  <c r="O34" i="1" s="1"/>
  <c r="D34" i="1" s="1"/>
  <c r="W33" i="1"/>
  <c r="O33" i="1" a="1"/>
  <c r="O33" i="1" s="1"/>
  <c r="D33" i="1" s="1"/>
  <c r="S33" i="1" s="1"/>
  <c r="W32" i="1"/>
  <c r="O32" i="1" a="1"/>
  <c r="O32" i="1" s="1"/>
  <c r="D32" i="1" s="1"/>
  <c r="W31" i="1"/>
  <c r="O31" i="1" a="1"/>
  <c r="O31" i="1" s="1"/>
  <c r="D31" i="1"/>
  <c r="W30" i="1"/>
  <c r="O30" i="1" a="1"/>
  <c r="O30" i="1" s="1"/>
  <c r="D30" i="1" s="1"/>
  <c r="W29" i="1"/>
  <c r="O29" i="1" a="1"/>
  <c r="O29" i="1" s="1"/>
  <c r="D29" i="1" s="1"/>
  <c r="W28" i="1"/>
  <c r="O28" i="1" a="1"/>
  <c r="O28" i="1" s="1"/>
  <c r="D28" i="1" s="1"/>
  <c r="W27" i="1"/>
  <c r="O27" i="1"/>
  <c r="D27" i="1" s="1"/>
  <c r="S27" i="1" s="1"/>
  <c r="O27" i="1" a="1"/>
  <c r="W26" i="1"/>
  <c r="O26" i="1" a="1"/>
  <c r="O26" i="1" s="1"/>
  <c r="D26" i="1" s="1"/>
  <c r="S26" i="1" s="1"/>
  <c r="W25" i="1"/>
  <c r="O25" i="1" a="1"/>
  <c r="O25" i="1" s="1"/>
  <c r="D25" i="1" s="1"/>
  <c r="W24" i="1"/>
  <c r="O24" i="1"/>
  <c r="O24" i="1" a="1"/>
  <c r="D24" i="1"/>
  <c r="S24" i="1" s="1"/>
  <c r="W23" i="1"/>
  <c r="O23" i="1"/>
  <c r="D23" i="1" s="1"/>
  <c r="S23" i="1" s="1"/>
  <c r="O23" i="1" a="1"/>
  <c r="W22" i="1"/>
  <c r="O22" i="1" a="1"/>
  <c r="O22" i="1" s="1"/>
  <c r="D22" i="1" s="1"/>
  <c r="W21" i="1"/>
  <c r="O21" i="1" a="1"/>
  <c r="O21" i="1" s="1"/>
  <c r="D21" i="1" s="1"/>
  <c r="W20" i="1"/>
  <c r="O20" i="1"/>
  <c r="D20" i="1" s="1"/>
  <c r="O20" i="1" a="1"/>
  <c r="W19" i="1"/>
  <c r="O19" i="1" a="1"/>
  <c r="O19" i="1" s="1"/>
  <c r="D19" i="1" s="1"/>
  <c r="W18" i="1"/>
  <c r="O18" i="1" a="1"/>
  <c r="O18" i="1" s="1"/>
  <c r="D18" i="1" s="1"/>
  <c r="S18" i="1" s="1"/>
  <c r="W17" i="1"/>
  <c r="O17" i="1" a="1"/>
  <c r="O17" i="1" s="1"/>
  <c r="D17" i="1" s="1"/>
  <c r="S17" i="1" s="1"/>
  <c r="W16" i="1"/>
  <c r="O16" i="1" a="1"/>
  <c r="O16" i="1" s="1"/>
  <c r="D16" i="1" s="1"/>
  <c r="S16" i="1" s="1"/>
  <c r="W15" i="1"/>
  <c r="O15" i="1"/>
  <c r="D15" i="1" s="1"/>
  <c r="S15" i="1" s="1"/>
  <c r="O15" i="1" a="1"/>
  <c r="W14" i="1"/>
  <c r="O14" i="1" a="1"/>
  <c r="O14" i="1" s="1"/>
  <c r="D14" i="1" s="1"/>
  <c r="W13" i="1"/>
  <c r="O13" i="1" a="1"/>
  <c r="O13" i="1" s="1"/>
  <c r="D13" i="1" s="1"/>
  <c r="W12" i="1"/>
  <c r="O12" i="1" a="1"/>
  <c r="O12" i="1" s="1"/>
  <c r="D12" i="1" s="1"/>
  <c r="W11" i="1"/>
  <c r="O11" i="1" a="1"/>
  <c r="O11" i="1" s="1"/>
  <c r="D11" i="1" s="1"/>
  <c r="W10" i="1"/>
  <c r="O10" i="1" a="1"/>
  <c r="O10" i="1" s="1"/>
  <c r="D10" i="1" s="1"/>
  <c r="W9" i="1"/>
  <c r="O9" i="1" a="1"/>
  <c r="O9" i="1" s="1"/>
  <c r="D9" i="1" s="1"/>
  <c r="W8" i="1"/>
  <c r="O8" i="1" a="1"/>
  <c r="O8" i="1" s="1"/>
  <c r="D8" i="1" s="1"/>
  <c r="W7" i="1"/>
  <c r="O7" i="1" a="1"/>
  <c r="O7" i="1" s="1"/>
  <c r="D7" i="1" s="1"/>
  <c r="S7" i="1" s="1"/>
  <c r="W6" i="1"/>
  <c r="O6" i="1" a="1"/>
  <c r="O6" i="1" s="1"/>
  <c r="S6" i="1" s="1"/>
  <c r="S5" i="1"/>
  <c r="A5" i="1"/>
  <c r="A4" i="1"/>
  <c r="A1" i="1"/>
  <c r="S6" i="2" l="1"/>
  <c r="D28" i="2"/>
  <c r="S10" i="2"/>
  <c r="S14" i="2"/>
  <c r="S18" i="2"/>
  <c r="S23" i="2"/>
  <c r="S7" i="2"/>
  <c r="S11" i="2"/>
  <c r="S15" i="2"/>
  <c r="S20" i="2"/>
  <c r="S24" i="2"/>
  <c r="S12" i="2"/>
  <c r="S8" i="2"/>
  <c r="S21" i="2"/>
  <c r="S9" i="2"/>
  <c r="S13" i="2"/>
  <c r="S22" i="2"/>
  <c r="S16" i="2"/>
  <c r="S17" i="2"/>
  <c r="S26" i="2"/>
  <c r="S43" i="1"/>
  <c r="S29" i="1"/>
  <c r="S51" i="1"/>
  <c r="S21" i="1"/>
  <c r="S34" i="1"/>
  <c r="S48" i="1"/>
  <c r="S39" i="1"/>
  <c r="S64" i="1"/>
  <c r="S46" i="1"/>
  <c r="S11" i="1"/>
  <c r="S32" i="1"/>
  <c r="S72" i="1"/>
  <c r="S100" i="1"/>
  <c r="S44" i="1"/>
  <c r="S52" i="1"/>
  <c r="S10" i="1"/>
  <c r="S55" i="1"/>
  <c r="S13" i="1"/>
  <c r="S30" i="1"/>
  <c r="S8" i="1"/>
  <c r="S19" i="1"/>
  <c r="S22" i="1"/>
  <c r="S14" i="1"/>
  <c r="S93" i="1"/>
  <c r="S9" i="1"/>
  <c r="S40" i="1"/>
  <c r="S20" i="1"/>
  <c r="S25" i="1"/>
  <c r="S65" i="1"/>
  <c r="S12" i="1"/>
  <c r="S28" i="1"/>
  <c r="S50" i="1"/>
  <c r="S35" i="1"/>
  <c r="S56" i="1"/>
  <c r="S62" i="1"/>
  <c r="S31" i="1"/>
  <c r="S88" i="1"/>
  <c r="S126" i="1"/>
  <c r="S42" i="1"/>
  <c r="S28" i="2" l="1"/>
  <c r="D25" i="2" l="1"/>
  <c r="S57" i="1"/>
  <c r="S84" i="1"/>
  <c r="S111" i="1"/>
  <c r="S138" i="1"/>
  <c r="S25" i="2" l="1"/>
  <c r="S29" i="2" l="1"/>
</calcChain>
</file>

<file path=xl/sharedStrings.xml><?xml version="1.0" encoding="utf-8"?>
<sst xmlns="http://schemas.openxmlformats.org/spreadsheetml/2006/main" count="400" uniqueCount="169">
  <si>
    <t>계</t>
  </si>
  <si>
    <t>비 고</t>
  </si>
  <si>
    <t>스테인리스강관</t>
  </si>
  <si>
    <t>15Ø</t>
  </si>
  <si>
    <t>M</t>
  </si>
  <si>
    <t>A.K.1.1 스테인리스 배관1</t>
  </si>
  <si>
    <t>25Ø</t>
  </si>
  <si>
    <t>A.K.1.1 스테인리스 배관2</t>
  </si>
  <si>
    <t>백강관(KSD-3507),나사식</t>
  </si>
  <si>
    <t>1-배관</t>
  </si>
  <si>
    <t>A.A.1.백강관/나/025</t>
  </si>
  <si>
    <t>32Ø</t>
  </si>
  <si>
    <t>A.A.1.백강관/나/032</t>
  </si>
  <si>
    <t>40Ø</t>
  </si>
  <si>
    <t>A.A.1.백강관/나/040</t>
  </si>
  <si>
    <t>관보온재</t>
  </si>
  <si>
    <t>고무발포, 25t*D15</t>
  </si>
  <si>
    <t>A.B.3.고무발포/난연/25/015</t>
  </si>
  <si>
    <t>고무발포, 25t*D25</t>
  </si>
  <si>
    <t>A.B.3.고무발포/난연/25/025</t>
  </si>
  <si>
    <t>고무발포, 25t*D32</t>
  </si>
  <si>
    <t>A.B.3.고무발포/난연/25/032</t>
  </si>
  <si>
    <t>고무발포, 25t*D40</t>
  </si>
  <si>
    <t>A.B.3.고무발포/난연/25/040</t>
  </si>
  <si>
    <t>스테인리스 엘보</t>
  </si>
  <si>
    <t>개</t>
  </si>
  <si>
    <t>A.K.1.1 스테인리스 배관4</t>
  </si>
  <si>
    <t>백 엘 보 (나사)</t>
  </si>
  <si>
    <t>EA</t>
  </si>
  <si>
    <t>A.C.1.백엘보/나/025</t>
  </si>
  <si>
    <t>A.C.1.백엘보/나/032</t>
  </si>
  <si>
    <t>A.C.1.백엘보/나/040</t>
  </si>
  <si>
    <t>스테인리스 티</t>
  </si>
  <si>
    <t>A.K.1.1 스테인리스 배관6</t>
  </si>
  <si>
    <t>백 티 이 (나사)</t>
  </si>
  <si>
    <t>A.C.2.백티이/나/025</t>
  </si>
  <si>
    <t>A.C.2.백티이/나/032</t>
  </si>
  <si>
    <t>A.C.2.백티이/나/040</t>
  </si>
  <si>
    <t>백레듀샤 (나사)</t>
  </si>
  <si>
    <t>A.C.3.백레듀샤/나/025</t>
  </si>
  <si>
    <t>A.C.3.백레듀샤/나/032</t>
  </si>
  <si>
    <t>A.C.3.백레듀샤/나/040</t>
  </si>
  <si>
    <t>백레듀샤 (용접)</t>
  </si>
  <si>
    <t>100Ø</t>
  </si>
  <si>
    <t>A.C.3.백레듀샤/용/100</t>
  </si>
  <si>
    <t>백 니 플 (나사)</t>
  </si>
  <si>
    <t>A.C.5.백니플/나/025</t>
  </si>
  <si>
    <t>A.C.5.백니플/나/032</t>
  </si>
  <si>
    <t>백    캡 (나사)</t>
  </si>
  <si>
    <t>A.C.7.백캡/나/025</t>
  </si>
  <si>
    <t>A.C.7.백캡/나/032</t>
  </si>
  <si>
    <t>강관전기아크용접</t>
  </si>
  <si>
    <t>개소</t>
  </si>
  <si>
    <t>ZZZZ</t>
  </si>
  <si>
    <t>파이프 행가(일반)</t>
  </si>
  <si>
    <t>A.E.1.파이프행거/일/025</t>
  </si>
  <si>
    <t>A.E.1.파이프행거/일/032</t>
  </si>
  <si>
    <t>A.E.1.파이프행거/일/040</t>
  </si>
  <si>
    <t>강관절단</t>
  </si>
  <si>
    <t>A.E.5.강관절단/025</t>
  </si>
  <si>
    <t>후렉시블조인트(보온형)</t>
  </si>
  <si>
    <t>1500L</t>
  </si>
  <si>
    <t>A.F.14.후렉시블조인트/보온/1500</t>
  </si>
  <si>
    <t>시험밸브함(STS)</t>
  </si>
  <si>
    <t>300*500*180</t>
  </si>
  <si>
    <t>A.G.6.시험밸브함/STS</t>
  </si>
  <si>
    <t>간이헤드(폐쇄15A,상향)</t>
  </si>
  <si>
    <t>68℃</t>
  </si>
  <si>
    <t>A.G.3.헤드/간이/폐/68/상</t>
  </si>
  <si>
    <t>간이헤드(폐쇄15A,하향)</t>
  </si>
  <si>
    <t>72℃</t>
  </si>
  <si>
    <t>A.G.3.헤드/간이/폐/72/하</t>
  </si>
  <si>
    <t>쌍구형송수구(노출)</t>
  </si>
  <si>
    <t>100*65*65</t>
  </si>
  <si>
    <t>A.G.5.쌍구형송수구/노출</t>
  </si>
  <si>
    <t>스테인레스 볼밸브</t>
  </si>
  <si>
    <t>A.K.1.1 스테인리스 배관7</t>
  </si>
  <si>
    <t>A.K.1.1 스테인리스 배관8</t>
  </si>
  <si>
    <t>1-밸브류</t>
  </si>
  <si>
    <t>A.F.01.볼밸브/황/10/032</t>
  </si>
  <si>
    <t>A.F.04.첵크밸브/스/10/040</t>
  </si>
  <si>
    <t>20Ø</t>
  </si>
  <si>
    <t>A.G.5.자동배수밸브/20</t>
  </si>
  <si>
    <t>A.G.3.패키지</t>
  </si>
  <si>
    <t>배관을 위한 구멍뚫기,바닥</t>
  </si>
  <si>
    <t>배관을 위한 구멍뚫기,벽체</t>
  </si>
  <si>
    <t>[ 내 역 서 ]</t>
    <phoneticPr fontId="6" type="noConversion"/>
  </si>
  <si>
    <t>품     명</t>
    <phoneticPr fontId="7" type="noConversion"/>
  </si>
  <si>
    <t>규    격</t>
    <phoneticPr fontId="7" type="noConversion"/>
  </si>
  <si>
    <t>단위</t>
    <phoneticPr fontId="7" type="noConversion"/>
  </si>
  <si>
    <t>수량</t>
    <phoneticPr fontId="7" type="noConversion"/>
  </si>
  <si>
    <t xml:space="preserve">  재    료    비</t>
    <phoneticPr fontId="7" type="noConversion"/>
  </si>
  <si>
    <t xml:space="preserve"> 노    무    비</t>
    <phoneticPr fontId="7" type="noConversion"/>
  </si>
  <si>
    <t>경        비</t>
    <phoneticPr fontId="7" type="noConversion"/>
  </si>
  <si>
    <t>공정</t>
    <phoneticPr fontId="6" type="noConversion"/>
  </si>
  <si>
    <t>수량</t>
    <phoneticPr fontId="6" type="noConversion"/>
  </si>
  <si>
    <t>할증</t>
    <phoneticPr fontId="6" type="noConversion"/>
  </si>
  <si>
    <t>분류</t>
    <phoneticPr fontId="6" type="noConversion"/>
  </si>
  <si>
    <t>단  가</t>
    <phoneticPr fontId="7" type="noConversion"/>
  </si>
  <si>
    <t>금  액</t>
    <phoneticPr fontId="7" type="noConversion"/>
  </si>
  <si>
    <t>MF1</t>
    <phoneticPr fontId="6" type="noConversion"/>
  </si>
  <si>
    <t>M</t>
    <phoneticPr fontId="4" type="noConversion"/>
  </si>
  <si>
    <t>절연행어</t>
    <phoneticPr fontId="4" type="noConversion"/>
  </si>
  <si>
    <t>25Ø</t>
    <phoneticPr fontId="4" type="noConversion"/>
  </si>
  <si>
    <t>볼밸브(황동10KG)</t>
    <phoneticPr fontId="4" type="noConversion"/>
  </si>
  <si>
    <t>스모렌스첵크밸브(10KG/㎠)</t>
    <phoneticPr fontId="4" type="noConversion"/>
  </si>
  <si>
    <t>자동 배수밸브</t>
    <phoneticPr fontId="4" type="noConversion"/>
  </si>
  <si>
    <t>패키지</t>
    <phoneticPr fontId="4" type="noConversion"/>
  </si>
  <si>
    <t>W1170*L680*H1910</t>
    <phoneticPr fontId="4" type="noConversion"/>
  </si>
  <si>
    <t>EA</t>
    <phoneticPr fontId="4" type="noConversion"/>
  </si>
  <si>
    <t>콘크리트두께(150mm),50Ø</t>
    <phoneticPr fontId="4" type="noConversion"/>
  </si>
  <si>
    <t>콘크리트두께(150mm),25Ø</t>
    <phoneticPr fontId="4" type="noConversion"/>
  </si>
  <si>
    <t>관통관 방화실리콘시트마감</t>
    <phoneticPr fontId="4" type="noConversion"/>
  </si>
  <si>
    <t>강관철거</t>
    <phoneticPr fontId="4" type="noConversion"/>
  </si>
  <si>
    <t>강관 조립말비계(이동식)설치 및 해체</t>
    <phoneticPr fontId="4" type="noConversion"/>
  </si>
  <si>
    <t>높이 2m, 3개월</t>
    <phoneticPr fontId="4" type="noConversion"/>
  </si>
  <si>
    <t>대</t>
    <phoneticPr fontId="4" type="noConversion"/>
  </si>
  <si>
    <t>합   계</t>
    <phoneticPr fontId="7" type="noConversion"/>
  </si>
  <si>
    <t>MF2</t>
    <phoneticPr fontId="6" type="noConversion"/>
  </si>
  <si>
    <t>천장텍스 철거</t>
    <phoneticPr fontId="4" type="noConversion"/>
  </si>
  <si>
    <t>2026년 건축단가 적용(신설의 40%)</t>
    <phoneticPr fontId="4" type="noConversion"/>
  </si>
  <si>
    <t>㎡</t>
    <phoneticPr fontId="4" type="noConversion"/>
  </si>
  <si>
    <t>불연천정판</t>
    <phoneticPr fontId="5" type="noConversion"/>
  </si>
  <si>
    <t>흡음텍스, M-Bar용, 12*300*600mm</t>
    <phoneticPr fontId="5" type="noConversion"/>
  </si>
  <si>
    <t>㎡</t>
    <phoneticPr fontId="5" type="noConversion"/>
  </si>
  <si>
    <t>점검구설치</t>
    <phoneticPr fontId="4" type="noConversion"/>
  </si>
  <si>
    <t>600x600AL</t>
    <phoneticPr fontId="4" type="noConversion"/>
  </si>
  <si>
    <t>개소</t>
    <phoneticPr fontId="4" type="noConversion"/>
  </si>
  <si>
    <t>준공청소비</t>
    <phoneticPr fontId="4" type="noConversion"/>
  </si>
  <si>
    <t>현장정리비</t>
    <phoneticPr fontId="4" type="noConversion"/>
  </si>
  <si>
    <t>건축물보양</t>
    <phoneticPr fontId="4" type="noConversion"/>
  </si>
  <si>
    <t>포장비닐</t>
    <phoneticPr fontId="4" type="noConversion"/>
  </si>
  <si>
    <t>3. 구조물철거공사</t>
    <phoneticPr fontId="4" type="noConversion"/>
  </si>
  <si>
    <t>천정철구조물철거 및 제시공</t>
    <phoneticPr fontId="4" type="noConversion"/>
  </si>
  <si>
    <t>식</t>
    <phoneticPr fontId="4" type="noConversion"/>
  </si>
  <si>
    <t>4. 가스배관철거공사</t>
    <phoneticPr fontId="4" type="noConversion"/>
  </si>
  <si>
    <t>도시가스배관 철거</t>
    <phoneticPr fontId="4" type="noConversion"/>
  </si>
  <si>
    <t>일위번호</t>
    <phoneticPr fontId="6" type="noConversion"/>
  </si>
  <si>
    <t>EF1</t>
    <phoneticPr fontId="6" type="noConversion"/>
  </si>
  <si>
    <t>소방용 내화전선</t>
  </si>
  <si>
    <t>F-FR8 2.5sq/2C</t>
  </si>
  <si>
    <t>m</t>
  </si>
  <si>
    <t>2-케이블</t>
  </si>
  <si>
    <t>F-FR8 2.5sq/3C</t>
  </si>
  <si>
    <t>F-FR8 2.5sq/4C</t>
  </si>
  <si>
    <t>F-FR8 2.5sq/5C</t>
  </si>
  <si>
    <t>아우트렛 박스</t>
  </si>
  <si>
    <t>8각 54mm</t>
  </si>
  <si>
    <t>박스커버</t>
  </si>
  <si>
    <t>평(금속제)</t>
  </si>
  <si>
    <t>풀박스(벽면설치)</t>
  </si>
  <si>
    <t>200*200*100*1.2t</t>
  </si>
  <si>
    <t>풀박스(천정면설치)</t>
  </si>
  <si>
    <t>알루미늄 덕트</t>
  </si>
  <si>
    <t>50mm * 35mm</t>
  </si>
  <si>
    <t>100mm * 50mm</t>
  </si>
  <si>
    <t>전자싸이렌</t>
  </si>
  <si>
    <t>전자식</t>
  </si>
  <si>
    <t>수신기(P-1급)</t>
    <phoneticPr fontId="5" type="noConversion"/>
  </si>
  <si>
    <t>30회로/복합형</t>
    <phoneticPr fontId="5" type="noConversion"/>
  </si>
  <si>
    <t>대</t>
    <phoneticPr fontId="5" type="noConversion"/>
  </si>
  <si>
    <t>경       종</t>
    <phoneticPr fontId="5" type="noConversion"/>
  </si>
  <si>
    <t>국가검정품</t>
    <phoneticPr fontId="5" type="noConversion"/>
  </si>
  <si>
    <t>개</t>
    <phoneticPr fontId="5" type="noConversion"/>
  </si>
  <si>
    <t>잡자재비</t>
    <phoneticPr fontId="7" type="noConversion"/>
  </si>
  <si>
    <t>배관,배선의</t>
    <phoneticPr fontId="7" type="noConversion"/>
  </si>
  <si>
    <t>%</t>
    <phoneticPr fontId="7" type="noConversion"/>
  </si>
  <si>
    <t>공구손료</t>
    <phoneticPr fontId="7" type="noConversion"/>
  </si>
  <si>
    <t>노무비의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</si>
</sst>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43" formatCode="_-* #,##0.00_-;\-* #,##0.00_-;_-* &quot;-&quot;??_-;_-@_-"/>
    <numFmt numFmtId="176" formatCode="_ * #,##0_ ;_ * \-#,##0_ ;_ * &quot;-&quot;_ ;_ @_ "/>
    <numFmt numFmtId="177" formatCode="#,##0_);[Red]\(#,##0\)"/>
    <numFmt numFmtId="179" formatCode="_ * #,##0_ ;_ * \-#,##0_ ;_ * &quot;-&quot;??_ ;_ @_ "/>
    <numFmt numFmtId="180" formatCode="0.00_ 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name val="바탕체"/>
      <family val="1"/>
      <charset val="129"/>
    </font>
    <font>
      <b/>
      <sz val="8"/>
      <name val="바탕체"/>
      <family val="1"/>
      <charset val="129"/>
    </font>
    <font>
      <sz val="8"/>
      <name val="맑은 고딕"/>
      <family val="2"/>
      <charset val="129"/>
      <scheme val="minor"/>
    </font>
    <font>
      <sz val="8"/>
      <name val="바탕체"/>
      <family val="1"/>
      <charset val="129"/>
    </font>
    <font>
      <sz val="8"/>
      <name val="바탕"/>
      <family val="1"/>
      <charset val="129"/>
    </font>
    <font>
      <sz val="9"/>
      <name val="굴림"/>
      <family val="3"/>
      <charset val="129"/>
    </font>
    <font>
      <sz val="11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5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/>
    <xf numFmtId="176" fontId="2" fillId="0" borderId="0" applyFont="0" applyFill="0" applyBorder="0" applyAlignment="0" applyProtection="0"/>
    <xf numFmtId="0" fontId="8" fillId="0" borderId="0">
      <alignment vertical="center"/>
    </xf>
    <xf numFmtId="0" fontId="2" fillId="0" borderId="2">
      <alignment horizontal="center" vertical="center"/>
    </xf>
    <xf numFmtId="0" fontId="2" fillId="0" borderId="0"/>
  </cellStyleXfs>
  <cellXfs count="71">
    <xf numFmtId="0" fontId="0" fillId="0" borderId="0" xfId="0">
      <alignment vertical="center"/>
    </xf>
    <xf numFmtId="0" fontId="3" fillId="2" borderId="0" xfId="4" applyFont="1" applyFill="1" applyAlignment="1">
      <alignment horizontal="left" vertical="center"/>
    </xf>
    <xf numFmtId="0" fontId="3" fillId="2" borderId="0" xfId="4" applyFont="1" applyFill="1" applyAlignment="1">
      <alignment vertical="center"/>
    </xf>
    <xf numFmtId="0" fontId="5" fillId="2" borderId="0" xfId="4" applyFont="1" applyFill="1" applyAlignment="1">
      <alignment horizontal="center" vertical="center"/>
    </xf>
    <xf numFmtId="0" fontId="5" fillId="2" borderId="0" xfId="4" applyFont="1" applyFill="1"/>
    <xf numFmtId="0" fontId="3" fillId="2" borderId="1" xfId="4" applyFont="1" applyFill="1" applyBorder="1" applyAlignment="1">
      <alignment vertical="center"/>
    </xf>
    <xf numFmtId="0" fontId="3" fillId="2" borderId="1" xfId="4" applyFont="1" applyFill="1" applyBorder="1" applyAlignment="1">
      <alignment horizontal="right" vertical="center"/>
    </xf>
    <xf numFmtId="0" fontId="5" fillId="3" borderId="0" xfId="4" applyFont="1" applyFill="1"/>
    <xf numFmtId="0" fontId="5" fillId="3" borderId="0" xfId="4" applyFont="1" applyFill="1" applyAlignment="1">
      <alignment horizontal="center" vertical="center"/>
    </xf>
    <xf numFmtId="0" fontId="5" fillId="3" borderId="0" xfId="4" applyFont="1" applyFill="1" applyAlignment="1">
      <alignment horizontal="left" vertical="center"/>
    </xf>
    <xf numFmtId="0" fontId="3" fillId="2" borderId="2" xfId="4" applyFont="1" applyFill="1" applyBorder="1" applyAlignment="1">
      <alignment horizontal="center" vertical="center" shrinkToFit="1"/>
    </xf>
    <xf numFmtId="0" fontId="3" fillId="2" borderId="2" xfId="4" applyFont="1" applyFill="1" applyBorder="1" applyAlignment="1">
      <alignment horizontal="center" vertical="center"/>
    </xf>
    <xf numFmtId="176" fontId="3" fillId="2" borderId="3" xfId="5" applyFont="1" applyFill="1" applyBorder="1" applyAlignment="1">
      <alignment horizontal="center" vertical="center"/>
    </xf>
    <xf numFmtId="176" fontId="3" fillId="2" borderId="4" xfId="5" applyFont="1" applyFill="1" applyBorder="1" applyAlignment="1">
      <alignment horizontal="center" vertical="center"/>
    </xf>
    <xf numFmtId="176" fontId="3" fillId="2" borderId="2" xfId="5" applyFont="1" applyFill="1" applyBorder="1" applyAlignment="1">
      <alignment horizontal="center" vertical="center"/>
    </xf>
    <xf numFmtId="0" fontId="5" fillId="3" borderId="5" xfId="4" applyFont="1" applyFill="1" applyBorder="1" applyAlignment="1">
      <alignment horizontal="center" vertical="center"/>
    </xf>
    <xf numFmtId="176" fontId="3" fillId="2" borderId="2" xfId="5" applyFont="1" applyFill="1" applyBorder="1" applyAlignment="1">
      <alignment horizontal="center" vertical="center"/>
    </xf>
    <xf numFmtId="0" fontId="5" fillId="3" borderId="6" xfId="4" applyFont="1" applyFill="1" applyBorder="1" applyAlignment="1">
      <alignment horizontal="center" vertical="center"/>
    </xf>
    <xf numFmtId="0" fontId="3" fillId="4" borderId="2" xfId="6" applyFont="1" applyFill="1" applyBorder="1" applyAlignment="1">
      <alignment horizontal="left" vertical="center" shrinkToFit="1"/>
    </xf>
    <xf numFmtId="0" fontId="3" fillId="4" borderId="2" xfId="6" applyFont="1" applyFill="1" applyBorder="1" applyAlignment="1">
      <alignment horizontal="center" vertical="center"/>
    </xf>
    <xf numFmtId="0" fontId="3" fillId="4" borderId="2" xfId="6" applyFont="1" applyFill="1" applyBorder="1" applyAlignment="1">
      <alignment horizontal="center" vertical="center" wrapText="1"/>
    </xf>
    <xf numFmtId="0" fontId="3" fillId="4" borderId="2" xfId="6" applyFont="1" applyFill="1" applyBorder="1" applyAlignment="1">
      <alignment horizontal="left" vertical="center"/>
    </xf>
    <xf numFmtId="0" fontId="5" fillId="4" borderId="2" xfId="6" applyFont="1" applyFill="1" applyBorder="1" applyAlignment="1">
      <alignment horizontal="center" vertical="center" wrapText="1"/>
    </xf>
    <xf numFmtId="0" fontId="3" fillId="4" borderId="2" xfId="2" applyNumberFormat="1" applyFont="1" applyFill="1" applyBorder="1" applyAlignment="1">
      <alignment horizontal="center" vertical="center" wrapText="1"/>
    </xf>
    <xf numFmtId="0" fontId="5" fillId="4" borderId="2" xfId="4" applyFont="1" applyFill="1" applyBorder="1"/>
    <xf numFmtId="0" fontId="5" fillId="3" borderId="2" xfId="4" applyFont="1" applyFill="1" applyBorder="1" applyAlignment="1">
      <alignment horizontal="center" vertical="center"/>
    </xf>
    <xf numFmtId="0" fontId="3" fillId="5" borderId="2" xfId="4" applyFont="1" applyFill="1" applyBorder="1" applyAlignment="1">
      <alignment horizontal="left" vertical="center"/>
    </xf>
    <xf numFmtId="0" fontId="5" fillId="5" borderId="2" xfId="4" applyFont="1" applyFill="1" applyBorder="1" applyAlignment="1">
      <alignment horizontal="left" vertical="center"/>
    </xf>
    <xf numFmtId="0" fontId="5" fillId="5" borderId="2" xfId="4" applyFont="1" applyFill="1" applyBorder="1" applyAlignment="1">
      <alignment horizontal="center" vertical="center"/>
    </xf>
    <xf numFmtId="0" fontId="5" fillId="5" borderId="2" xfId="4" applyFont="1" applyFill="1" applyBorder="1"/>
    <xf numFmtId="0" fontId="5" fillId="2" borderId="2" xfId="7" applyFont="1" applyFill="1" applyAlignment="1">
      <alignment horizontal="left" vertical="center" shrinkToFit="1"/>
    </xf>
    <xf numFmtId="0" fontId="5" fillId="2" borderId="2" xfId="7" applyFont="1" applyFill="1" applyAlignment="1">
      <alignment horizontal="left" vertical="center"/>
    </xf>
    <xf numFmtId="0" fontId="5" fillId="2" borderId="2" xfId="7" applyFont="1" applyFill="1">
      <alignment horizontal="center" vertical="center"/>
    </xf>
    <xf numFmtId="177" fontId="5" fillId="2" borderId="2" xfId="4" applyNumberFormat="1" applyFont="1" applyFill="1" applyBorder="1" applyAlignment="1">
      <alignment horizontal="right" vertical="center"/>
    </xf>
    <xf numFmtId="177" fontId="5" fillId="2" borderId="2" xfId="1" applyNumberFormat="1" applyFont="1" applyFill="1" applyBorder="1" applyAlignment="1">
      <alignment vertical="center"/>
    </xf>
    <xf numFmtId="177" fontId="5" fillId="2" borderId="2" xfId="5" applyNumberFormat="1" applyFont="1" applyFill="1" applyBorder="1" applyAlignment="1">
      <alignment vertical="center"/>
    </xf>
    <xf numFmtId="177" fontId="5" fillId="2" borderId="2" xfId="5" applyNumberFormat="1" applyFont="1" applyFill="1" applyBorder="1" applyAlignment="1">
      <alignment horizontal="center" vertical="center"/>
    </xf>
    <xf numFmtId="9" fontId="5" fillId="3" borderId="2" xfId="3" applyFont="1" applyFill="1" applyBorder="1" applyAlignment="1" applyProtection="1">
      <alignment horizontal="center" vertical="center"/>
      <protection locked="0"/>
    </xf>
    <xf numFmtId="0" fontId="5" fillId="3" borderId="0" xfId="6" applyFont="1" applyFill="1" applyAlignment="1">
      <alignment horizontal="center" vertical="center"/>
    </xf>
    <xf numFmtId="0" fontId="5" fillId="6" borderId="2" xfId="7" applyFont="1" applyFill="1" applyAlignment="1">
      <alignment horizontal="left" vertical="center" shrinkToFit="1"/>
    </xf>
    <xf numFmtId="0" fontId="5" fillId="2" borderId="2" xfId="8" applyFont="1" applyFill="1" applyBorder="1" applyAlignment="1">
      <alignment horizontal="left" vertical="center"/>
    </xf>
    <xf numFmtId="0" fontId="5" fillId="2" borderId="2" xfId="8" applyFont="1" applyFill="1" applyBorder="1" applyAlignment="1">
      <alignment horizontal="left" vertical="center" shrinkToFit="1"/>
    </xf>
    <xf numFmtId="0" fontId="5" fillId="2" borderId="2" xfId="8" applyFont="1" applyFill="1" applyBorder="1" applyAlignment="1">
      <alignment horizontal="center" vertical="center"/>
    </xf>
    <xf numFmtId="0" fontId="5" fillId="2" borderId="2" xfId="8" applyFont="1" applyFill="1" applyBorder="1" applyAlignment="1">
      <alignment vertical="center"/>
    </xf>
    <xf numFmtId="0" fontId="5" fillId="2" borderId="2" xfId="8" applyFont="1" applyFill="1" applyBorder="1" applyAlignment="1">
      <alignment vertical="center" shrinkToFit="1"/>
    </xf>
    <xf numFmtId="0" fontId="3" fillId="7" borderId="2" xfId="7" applyFont="1" applyFill="1" applyAlignment="1">
      <alignment horizontal="left" vertical="center" shrinkToFit="1"/>
    </xf>
    <xf numFmtId="0" fontId="3" fillId="7" borderId="2" xfId="4" applyFont="1" applyFill="1" applyBorder="1" applyAlignment="1">
      <alignment horizontal="center" vertical="center"/>
    </xf>
    <xf numFmtId="179" fontId="3" fillId="7" borderId="2" xfId="1" applyNumberFormat="1" applyFont="1" applyFill="1" applyBorder="1" applyAlignment="1">
      <alignment horizontal="center" vertical="center"/>
    </xf>
    <xf numFmtId="179" fontId="3" fillId="7" borderId="2" xfId="1" applyNumberFormat="1" applyFont="1" applyFill="1" applyBorder="1" applyAlignment="1">
      <alignment vertical="center"/>
    </xf>
    <xf numFmtId="176" fontId="3" fillId="7" borderId="2" xfId="5" applyFont="1" applyFill="1" applyBorder="1" applyAlignment="1">
      <alignment vertical="center"/>
    </xf>
    <xf numFmtId="0" fontId="3" fillId="3" borderId="0" xfId="4" applyFont="1" applyFill="1"/>
    <xf numFmtId="0" fontId="3" fillId="3" borderId="0" xfId="4" applyFont="1" applyFill="1" applyAlignment="1">
      <alignment horizontal="left" vertical="center"/>
    </xf>
    <xf numFmtId="0" fontId="3" fillId="3" borderId="0" xfId="4" applyFont="1" applyFill="1" applyAlignment="1">
      <alignment horizontal="center" vertical="center"/>
    </xf>
    <xf numFmtId="0" fontId="3" fillId="5" borderId="2" xfId="4" applyFont="1" applyFill="1" applyBorder="1" applyAlignment="1">
      <alignment horizontal="left" vertical="center" shrinkToFit="1"/>
    </xf>
    <xf numFmtId="180" fontId="5" fillId="3" borderId="2" xfId="4" applyNumberFormat="1" applyFont="1" applyFill="1" applyBorder="1" applyAlignment="1">
      <alignment horizontal="center" vertical="center"/>
    </xf>
    <xf numFmtId="0" fontId="5" fillId="6" borderId="2" xfId="7" applyFont="1" applyFill="1" applyAlignment="1">
      <alignment horizontal="center" vertical="center" shrinkToFit="1"/>
    </xf>
    <xf numFmtId="0" fontId="5" fillId="3" borderId="0" xfId="4" applyFont="1" applyFill="1" applyAlignment="1">
      <alignment shrinkToFit="1"/>
    </xf>
    <xf numFmtId="0" fontId="5" fillId="3" borderId="0" xfId="4" applyFont="1" applyFill="1" applyAlignment="1">
      <alignment horizontal="center"/>
    </xf>
    <xf numFmtId="0" fontId="5" fillId="2" borderId="2" xfId="6" applyFont="1" applyFill="1" applyBorder="1" applyAlignment="1">
      <alignment vertical="center" shrinkToFit="1"/>
    </xf>
    <xf numFmtId="0" fontId="5" fillId="2" borderId="2" xfId="6" applyFont="1" applyFill="1" applyBorder="1" applyAlignment="1">
      <alignment horizontal="center" vertical="center" shrinkToFit="1"/>
    </xf>
    <xf numFmtId="0" fontId="5" fillId="8" borderId="2" xfId="7" applyFont="1" applyFill="1" applyAlignment="1">
      <alignment horizontal="left" vertical="center"/>
    </xf>
    <xf numFmtId="0" fontId="5" fillId="8" borderId="2" xfId="4" applyFont="1" applyFill="1" applyBorder="1" applyAlignment="1">
      <alignment horizontal="center" vertical="center"/>
    </xf>
    <xf numFmtId="177" fontId="5" fillId="8" borderId="2" xfId="4" applyNumberFormat="1" applyFont="1" applyFill="1" applyBorder="1" applyAlignment="1">
      <alignment horizontal="right" vertical="center"/>
    </xf>
    <xf numFmtId="179" fontId="5" fillId="8" borderId="2" xfId="1" applyNumberFormat="1" applyFont="1" applyFill="1" applyBorder="1" applyAlignment="1">
      <alignment vertical="center"/>
    </xf>
    <xf numFmtId="177" fontId="5" fillId="8" borderId="2" xfId="1" applyNumberFormat="1" applyFont="1" applyFill="1" applyBorder="1" applyAlignment="1">
      <alignment vertical="center"/>
    </xf>
    <xf numFmtId="177" fontId="5" fillId="8" borderId="2" xfId="5" applyNumberFormat="1" applyFont="1" applyFill="1" applyBorder="1" applyAlignment="1">
      <alignment vertical="center"/>
    </xf>
    <xf numFmtId="176" fontId="5" fillId="8" borderId="2" xfId="5" applyFont="1" applyFill="1" applyBorder="1" applyAlignment="1">
      <alignment vertical="center"/>
    </xf>
    <xf numFmtId="0" fontId="5" fillId="8" borderId="3" xfId="6" applyFont="1" applyFill="1" applyBorder="1" applyAlignment="1">
      <alignment horizontal="left" vertical="center"/>
    </xf>
    <xf numFmtId="0" fontId="3" fillId="7" borderId="2" xfId="7" applyFont="1" applyFill="1" applyAlignment="1">
      <alignment horizontal="left" vertical="center"/>
    </xf>
    <xf numFmtId="179" fontId="3" fillId="7" borderId="2" xfId="1" applyNumberFormat="1" applyFont="1" applyFill="1" applyBorder="1" applyAlignment="1">
      <alignment horizontal="right" vertical="center"/>
    </xf>
    <xf numFmtId="0" fontId="3" fillId="3" borderId="2" xfId="4" applyFont="1" applyFill="1" applyBorder="1" applyAlignment="1">
      <alignment horizontal="center" vertical="center"/>
    </xf>
  </cellXfs>
  <cellStyles count="9">
    <cellStyle name="백분율" xfId="3" builtinId="5"/>
    <cellStyle name="쉼표" xfId="1" builtinId="3"/>
    <cellStyle name="쉼표 [0]" xfId="2" builtinId="6"/>
    <cellStyle name="쉼표 [0]_소방내역서(자료합친거)" xfId="5" xr:uid="{DBDE2543-0533-4854-BBA6-D49EAEDD5F15}"/>
    <cellStyle name="표준" xfId="0" builtinId="0"/>
    <cellStyle name="표준_기계일위대가" xfId="8" xr:uid="{77F98B31-FCBC-496A-A11F-51BFD192C192}"/>
    <cellStyle name="표준_새로운내역폼5" xfId="6" xr:uid="{E545DD05-AC24-4310-B73D-A33516A74A0D}"/>
    <cellStyle name="표준_설비단가" xfId="7" xr:uid="{9A283FFB-37E7-4102-8282-E8AD1FFB19F3}"/>
    <cellStyle name="표준_소방내역서(자료합친거)" xfId="4" xr:uid="{0FF961E5-276D-4512-B4B2-FF5F424670C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45236;&#50669;&#49436;(&#51060;&#47532;&#45224;&#49457;&#50668;&#44256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원가"/>
      <sheetName val="업종집계표"/>
      <sheetName val="집계"/>
      <sheetName val="내역(기)"/>
      <sheetName val="내역(전)"/>
      <sheetName val="일위(기)"/>
      <sheetName val="공량(전)"/>
      <sheetName val="산출(기)"/>
      <sheetName val="산출(전)"/>
      <sheetName val="단가(기)"/>
      <sheetName val="단가(전)"/>
    </sheetNames>
    <sheetDataSet>
      <sheetData sheetId="0"/>
      <sheetData sheetId="1"/>
      <sheetData sheetId="2"/>
      <sheetData sheetId="3">
        <row r="1">
          <cell r="A1" t="str">
            <v>[공사명] 이리남성여고 간이스프링클러 설치공사</v>
          </cell>
        </row>
      </sheetData>
      <sheetData sheetId="4">
        <row r="1">
          <cell r="A1" t="str">
            <v>[공사명] 이리남성여고 간이스프링클러 설치공사</v>
          </cell>
        </row>
      </sheetData>
      <sheetData sheetId="5"/>
      <sheetData sheetId="6"/>
      <sheetData sheetId="7">
        <row r="4">
          <cell r="A4" t="str">
            <v>2) 소방전기설비공사</v>
          </cell>
        </row>
        <row r="5">
          <cell r="A5" t="str">
            <v>1. 경보 및 피난설비공사</v>
          </cell>
          <cell r="AP5">
            <v>1</v>
          </cell>
        </row>
        <row r="6">
          <cell r="E6">
            <v>0.03</v>
          </cell>
        </row>
        <row r="7">
          <cell r="E7">
            <v>0.03</v>
          </cell>
        </row>
        <row r="8">
          <cell r="E8">
            <v>0.03</v>
          </cell>
        </row>
        <row r="9">
          <cell r="E9">
            <v>0.03</v>
          </cell>
        </row>
        <row r="10">
          <cell r="E10">
            <v>0</v>
          </cell>
        </row>
        <row r="11">
          <cell r="E11">
            <v>0</v>
          </cell>
        </row>
        <row r="12">
          <cell r="E12">
            <v>0</v>
          </cell>
        </row>
        <row r="13">
          <cell r="E13">
            <v>0</v>
          </cell>
        </row>
        <row r="14">
          <cell r="E14">
            <v>0.05</v>
          </cell>
        </row>
        <row r="15">
          <cell r="E15">
            <v>0.05</v>
          </cell>
        </row>
        <row r="16">
          <cell r="E16">
            <v>0</v>
          </cell>
        </row>
        <row r="17">
          <cell r="E17">
            <v>0</v>
          </cell>
        </row>
        <row r="18">
          <cell r="E18">
            <v>0</v>
          </cell>
        </row>
        <row r="20">
          <cell r="E20">
            <v>0</v>
          </cell>
        </row>
        <row r="21">
          <cell r="E21">
            <v>0</v>
          </cell>
        </row>
        <row r="22">
          <cell r="E22">
            <v>0</v>
          </cell>
        </row>
        <row r="23">
          <cell r="E23">
            <v>0</v>
          </cell>
        </row>
        <row r="27">
          <cell r="B27" t="str">
            <v>내선전공</v>
          </cell>
          <cell r="D27">
            <v>15</v>
          </cell>
        </row>
        <row r="28">
          <cell r="B28" t="str">
            <v>저압케이블전공</v>
          </cell>
          <cell r="D28">
            <v>7</v>
          </cell>
        </row>
      </sheetData>
      <sheetData sheetId="8">
        <row r="4">
          <cell r="C4" t="str">
            <v>1)</v>
          </cell>
          <cell r="D4" t="str">
            <v>소방기계설비공사</v>
          </cell>
        </row>
        <row r="5">
          <cell r="B5" t="str">
            <v>MF1</v>
          </cell>
          <cell r="C5" t="str">
            <v>1.</v>
          </cell>
          <cell r="D5" t="str">
            <v>소화설비공사</v>
          </cell>
          <cell r="I5" t="str">
            <v>1.</v>
          </cell>
        </row>
        <row r="6">
          <cell r="B6" t="str">
            <v>MF1</v>
          </cell>
          <cell r="E6">
            <v>0</v>
          </cell>
          <cell r="F6">
            <v>0</v>
          </cell>
          <cell r="I6">
            <v>0</v>
          </cell>
        </row>
        <row r="7">
          <cell r="B7" t="str">
            <v>MF1</v>
          </cell>
          <cell r="E7">
            <v>0</v>
          </cell>
          <cell r="F7">
            <v>0</v>
          </cell>
          <cell r="I7">
            <v>0</v>
          </cell>
        </row>
        <row r="8">
          <cell r="B8" t="str">
            <v>MF1</v>
          </cell>
          <cell r="E8" t="str">
            <v>백강관(KSD-3507),나사식</v>
          </cell>
          <cell r="F8" t="str">
            <v>32Ø</v>
          </cell>
          <cell r="I8">
            <v>49</v>
          </cell>
        </row>
        <row r="9">
          <cell r="B9" t="str">
            <v>MF1</v>
          </cell>
          <cell r="E9" t="str">
            <v>백강관(KSD-3507),나사식</v>
          </cell>
          <cell r="F9" t="str">
            <v>40Ø</v>
          </cell>
          <cell r="I9">
            <v>30</v>
          </cell>
        </row>
        <row r="10">
          <cell r="B10" t="str">
            <v>MF1</v>
          </cell>
          <cell r="E10" t="str">
            <v>관보온재</v>
          </cell>
          <cell r="F10" t="str">
            <v>고무발포, 25t*D32</v>
          </cell>
          <cell r="I10">
            <v>49</v>
          </cell>
        </row>
        <row r="11">
          <cell r="B11" t="str">
            <v>MF1</v>
          </cell>
          <cell r="E11" t="str">
            <v>관보온재</v>
          </cell>
          <cell r="F11" t="str">
            <v>고무발포, 25t*D40</v>
          </cell>
          <cell r="I11">
            <v>25</v>
          </cell>
        </row>
        <row r="12">
          <cell r="B12" t="str">
            <v>MF1</v>
          </cell>
          <cell r="E12" t="str">
            <v>백 엘 보 (나사)</v>
          </cell>
          <cell r="F12" t="str">
            <v>32Ø</v>
          </cell>
          <cell r="I12">
            <v>6</v>
          </cell>
        </row>
        <row r="13">
          <cell r="B13" t="str">
            <v>MF1</v>
          </cell>
          <cell r="E13" t="str">
            <v>백 엘 보 (나사)</v>
          </cell>
          <cell r="F13" t="str">
            <v>40Ø</v>
          </cell>
          <cell r="I13">
            <v>5</v>
          </cell>
        </row>
        <row r="14">
          <cell r="B14" t="str">
            <v>MF1</v>
          </cell>
          <cell r="E14" t="str">
            <v>백 티 이 (나사)</v>
          </cell>
          <cell r="F14" t="str">
            <v>32Ø</v>
          </cell>
          <cell r="I14">
            <v>20</v>
          </cell>
        </row>
        <row r="15">
          <cell r="B15" t="str">
            <v>MF1</v>
          </cell>
          <cell r="E15" t="str">
            <v>백 티 이 (나사)</v>
          </cell>
          <cell r="F15" t="str">
            <v>40Ø</v>
          </cell>
          <cell r="I15">
            <v>2</v>
          </cell>
        </row>
        <row r="16">
          <cell r="B16" t="str">
            <v>MF1</v>
          </cell>
          <cell r="E16" t="str">
            <v>백레듀샤 (나사)</v>
          </cell>
          <cell r="F16" t="str">
            <v>40Ø</v>
          </cell>
          <cell r="I16">
            <v>1</v>
          </cell>
        </row>
        <row r="17">
          <cell r="B17" t="str">
            <v>MF1</v>
          </cell>
          <cell r="E17" t="str">
            <v>백레듀샤 (용접)</v>
          </cell>
          <cell r="F17" t="str">
            <v>100Ø</v>
          </cell>
          <cell r="I17">
            <v>1</v>
          </cell>
        </row>
        <row r="18">
          <cell r="B18" t="str">
            <v>MF1</v>
          </cell>
          <cell r="E18" t="str">
            <v>백 니 플 (나사)</v>
          </cell>
          <cell r="F18" t="str">
            <v>32Ø</v>
          </cell>
          <cell r="I18">
            <v>1</v>
          </cell>
        </row>
        <row r="19">
          <cell r="B19" t="str">
            <v>MF1</v>
          </cell>
          <cell r="E19" t="str">
            <v>백    캡 (나사)</v>
          </cell>
          <cell r="F19" t="str">
            <v>32Ø</v>
          </cell>
          <cell r="I19">
            <v>1</v>
          </cell>
        </row>
        <row r="20">
          <cell r="B20" t="str">
            <v>MF1</v>
          </cell>
          <cell r="E20" t="str">
            <v>볼밸브(황동10KG)</v>
          </cell>
          <cell r="F20" t="str">
            <v>32Ø</v>
          </cell>
          <cell r="I20">
            <v>1</v>
          </cell>
        </row>
        <row r="21">
          <cell r="B21" t="str">
            <v>MF1</v>
          </cell>
          <cell r="E21" t="str">
            <v>스모렌스첵크밸브(10KG/㎠)</v>
          </cell>
          <cell r="F21" t="str">
            <v>40Ø</v>
          </cell>
          <cell r="I21">
            <v>2</v>
          </cell>
        </row>
        <row r="22">
          <cell r="B22" t="str">
            <v>MF1</v>
          </cell>
          <cell r="E22" t="str">
            <v>쌍구형송수구(노출)</v>
          </cell>
          <cell r="F22" t="str">
            <v>100*65*65</v>
          </cell>
          <cell r="I22">
            <v>1</v>
          </cell>
        </row>
        <row r="23">
          <cell r="B23" t="str">
            <v>MF1</v>
          </cell>
          <cell r="E23" t="str">
            <v>자동 배수밸브</v>
          </cell>
          <cell r="F23" t="str">
            <v>20Ø</v>
          </cell>
          <cell r="I23">
            <v>1</v>
          </cell>
        </row>
        <row r="24">
          <cell r="B24" t="str">
            <v>MF1</v>
          </cell>
          <cell r="E24" t="str">
            <v>패키지</v>
          </cell>
          <cell r="F24" t="str">
            <v>W1170*L680*H1910</v>
          </cell>
          <cell r="I24">
            <v>1</v>
          </cell>
        </row>
        <row r="25">
          <cell r="B25" t="str">
            <v>MF1</v>
          </cell>
          <cell r="E25" t="str">
            <v>강관전기아크용접</v>
          </cell>
          <cell r="F25" t="str">
            <v>100Ø</v>
          </cell>
          <cell r="I25">
            <v>1</v>
          </cell>
        </row>
        <row r="26">
          <cell r="B26" t="str">
            <v>MF1</v>
          </cell>
          <cell r="E26" t="str">
            <v>파이프 행가(일반)</v>
          </cell>
          <cell r="F26" t="str">
            <v>32Ø</v>
          </cell>
          <cell r="I26">
            <v>19</v>
          </cell>
        </row>
        <row r="27">
          <cell r="B27" t="str">
            <v>MF1</v>
          </cell>
          <cell r="E27" t="str">
            <v>파이프 행가(일반)</v>
          </cell>
          <cell r="F27" t="str">
            <v>40Ø</v>
          </cell>
          <cell r="I27">
            <v>11</v>
          </cell>
        </row>
        <row r="28">
          <cell r="B28" t="str">
            <v>MF1</v>
          </cell>
          <cell r="E28">
            <v>0</v>
          </cell>
          <cell r="F28">
            <v>0</v>
          </cell>
          <cell r="I28">
            <v>0</v>
          </cell>
        </row>
        <row r="29">
          <cell r="B29" t="str">
            <v>MF1</v>
          </cell>
          <cell r="E29" t="str">
            <v>백강관(KSD-3507),나사식</v>
          </cell>
          <cell r="F29" t="str">
            <v>25Ø</v>
          </cell>
          <cell r="I29">
            <v>133</v>
          </cell>
        </row>
        <row r="30">
          <cell r="B30" t="str">
            <v>MF1</v>
          </cell>
          <cell r="E30" t="str">
            <v>백강관(KSD-3507),나사식</v>
          </cell>
          <cell r="F30" t="str">
            <v>25Ø</v>
          </cell>
          <cell r="I30">
            <v>23</v>
          </cell>
        </row>
        <row r="31">
          <cell r="B31" t="str">
            <v>MF1</v>
          </cell>
          <cell r="E31" t="str">
            <v>백강관(KSD-3507),나사식</v>
          </cell>
          <cell r="F31" t="str">
            <v>32Ø</v>
          </cell>
          <cell r="I31">
            <v>26</v>
          </cell>
        </row>
        <row r="32">
          <cell r="B32" t="str">
            <v>MF1</v>
          </cell>
          <cell r="E32" t="str">
            <v>관보온재</v>
          </cell>
          <cell r="F32" t="str">
            <v>고무발포, 25t*D25</v>
          </cell>
          <cell r="I32">
            <v>133</v>
          </cell>
        </row>
        <row r="33">
          <cell r="B33" t="str">
            <v>MF1</v>
          </cell>
          <cell r="E33" t="str">
            <v>관보온재</v>
          </cell>
          <cell r="F33" t="str">
            <v>고무발포, 25t*D32</v>
          </cell>
          <cell r="I33">
            <v>23</v>
          </cell>
        </row>
        <row r="34">
          <cell r="B34" t="str">
            <v>MF1</v>
          </cell>
          <cell r="E34" t="str">
            <v>관보온재</v>
          </cell>
          <cell r="F34" t="str">
            <v>고무발포, 25t*D32</v>
          </cell>
          <cell r="I34">
            <v>26</v>
          </cell>
        </row>
        <row r="35">
          <cell r="B35" t="str">
            <v>MF1</v>
          </cell>
          <cell r="E35" t="str">
            <v>백 엘 보 (나사)</v>
          </cell>
          <cell r="F35" t="str">
            <v>25Ø</v>
          </cell>
          <cell r="I35">
            <v>9</v>
          </cell>
        </row>
        <row r="36">
          <cell r="B36" t="str">
            <v>MF1</v>
          </cell>
          <cell r="E36" t="str">
            <v>백 엘 보 (나사)</v>
          </cell>
          <cell r="F36" t="str">
            <v>32Ø</v>
          </cell>
          <cell r="I36">
            <v>2</v>
          </cell>
        </row>
        <row r="37">
          <cell r="B37" t="str">
            <v>MF1</v>
          </cell>
          <cell r="E37" t="str">
            <v>백 티 이 (나사)</v>
          </cell>
          <cell r="F37" t="str">
            <v>25Ø</v>
          </cell>
          <cell r="I37">
            <v>65</v>
          </cell>
        </row>
        <row r="38">
          <cell r="B38" t="str">
            <v>MF1</v>
          </cell>
          <cell r="E38" t="str">
            <v>백 티 이 (나사)</v>
          </cell>
          <cell r="F38" t="str">
            <v>32Ø</v>
          </cell>
          <cell r="I38">
            <v>30</v>
          </cell>
        </row>
        <row r="39">
          <cell r="B39" t="str">
            <v>MF1</v>
          </cell>
          <cell r="E39" t="str">
            <v>백레듀샤 (나사)</v>
          </cell>
          <cell r="F39" t="str">
            <v>32Ø</v>
          </cell>
          <cell r="I39">
            <v>17</v>
          </cell>
        </row>
        <row r="40">
          <cell r="B40" t="str">
            <v>MF1</v>
          </cell>
          <cell r="E40" t="str">
            <v>백 니 플 (나사)</v>
          </cell>
          <cell r="F40" t="str">
            <v>25Ø</v>
          </cell>
          <cell r="I40">
            <v>34</v>
          </cell>
        </row>
        <row r="41">
          <cell r="B41" t="str">
            <v>MF1</v>
          </cell>
          <cell r="E41" t="str">
            <v>백    캡 (나사)</v>
          </cell>
          <cell r="F41" t="str">
            <v>25Ø</v>
          </cell>
          <cell r="I41">
            <v>34</v>
          </cell>
        </row>
        <row r="42">
          <cell r="B42" t="str">
            <v>MF1</v>
          </cell>
          <cell r="E42" t="str">
            <v>파이프 행가(일반)</v>
          </cell>
          <cell r="F42" t="str">
            <v>25Ø</v>
          </cell>
          <cell r="I42">
            <v>68</v>
          </cell>
        </row>
        <row r="43">
          <cell r="B43" t="str">
            <v>MF1</v>
          </cell>
          <cell r="E43" t="str">
            <v>파이프 행가(일반)</v>
          </cell>
          <cell r="F43" t="str">
            <v>32Ø</v>
          </cell>
          <cell r="I43">
            <v>6</v>
          </cell>
        </row>
        <row r="44">
          <cell r="B44" t="str">
            <v>MF1</v>
          </cell>
          <cell r="E44">
            <v>0</v>
          </cell>
          <cell r="F44">
            <v>0</v>
          </cell>
          <cell r="I44">
            <v>0</v>
          </cell>
        </row>
        <row r="45">
          <cell r="B45" t="str">
            <v>MF1</v>
          </cell>
          <cell r="E45" t="str">
            <v>백강관(KSD-3507),나사식</v>
          </cell>
          <cell r="F45" t="str">
            <v>25Ø</v>
          </cell>
          <cell r="I45">
            <v>17</v>
          </cell>
        </row>
        <row r="46">
          <cell r="B46" t="str">
            <v>MF1</v>
          </cell>
          <cell r="E46" t="str">
            <v>관보온재</v>
          </cell>
          <cell r="F46" t="str">
            <v>고무발포, 25t*D25</v>
          </cell>
          <cell r="I46">
            <v>17</v>
          </cell>
        </row>
        <row r="47">
          <cell r="B47" t="str">
            <v>MF1</v>
          </cell>
          <cell r="E47" t="str">
            <v>백레듀샤 (나사)</v>
          </cell>
          <cell r="F47" t="str">
            <v>25Ø</v>
          </cell>
          <cell r="I47">
            <v>34</v>
          </cell>
        </row>
        <row r="48">
          <cell r="B48" t="str">
            <v>MF1</v>
          </cell>
          <cell r="E48" t="str">
            <v>후렉시블조인트(보온형)</v>
          </cell>
          <cell r="F48" t="str">
            <v>1500L</v>
          </cell>
          <cell r="I48">
            <v>51</v>
          </cell>
        </row>
        <row r="49">
          <cell r="B49" t="str">
            <v>MF1</v>
          </cell>
          <cell r="E49" t="str">
            <v>간이헤드(폐쇄15A,상향)</v>
          </cell>
          <cell r="F49" t="str">
            <v>68℃</v>
          </cell>
          <cell r="I49">
            <v>34</v>
          </cell>
        </row>
        <row r="50">
          <cell r="B50" t="str">
            <v>MF1</v>
          </cell>
          <cell r="E50" t="str">
            <v>간이헤드(폐쇄15A,하향)</v>
          </cell>
          <cell r="F50" t="str">
            <v>72℃</v>
          </cell>
          <cell r="I50">
            <v>51</v>
          </cell>
        </row>
        <row r="51">
          <cell r="B51" t="str">
            <v>MF1</v>
          </cell>
          <cell r="E51">
            <v>0</v>
          </cell>
          <cell r="F51">
            <v>0</v>
          </cell>
          <cell r="I51">
            <v>0</v>
          </cell>
        </row>
        <row r="52">
          <cell r="B52" t="str">
            <v>MF1</v>
          </cell>
          <cell r="E52" t="str">
            <v>백강관(KSD-3507),나사식</v>
          </cell>
          <cell r="F52" t="str">
            <v>25Ø</v>
          </cell>
          <cell r="I52">
            <v>56</v>
          </cell>
        </row>
        <row r="53">
          <cell r="B53" t="str">
            <v>MF1</v>
          </cell>
          <cell r="E53" t="str">
            <v>관보온재</v>
          </cell>
          <cell r="F53" t="str">
            <v>고무발포, 25t*D25</v>
          </cell>
          <cell r="I53">
            <v>56</v>
          </cell>
        </row>
        <row r="54">
          <cell r="B54" t="str">
            <v>MF1</v>
          </cell>
          <cell r="E54" t="str">
            <v>시험밸브함(STS)</v>
          </cell>
          <cell r="F54" t="str">
            <v>300*500*180</v>
          </cell>
          <cell r="I54">
            <v>2</v>
          </cell>
        </row>
        <row r="55">
          <cell r="B55" t="str">
            <v>MF1</v>
          </cell>
          <cell r="E55" t="str">
            <v>파이프 행가(일반)</v>
          </cell>
          <cell r="F55" t="str">
            <v>25Ø</v>
          </cell>
          <cell r="I55">
            <v>26</v>
          </cell>
        </row>
        <row r="56">
          <cell r="B56" t="str">
            <v>MF1</v>
          </cell>
          <cell r="E56">
            <v>0</v>
          </cell>
          <cell r="F56">
            <v>0</v>
          </cell>
          <cell r="I56">
            <v>0</v>
          </cell>
        </row>
        <row r="57">
          <cell r="B57" t="str">
            <v>MF1</v>
          </cell>
          <cell r="E57" t="str">
            <v>강관절단</v>
          </cell>
          <cell r="F57" t="str">
            <v>25Ø</v>
          </cell>
          <cell r="I57">
            <v>1</v>
          </cell>
        </row>
        <row r="58">
          <cell r="B58" t="str">
            <v>MF1</v>
          </cell>
          <cell r="E58" t="str">
            <v>스테인리스강관</v>
          </cell>
          <cell r="F58" t="str">
            <v>15Ø</v>
          </cell>
          <cell r="I58">
            <v>13</v>
          </cell>
        </row>
        <row r="59">
          <cell r="B59" t="str">
            <v>MF1</v>
          </cell>
          <cell r="E59" t="str">
            <v>관보온재</v>
          </cell>
          <cell r="F59" t="str">
            <v>고무발포, 25t*D15</v>
          </cell>
          <cell r="I59">
            <v>13</v>
          </cell>
        </row>
        <row r="60">
          <cell r="B60" t="str">
            <v>MF1</v>
          </cell>
          <cell r="E60" t="str">
            <v>스테인리스 엘보</v>
          </cell>
          <cell r="F60" t="str">
            <v>25Ø</v>
          </cell>
          <cell r="I60">
            <v>3</v>
          </cell>
        </row>
        <row r="61">
          <cell r="B61" t="str">
            <v>MF1</v>
          </cell>
          <cell r="E61" t="str">
            <v>스테인리스 티</v>
          </cell>
          <cell r="F61" t="str">
            <v>25Ø</v>
          </cell>
          <cell r="I61">
            <v>1</v>
          </cell>
        </row>
        <row r="62">
          <cell r="B62" t="str">
            <v>MF1</v>
          </cell>
          <cell r="E62" t="str">
            <v>스테인레스 볼밸브</v>
          </cell>
          <cell r="F62" t="str">
            <v>15Ø</v>
          </cell>
          <cell r="I62">
            <v>1</v>
          </cell>
        </row>
        <row r="63">
          <cell r="B63" t="str">
            <v>MF1</v>
          </cell>
          <cell r="E63" t="str">
            <v>절연행어</v>
          </cell>
          <cell r="F63" t="str">
            <v>15Ø</v>
          </cell>
          <cell r="I63">
            <v>9</v>
          </cell>
        </row>
        <row r="64">
          <cell r="B64" t="str">
            <v>MF1</v>
          </cell>
          <cell r="E64">
            <v>0</v>
          </cell>
          <cell r="F64">
            <v>0</v>
          </cell>
          <cell r="I64">
            <v>0</v>
          </cell>
        </row>
        <row r="65">
          <cell r="B65" t="str">
            <v>MF1</v>
          </cell>
          <cell r="E65" t="str">
            <v>스테인리스강관</v>
          </cell>
          <cell r="F65" t="str">
            <v>25Ø</v>
          </cell>
          <cell r="I65">
            <v>1</v>
          </cell>
        </row>
        <row r="66">
          <cell r="B66" t="str">
            <v>MF1</v>
          </cell>
          <cell r="E66" t="str">
            <v>스테인리스 엘보</v>
          </cell>
          <cell r="F66" t="str">
            <v>25Ø</v>
          </cell>
          <cell r="I66">
            <v>1</v>
          </cell>
        </row>
        <row r="67">
          <cell r="B67" t="str">
            <v>MF1</v>
          </cell>
          <cell r="E67" t="str">
            <v>스테인레스 볼밸브</v>
          </cell>
          <cell r="F67" t="str">
            <v>25Ø</v>
          </cell>
          <cell r="I67">
            <v>1</v>
          </cell>
        </row>
        <row r="68">
          <cell r="B68" t="str">
            <v>MF1</v>
          </cell>
          <cell r="E68">
            <v>0</v>
          </cell>
          <cell r="F68">
            <v>0</v>
          </cell>
          <cell r="I68">
            <v>0</v>
          </cell>
        </row>
        <row r="69">
          <cell r="B69" t="str">
            <v>MF1</v>
          </cell>
          <cell r="E69" t="str">
            <v>배관을 위한 구멍뚫기,바닥</v>
          </cell>
          <cell r="F69" t="str">
            <v>콘크리트두께(150mm),50Ø</v>
          </cell>
          <cell r="I69">
            <v>1</v>
          </cell>
        </row>
        <row r="70">
          <cell r="B70" t="str">
            <v>MF1</v>
          </cell>
          <cell r="E70" t="str">
            <v>배관을 위한 구멍뚫기,벽체</v>
          </cell>
          <cell r="F70" t="str">
            <v>콘크리트두께(150mm),25Ø</v>
          </cell>
          <cell r="I70">
            <v>13</v>
          </cell>
        </row>
        <row r="71">
          <cell r="B71" t="str">
            <v>MF1</v>
          </cell>
          <cell r="E71" t="str">
            <v>배관을 위한 구멍뚫기,벽체</v>
          </cell>
          <cell r="F71" t="str">
            <v>콘크리트두께(150mm),50Ø</v>
          </cell>
          <cell r="I71">
            <v>15</v>
          </cell>
        </row>
        <row r="72">
          <cell r="B72" t="str">
            <v>MF1</v>
          </cell>
          <cell r="E72" t="str">
            <v>관통관 방화실리콘시트마감</v>
          </cell>
          <cell r="F72" t="str">
            <v>콘크리트두께(150mm),25Ø</v>
          </cell>
          <cell r="I72">
            <v>1</v>
          </cell>
        </row>
        <row r="73">
          <cell r="B73" t="str">
            <v>MF1</v>
          </cell>
          <cell r="E73" t="str">
            <v>관통관 방화실리콘시트마감</v>
          </cell>
          <cell r="F73" t="str">
            <v>콘크리트두께(150mm),50Ø</v>
          </cell>
          <cell r="I73">
            <v>2</v>
          </cell>
        </row>
        <row r="74">
          <cell r="B74" t="str">
            <v>MF1</v>
          </cell>
          <cell r="E74" t="str">
            <v>강관 조립말비계(이동식)설치 및 해체</v>
          </cell>
          <cell r="F74" t="str">
            <v>높이 2m, 3개월</v>
          </cell>
          <cell r="I74">
            <v>2</v>
          </cell>
        </row>
        <row r="75">
          <cell r="B75" t="str">
            <v>MF1</v>
          </cell>
          <cell r="E75">
            <v>0</v>
          </cell>
          <cell r="F75">
            <v>0</v>
          </cell>
          <cell r="I75">
            <v>0</v>
          </cell>
        </row>
        <row r="76">
          <cell r="B76" t="str">
            <v>MF1</v>
          </cell>
          <cell r="E76">
            <v>0</v>
          </cell>
          <cell r="F76">
            <v>0</v>
          </cell>
          <cell r="I76">
            <v>0</v>
          </cell>
        </row>
        <row r="77">
          <cell r="B77" t="str">
            <v>MF1</v>
          </cell>
          <cell r="E77" t="str">
            <v>백강관(KSD-3507),나사식</v>
          </cell>
          <cell r="F77" t="str">
            <v>32Ø</v>
          </cell>
          <cell r="I77">
            <v>44</v>
          </cell>
        </row>
        <row r="78">
          <cell r="B78" t="str">
            <v>MF1</v>
          </cell>
          <cell r="E78" t="str">
            <v>백강관(KSD-3507),나사식</v>
          </cell>
          <cell r="F78" t="str">
            <v>40Ø</v>
          </cell>
          <cell r="I78">
            <v>6</v>
          </cell>
        </row>
        <row r="79">
          <cell r="B79" t="str">
            <v>MF1</v>
          </cell>
          <cell r="E79" t="str">
            <v>관보온재</v>
          </cell>
          <cell r="F79" t="str">
            <v>고무발포, 25t*D32</v>
          </cell>
          <cell r="I79">
            <v>44</v>
          </cell>
        </row>
        <row r="80">
          <cell r="B80" t="str">
            <v>MF1</v>
          </cell>
          <cell r="E80" t="str">
            <v>관보온재</v>
          </cell>
          <cell r="F80" t="str">
            <v>고무발포, 25t*D40</v>
          </cell>
          <cell r="I80">
            <v>2</v>
          </cell>
        </row>
        <row r="81">
          <cell r="B81" t="str">
            <v>MF1</v>
          </cell>
          <cell r="E81" t="str">
            <v>백 엘 보 (나사)</v>
          </cell>
          <cell r="F81" t="str">
            <v>32Ø</v>
          </cell>
          <cell r="I81">
            <v>2</v>
          </cell>
        </row>
        <row r="82">
          <cell r="B82" t="str">
            <v>MF1</v>
          </cell>
          <cell r="E82" t="str">
            <v>백 엘 보 (나사)</v>
          </cell>
          <cell r="F82" t="str">
            <v>40Ø</v>
          </cell>
          <cell r="I82">
            <v>2</v>
          </cell>
        </row>
        <row r="83">
          <cell r="B83" t="str">
            <v>MF1</v>
          </cell>
          <cell r="E83" t="str">
            <v>백 티 이 (나사)</v>
          </cell>
          <cell r="F83" t="str">
            <v>32Ø</v>
          </cell>
          <cell r="I83">
            <v>27</v>
          </cell>
        </row>
        <row r="84">
          <cell r="B84" t="str">
            <v>MF1</v>
          </cell>
          <cell r="E84" t="str">
            <v>백 티 이 (나사)</v>
          </cell>
          <cell r="F84" t="str">
            <v>40Ø</v>
          </cell>
          <cell r="I84">
            <v>1</v>
          </cell>
        </row>
        <row r="85">
          <cell r="B85" t="str">
            <v>MF1</v>
          </cell>
          <cell r="E85" t="str">
            <v>백레듀샤 (나사)</v>
          </cell>
          <cell r="F85" t="str">
            <v>40Ø</v>
          </cell>
          <cell r="I85">
            <v>1</v>
          </cell>
        </row>
        <row r="86">
          <cell r="B86" t="str">
            <v>MF1</v>
          </cell>
          <cell r="E86" t="str">
            <v>백 니 플 (나사)</v>
          </cell>
          <cell r="F86" t="str">
            <v>32Ø</v>
          </cell>
          <cell r="I86">
            <v>1</v>
          </cell>
        </row>
        <row r="87">
          <cell r="B87" t="str">
            <v>MF1</v>
          </cell>
          <cell r="E87" t="str">
            <v>백    캡 (나사)</v>
          </cell>
          <cell r="F87" t="str">
            <v>32Ø</v>
          </cell>
          <cell r="I87">
            <v>1</v>
          </cell>
        </row>
        <row r="88">
          <cell r="B88" t="str">
            <v>MF1</v>
          </cell>
          <cell r="E88" t="str">
            <v>볼밸브(황동10KG)</v>
          </cell>
          <cell r="F88" t="str">
            <v>32Ø</v>
          </cell>
          <cell r="I88">
            <v>1</v>
          </cell>
        </row>
        <row r="89">
          <cell r="B89" t="str">
            <v>MF1</v>
          </cell>
          <cell r="E89" t="str">
            <v>스모렌스첵크밸브(10KG/㎠)</v>
          </cell>
          <cell r="F89" t="str">
            <v>40Ø</v>
          </cell>
          <cell r="I89">
            <v>1</v>
          </cell>
        </row>
        <row r="90">
          <cell r="B90" t="str">
            <v>MF1</v>
          </cell>
          <cell r="E90" t="str">
            <v>패키지</v>
          </cell>
          <cell r="F90" t="str">
            <v>W1170*L680*H1910</v>
          </cell>
          <cell r="I90">
            <v>1</v>
          </cell>
        </row>
        <row r="91">
          <cell r="B91" t="str">
            <v>MF1</v>
          </cell>
          <cell r="E91" t="str">
            <v>파이프 행가(일반)</v>
          </cell>
          <cell r="F91" t="str">
            <v>32Ø</v>
          </cell>
          <cell r="I91">
            <v>26</v>
          </cell>
        </row>
        <row r="92">
          <cell r="B92" t="str">
            <v>MF1</v>
          </cell>
          <cell r="E92" t="str">
            <v>파이프 행가(일반)</v>
          </cell>
          <cell r="F92" t="str">
            <v>40Ø</v>
          </cell>
          <cell r="I92">
            <v>1</v>
          </cell>
        </row>
        <row r="93">
          <cell r="B93" t="str">
            <v>MF1</v>
          </cell>
          <cell r="E93">
            <v>0</v>
          </cell>
          <cell r="F93">
            <v>0</v>
          </cell>
          <cell r="I93">
            <v>0</v>
          </cell>
        </row>
        <row r="94">
          <cell r="B94" t="str">
            <v>MF1</v>
          </cell>
          <cell r="E94" t="str">
            <v>백강관(KSD-3507),나사식</v>
          </cell>
          <cell r="F94" t="str">
            <v>25Ø</v>
          </cell>
          <cell r="I94">
            <v>94</v>
          </cell>
        </row>
        <row r="95">
          <cell r="B95" t="str">
            <v>MF1</v>
          </cell>
          <cell r="E95" t="str">
            <v>백강관(KSD-3507),나사식</v>
          </cell>
          <cell r="F95" t="str">
            <v>32Ø</v>
          </cell>
          <cell r="I95">
            <v>67.5</v>
          </cell>
        </row>
        <row r="96">
          <cell r="B96" t="str">
            <v>MF1</v>
          </cell>
          <cell r="E96" t="str">
            <v>관보온재</v>
          </cell>
          <cell r="F96" t="str">
            <v>고무발포, 25t*D25</v>
          </cell>
          <cell r="I96">
            <v>94</v>
          </cell>
        </row>
        <row r="97">
          <cell r="B97" t="str">
            <v>MF1</v>
          </cell>
          <cell r="E97" t="str">
            <v>관보온재</v>
          </cell>
          <cell r="F97" t="str">
            <v>고무발포, 25t*D32</v>
          </cell>
          <cell r="I97">
            <v>67.5</v>
          </cell>
        </row>
        <row r="98">
          <cell r="B98" t="str">
            <v>MF1</v>
          </cell>
          <cell r="E98" t="str">
            <v>백 엘 보 (나사)</v>
          </cell>
          <cell r="F98" t="str">
            <v>25Ø</v>
          </cell>
          <cell r="I98">
            <v>5</v>
          </cell>
        </row>
        <row r="99">
          <cell r="B99" t="str">
            <v>MF1</v>
          </cell>
          <cell r="E99" t="str">
            <v>백 엘 보 (나사)</v>
          </cell>
          <cell r="F99" t="str">
            <v>32Ø</v>
          </cell>
          <cell r="I99">
            <v>24</v>
          </cell>
        </row>
        <row r="100">
          <cell r="B100" t="str">
            <v>MF1</v>
          </cell>
          <cell r="E100" t="str">
            <v>백 티 이 (나사)</v>
          </cell>
          <cell r="F100" t="str">
            <v>25Ø</v>
          </cell>
          <cell r="I100">
            <v>54</v>
          </cell>
        </row>
        <row r="101">
          <cell r="B101" t="str">
            <v>MF1</v>
          </cell>
          <cell r="E101" t="str">
            <v>백 티 이 (나사)</v>
          </cell>
          <cell r="F101" t="str">
            <v>32Ø</v>
          </cell>
          <cell r="I101">
            <v>28</v>
          </cell>
        </row>
        <row r="102">
          <cell r="B102" t="str">
            <v>MF1</v>
          </cell>
          <cell r="E102" t="str">
            <v>백레듀샤 (나사)</v>
          </cell>
          <cell r="F102" t="str">
            <v>32Ø</v>
          </cell>
          <cell r="I102">
            <v>26</v>
          </cell>
        </row>
        <row r="103">
          <cell r="B103" t="str">
            <v>MF1</v>
          </cell>
          <cell r="E103" t="str">
            <v>백 니 플 (나사)</v>
          </cell>
          <cell r="F103" t="str">
            <v>25Ø</v>
          </cell>
          <cell r="I103">
            <v>27</v>
          </cell>
        </row>
        <row r="104">
          <cell r="B104" t="str">
            <v>MF1</v>
          </cell>
          <cell r="E104" t="str">
            <v>백    캡 (나사)</v>
          </cell>
          <cell r="F104" t="str">
            <v>25Ø</v>
          </cell>
          <cell r="I104">
            <v>27</v>
          </cell>
        </row>
        <row r="105">
          <cell r="B105" t="str">
            <v>MF1</v>
          </cell>
          <cell r="E105" t="str">
            <v>파이프 행가(일반)</v>
          </cell>
          <cell r="F105" t="str">
            <v>25Ø</v>
          </cell>
          <cell r="I105">
            <v>54</v>
          </cell>
        </row>
        <row r="106">
          <cell r="B106" t="str">
            <v>MF1</v>
          </cell>
          <cell r="E106" t="str">
            <v>파이프 행가(일반)</v>
          </cell>
          <cell r="F106" t="str">
            <v>32Ø</v>
          </cell>
          <cell r="I106">
            <v>26</v>
          </cell>
        </row>
        <row r="107">
          <cell r="B107" t="str">
            <v>MF1</v>
          </cell>
          <cell r="E107">
            <v>0</v>
          </cell>
          <cell r="F107">
            <v>0</v>
          </cell>
          <cell r="I107">
            <v>0</v>
          </cell>
        </row>
        <row r="108">
          <cell r="B108" t="str">
            <v>MF1</v>
          </cell>
          <cell r="E108" t="str">
            <v>후렉시블조인트(보온형)</v>
          </cell>
          <cell r="F108" t="str">
            <v>1500L</v>
          </cell>
          <cell r="I108">
            <v>79</v>
          </cell>
        </row>
        <row r="109">
          <cell r="B109" t="str">
            <v>MF1</v>
          </cell>
          <cell r="E109" t="str">
            <v>간이헤드(폐쇄15A,하향)</v>
          </cell>
          <cell r="F109" t="str">
            <v>72℃</v>
          </cell>
          <cell r="I109">
            <v>79</v>
          </cell>
        </row>
        <row r="110">
          <cell r="B110" t="str">
            <v>MF1</v>
          </cell>
          <cell r="E110">
            <v>0</v>
          </cell>
          <cell r="F110">
            <v>0</v>
          </cell>
          <cell r="I110">
            <v>0</v>
          </cell>
        </row>
        <row r="111">
          <cell r="B111" t="str">
            <v>MF1</v>
          </cell>
          <cell r="E111" t="str">
            <v>백강관(KSD-3507),나사식</v>
          </cell>
          <cell r="F111" t="str">
            <v>25Ø</v>
          </cell>
          <cell r="I111">
            <v>48</v>
          </cell>
        </row>
        <row r="112">
          <cell r="B112" t="str">
            <v>MF1</v>
          </cell>
          <cell r="E112" t="str">
            <v>관보온재</v>
          </cell>
          <cell r="F112" t="str">
            <v>고무발포, 25t*D25</v>
          </cell>
          <cell r="I112">
            <v>48</v>
          </cell>
        </row>
        <row r="113">
          <cell r="B113" t="str">
            <v>MF1</v>
          </cell>
          <cell r="E113" t="str">
            <v>시험밸브함(STS)</v>
          </cell>
          <cell r="F113" t="str">
            <v>300*500*180</v>
          </cell>
          <cell r="I113">
            <v>2</v>
          </cell>
        </row>
        <row r="114">
          <cell r="B114" t="str">
            <v>MF1</v>
          </cell>
          <cell r="E114" t="str">
            <v>파이프 행가(일반)</v>
          </cell>
          <cell r="F114" t="str">
            <v>25Ø</v>
          </cell>
          <cell r="I114">
            <v>19</v>
          </cell>
        </row>
        <row r="115">
          <cell r="B115" t="str">
            <v>MF1</v>
          </cell>
          <cell r="E115">
            <v>0</v>
          </cell>
          <cell r="F115">
            <v>0</v>
          </cell>
          <cell r="I115">
            <v>0</v>
          </cell>
        </row>
        <row r="116">
          <cell r="B116" t="str">
            <v>MF1</v>
          </cell>
          <cell r="E116" t="str">
            <v>강관절단</v>
          </cell>
          <cell r="F116" t="str">
            <v>25Ø</v>
          </cell>
          <cell r="I116">
            <v>1</v>
          </cell>
        </row>
        <row r="117">
          <cell r="B117" t="str">
            <v>MF1</v>
          </cell>
          <cell r="E117" t="str">
            <v>스테인리스강관</v>
          </cell>
          <cell r="F117" t="str">
            <v>15Ø</v>
          </cell>
          <cell r="I117">
            <v>5</v>
          </cell>
        </row>
        <row r="118">
          <cell r="B118" t="str">
            <v>MF1</v>
          </cell>
          <cell r="E118" t="str">
            <v>관보온재</v>
          </cell>
          <cell r="F118" t="str">
            <v>고무발포, 25t*D15</v>
          </cell>
          <cell r="I118">
            <v>5</v>
          </cell>
        </row>
        <row r="119">
          <cell r="B119" t="str">
            <v>MF1</v>
          </cell>
          <cell r="E119" t="str">
            <v>스테인리스 엘보</v>
          </cell>
          <cell r="F119" t="str">
            <v>25Ø</v>
          </cell>
          <cell r="I119">
            <v>3</v>
          </cell>
        </row>
        <row r="120">
          <cell r="B120" t="str">
            <v>MF1</v>
          </cell>
          <cell r="E120" t="str">
            <v>스테인리스 티</v>
          </cell>
          <cell r="F120" t="str">
            <v>25Ø</v>
          </cell>
          <cell r="I120">
            <v>1</v>
          </cell>
        </row>
        <row r="121">
          <cell r="B121" t="str">
            <v>MF1</v>
          </cell>
          <cell r="E121" t="str">
            <v>스테인레스 볼밸브</v>
          </cell>
          <cell r="F121" t="str">
            <v>15Ø</v>
          </cell>
          <cell r="I121">
            <v>1</v>
          </cell>
        </row>
        <row r="122">
          <cell r="B122" t="str">
            <v>MF1</v>
          </cell>
          <cell r="E122" t="str">
            <v>절연행어</v>
          </cell>
          <cell r="F122" t="str">
            <v>15Ø</v>
          </cell>
          <cell r="I122">
            <v>1</v>
          </cell>
        </row>
        <row r="123">
          <cell r="B123" t="str">
            <v>MF1</v>
          </cell>
          <cell r="E123">
            <v>0</v>
          </cell>
          <cell r="F123">
            <v>0</v>
          </cell>
          <cell r="I123">
            <v>0</v>
          </cell>
        </row>
        <row r="124">
          <cell r="B124" t="str">
            <v>MF1</v>
          </cell>
          <cell r="E124" t="str">
            <v>스테인리스강관</v>
          </cell>
          <cell r="F124" t="str">
            <v>25Ø</v>
          </cell>
          <cell r="I124">
            <v>1</v>
          </cell>
        </row>
        <row r="125">
          <cell r="B125" t="str">
            <v>MF1</v>
          </cell>
          <cell r="E125" t="str">
            <v>스테인리스 엘보</v>
          </cell>
          <cell r="F125" t="str">
            <v>25Ø</v>
          </cell>
          <cell r="I125">
            <v>1</v>
          </cell>
        </row>
        <row r="126">
          <cell r="B126" t="str">
            <v>MF1</v>
          </cell>
          <cell r="E126" t="str">
            <v>스테인레스 볼밸브</v>
          </cell>
          <cell r="F126" t="str">
            <v>25Ø</v>
          </cell>
          <cell r="I126">
            <v>1</v>
          </cell>
        </row>
        <row r="127">
          <cell r="B127" t="str">
            <v>MF1</v>
          </cell>
          <cell r="E127">
            <v>0</v>
          </cell>
          <cell r="F127">
            <v>0</v>
          </cell>
          <cell r="I127">
            <v>0</v>
          </cell>
        </row>
        <row r="128">
          <cell r="B128" t="str">
            <v>MF1</v>
          </cell>
          <cell r="E128" t="str">
            <v>배관을 위한 구멍뚫기,바닥</v>
          </cell>
          <cell r="F128" t="str">
            <v>콘크리트두께(150mm),50Ø</v>
          </cell>
          <cell r="I128">
            <v>1</v>
          </cell>
        </row>
        <row r="129">
          <cell r="B129" t="str">
            <v>MF1</v>
          </cell>
          <cell r="E129" t="str">
            <v>배관을 위한 구멍뚫기,벽체</v>
          </cell>
          <cell r="F129" t="str">
            <v>콘크리트두께(150mm),25Ø</v>
          </cell>
          <cell r="I129">
            <v>9</v>
          </cell>
        </row>
        <row r="130">
          <cell r="B130" t="str">
            <v>MF1</v>
          </cell>
          <cell r="E130" t="str">
            <v>배관을 위한 구멍뚫기,벽체</v>
          </cell>
          <cell r="F130" t="str">
            <v>콘크리트두께(150mm),50Ø</v>
          </cell>
          <cell r="I130">
            <v>17</v>
          </cell>
        </row>
        <row r="131">
          <cell r="B131" t="str">
            <v>MF1</v>
          </cell>
          <cell r="E131" t="str">
            <v>관통관 방화실리콘시트마감</v>
          </cell>
          <cell r="F131" t="str">
            <v>콘크리트두께(150mm),25Ø</v>
          </cell>
          <cell r="I131">
            <v>1</v>
          </cell>
        </row>
        <row r="132">
          <cell r="B132" t="str">
            <v>MF1</v>
          </cell>
          <cell r="E132" t="str">
            <v>관통관 방화실리콘시트마감</v>
          </cell>
          <cell r="F132" t="str">
            <v>콘크리트두께(150mm),50Ø</v>
          </cell>
          <cell r="I132">
            <v>2</v>
          </cell>
        </row>
        <row r="133">
          <cell r="B133" t="str">
            <v>MF1</v>
          </cell>
          <cell r="E133">
            <v>0</v>
          </cell>
          <cell r="F133">
            <v>0</v>
          </cell>
          <cell r="I133">
            <v>0</v>
          </cell>
        </row>
        <row r="134">
          <cell r="B134" t="str">
            <v>MF1</v>
          </cell>
          <cell r="E134">
            <v>0</v>
          </cell>
          <cell r="F134">
            <v>0</v>
          </cell>
          <cell r="I134">
            <v>0</v>
          </cell>
        </row>
        <row r="135">
          <cell r="B135" t="str">
            <v>MF1</v>
          </cell>
          <cell r="E135" t="str">
            <v>백강관(KSD-3507),나사식</v>
          </cell>
          <cell r="F135" t="str">
            <v>32Ø</v>
          </cell>
          <cell r="I135">
            <v>46</v>
          </cell>
        </row>
        <row r="136">
          <cell r="B136" t="str">
            <v>MF1</v>
          </cell>
          <cell r="E136" t="str">
            <v>백강관(KSD-3507),나사식</v>
          </cell>
          <cell r="F136" t="str">
            <v>40Ø</v>
          </cell>
          <cell r="I136">
            <v>2</v>
          </cell>
        </row>
        <row r="137">
          <cell r="B137" t="str">
            <v>MF1</v>
          </cell>
          <cell r="E137" t="str">
            <v>관보온재</v>
          </cell>
          <cell r="F137" t="str">
            <v>고무발포, 25t*D32</v>
          </cell>
          <cell r="I137">
            <v>46</v>
          </cell>
        </row>
        <row r="138">
          <cell r="B138" t="str">
            <v>MF1</v>
          </cell>
          <cell r="E138" t="str">
            <v>관보온재</v>
          </cell>
          <cell r="F138" t="str">
            <v>고무발포, 25t*D40</v>
          </cell>
          <cell r="I138">
            <v>2</v>
          </cell>
        </row>
        <row r="139">
          <cell r="B139" t="str">
            <v>MF1</v>
          </cell>
          <cell r="E139" t="str">
            <v>백 엘 보 (나사)</v>
          </cell>
          <cell r="F139" t="str">
            <v>32Ø</v>
          </cell>
          <cell r="I139">
            <v>2</v>
          </cell>
        </row>
        <row r="140">
          <cell r="B140" t="str">
            <v>MF1</v>
          </cell>
          <cell r="E140" t="str">
            <v>백 엘 보 (나사)</v>
          </cell>
          <cell r="F140" t="str">
            <v>40Ø</v>
          </cell>
          <cell r="I140">
            <v>2</v>
          </cell>
        </row>
        <row r="141">
          <cell r="B141" t="str">
            <v>MF1</v>
          </cell>
          <cell r="E141" t="str">
            <v>백 티 이 (나사)</v>
          </cell>
          <cell r="F141" t="str">
            <v>32Ø</v>
          </cell>
          <cell r="I141">
            <v>26</v>
          </cell>
        </row>
        <row r="142">
          <cell r="B142" t="str">
            <v>MF1</v>
          </cell>
          <cell r="E142" t="str">
            <v>백 티 이 (나사)</v>
          </cell>
          <cell r="F142" t="str">
            <v>40Ø</v>
          </cell>
          <cell r="I142">
            <v>1</v>
          </cell>
        </row>
        <row r="143">
          <cell r="B143" t="str">
            <v>MF1</v>
          </cell>
          <cell r="E143" t="str">
            <v>백레듀샤 (나사)</v>
          </cell>
          <cell r="F143" t="str">
            <v>40Ø</v>
          </cell>
          <cell r="I143">
            <v>1</v>
          </cell>
        </row>
        <row r="144">
          <cell r="B144" t="str">
            <v>MF1</v>
          </cell>
          <cell r="E144" t="str">
            <v>백 니 플 (나사)</v>
          </cell>
          <cell r="F144" t="str">
            <v>32Ø</v>
          </cell>
          <cell r="I144">
            <v>1</v>
          </cell>
        </row>
        <row r="145">
          <cell r="B145" t="str">
            <v>MF1</v>
          </cell>
          <cell r="E145" t="str">
            <v>백    캡 (나사)</v>
          </cell>
          <cell r="F145" t="str">
            <v>32Ø</v>
          </cell>
          <cell r="I145">
            <v>1</v>
          </cell>
        </row>
        <row r="146">
          <cell r="B146" t="str">
            <v>MF1</v>
          </cell>
          <cell r="E146" t="str">
            <v>볼밸브(황동10KG)</v>
          </cell>
          <cell r="F146" t="str">
            <v>32Ø</v>
          </cell>
          <cell r="I146">
            <v>1</v>
          </cell>
        </row>
        <row r="147">
          <cell r="B147" t="str">
            <v>MF1</v>
          </cell>
          <cell r="E147" t="str">
            <v>스모렌스첵크밸브(10KG/㎠)</v>
          </cell>
          <cell r="F147" t="str">
            <v>40Ø</v>
          </cell>
          <cell r="I147">
            <v>1</v>
          </cell>
        </row>
        <row r="148">
          <cell r="B148" t="str">
            <v>MF1</v>
          </cell>
          <cell r="E148" t="str">
            <v>패키지</v>
          </cell>
          <cell r="F148" t="str">
            <v>W1170*L680*H1910</v>
          </cell>
          <cell r="I148">
            <v>1</v>
          </cell>
        </row>
        <row r="149">
          <cell r="B149" t="str">
            <v>MF1</v>
          </cell>
          <cell r="E149" t="str">
            <v>파이프 행가(일반)</v>
          </cell>
          <cell r="F149" t="str">
            <v>32Ø</v>
          </cell>
          <cell r="I149">
            <v>26</v>
          </cell>
        </row>
        <row r="150">
          <cell r="B150" t="str">
            <v>MF1</v>
          </cell>
          <cell r="E150" t="str">
            <v>파이프 행가(일반)</v>
          </cell>
          <cell r="F150" t="str">
            <v>40Ø</v>
          </cell>
          <cell r="I150">
            <v>1</v>
          </cell>
        </row>
        <row r="151">
          <cell r="B151" t="str">
            <v>MF1</v>
          </cell>
          <cell r="E151">
            <v>0</v>
          </cell>
          <cell r="F151">
            <v>0</v>
          </cell>
          <cell r="I151">
            <v>0</v>
          </cell>
        </row>
        <row r="152">
          <cell r="B152" t="str">
            <v>MF1</v>
          </cell>
          <cell r="E152" t="str">
            <v>백강관(KSD-3507),나사식</v>
          </cell>
          <cell r="F152" t="str">
            <v>25Ø</v>
          </cell>
          <cell r="I152">
            <v>70</v>
          </cell>
        </row>
        <row r="153">
          <cell r="B153" t="str">
            <v>MF1</v>
          </cell>
          <cell r="E153" t="str">
            <v>백강관(KSD-3507),나사식</v>
          </cell>
          <cell r="F153" t="str">
            <v>32Ø</v>
          </cell>
          <cell r="I153">
            <v>52</v>
          </cell>
        </row>
        <row r="154">
          <cell r="B154" t="str">
            <v>MF1</v>
          </cell>
          <cell r="E154" t="str">
            <v>관보온재</v>
          </cell>
          <cell r="F154" t="str">
            <v>고무발포, 25t*D25</v>
          </cell>
          <cell r="I154">
            <v>70</v>
          </cell>
        </row>
        <row r="155">
          <cell r="B155" t="str">
            <v>MF1</v>
          </cell>
          <cell r="E155" t="str">
            <v>관보온재</v>
          </cell>
          <cell r="F155" t="str">
            <v>고무발포, 25t*D32</v>
          </cell>
          <cell r="I155">
            <v>52</v>
          </cell>
        </row>
        <row r="156">
          <cell r="B156" t="str">
            <v>MF1</v>
          </cell>
          <cell r="E156" t="str">
            <v>백 엘 보 (나사)</v>
          </cell>
          <cell r="F156" t="str">
            <v>25Ø</v>
          </cell>
          <cell r="I156">
            <v>3</v>
          </cell>
        </row>
        <row r="157">
          <cell r="B157" t="str">
            <v>MF1</v>
          </cell>
          <cell r="E157" t="str">
            <v>백 엘 보 (나사)</v>
          </cell>
          <cell r="F157" t="str">
            <v>32Ø</v>
          </cell>
          <cell r="I157">
            <v>26</v>
          </cell>
        </row>
        <row r="158">
          <cell r="B158" t="str">
            <v>MF1</v>
          </cell>
          <cell r="E158" t="str">
            <v>백 티 이 (나사)</v>
          </cell>
          <cell r="F158" t="str">
            <v>25Ø</v>
          </cell>
          <cell r="I158">
            <v>54</v>
          </cell>
        </row>
        <row r="159">
          <cell r="B159" t="str">
            <v>MF1</v>
          </cell>
          <cell r="E159" t="str">
            <v>백 티 이 (나사)</v>
          </cell>
          <cell r="F159" t="str">
            <v>32Ø</v>
          </cell>
          <cell r="I159">
            <v>26</v>
          </cell>
        </row>
        <row r="160">
          <cell r="B160" t="str">
            <v>MF1</v>
          </cell>
          <cell r="E160" t="str">
            <v>백레듀샤 (나사)</v>
          </cell>
          <cell r="F160" t="str">
            <v>32Ø</v>
          </cell>
          <cell r="I160">
            <v>26</v>
          </cell>
        </row>
        <row r="161">
          <cell r="B161" t="str">
            <v>MF1</v>
          </cell>
          <cell r="E161" t="str">
            <v>백 니 플 (나사)</v>
          </cell>
          <cell r="F161" t="str">
            <v>25Ø</v>
          </cell>
          <cell r="I161">
            <v>22</v>
          </cell>
        </row>
        <row r="162">
          <cell r="B162" t="str">
            <v>MF1</v>
          </cell>
          <cell r="E162" t="str">
            <v>백    캡 (나사)</v>
          </cell>
          <cell r="F162" t="str">
            <v>25Ø</v>
          </cell>
          <cell r="I162">
            <v>22</v>
          </cell>
        </row>
        <row r="163">
          <cell r="B163" t="str">
            <v>MF1</v>
          </cell>
          <cell r="E163" t="str">
            <v>파이프 행가(일반)</v>
          </cell>
          <cell r="F163" t="str">
            <v>25Ø</v>
          </cell>
          <cell r="I163">
            <v>54</v>
          </cell>
        </row>
        <row r="164">
          <cell r="B164" t="str">
            <v>MF1</v>
          </cell>
          <cell r="E164" t="str">
            <v>파이프 행가(일반)</v>
          </cell>
          <cell r="F164" t="str">
            <v>32Ø</v>
          </cell>
          <cell r="I164">
            <v>21</v>
          </cell>
        </row>
        <row r="165">
          <cell r="B165" t="str">
            <v>MF1</v>
          </cell>
          <cell r="E165">
            <v>0</v>
          </cell>
          <cell r="F165">
            <v>0</v>
          </cell>
          <cell r="I165">
            <v>0</v>
          </cell>
        </row>
        <row r="166">
          <cell r="B166" t="str">
            <v>MF1</v>
          </cell>
          <cell r="E166" t="str">
            <v>후렉시블조인트(보온형)</v>
          </cell>
          <cell r="F166" t="str">
            <v>1500L</v>
          </cell>
          <cell r="I166">
            <v>80</v>
          </cell>
        </row>
        <row r="167">
          <cell r="B167" t="str">
            <v>MF1</v>
          </cell>
          <cell r="E167" t="str">
            <v>간이헤드(폐쇄15A,하향)</v>
          </cell>
          <cell r="F167" t="str">
            <v>72℃</v>
          </cell>
          <cell r="I167">
            <v>80</v>
          </cell>
        </row>
        <row r="168">
          <cell r="B168" t="str">
            <v>MF1</v>
          </cell>
          <cell r="E168">
            <v>0</v>
          </cell>
          <cell r="F168">
            <v>0</v>
          </cell>
          <cell r="I168">
            <v>0</v>
          </cell>
        </row>
        <row r="169">
          <cell r="B169" t="str">
            <v>MF1</v>
          </cell>
          <cell r="E169" t="str">
            <v>백강관(KSD-3507),나사식</v>
          </cell>
          <cell r="F169" t="str">
            <v>25Ø</v>
          </cell>
          <cell r="I169">
            <v>52</v>
          </cell>
        </row>
        <row r="170">
          <cell r="B170" t="str">
            <v>MF1</v>
          </cell>
          <cell r="E170" t="str">
            <v>관보온재</v>
          </cell>
          <cell r="F170" t="str">
            <v>고무발포, 25t*D25</v>
          </cell>
          <cell r="I170">
            <v>52</v>
          </cell>
        </row>
        <row r="171">
          <cell r="B171" t="str">
            <v>MF1</v>
          </cell>
          <cell r="E171" t="str">
            <v>시험밸브함(STS)</v>
          </cell>
          <cell r="F171" t="str">
            <v>300*500*180</v>
          </cell>
          <cell r="I171">
            <v>2</v>
          </cell>
        </row>
        <row r="172">
          <cell r="B172" t="str">
            <v>MF1</v>
          </cell>
          <cell r="E172" t="str">
            <v>파이프 행가(일반)</v>
          </cell>
          <cell r="F172" t="str">
            <v>25Ø</v>
          </cell>
          <cell r="I172">
            <v>24</v>
          </cell>
        </row>
        <row r="173">
          <cell r="B173" t="str">
            <v>MF1</v>
          </cell>
          <cell r="E173">
            <v>0</v>
          </cell>
          <cell r="F173">
            <v>0</v>
          </cell>
          <cell r="I173">
            <v>0</v>
          </cell>
        </row>
        <row r="174">
          <cell r="B174" t="str">
            <v>MF1</v>
          </cell>
          <cell r="E174" t="str">
            <v>강관절단</v>
          </cell>
          <cell r="F174" t="str">
            <v>25Ø</v>
          </cell>
          <cell r="I174">
            <v>1</v>
          </cell>
        </row>
        <row r="175">
          <cell r="B175" t="str">
            <v>MF1</v>
          </cell>
          <cell r="E175" t="str">
            <v>스테인리스강관</v>
          </cell>
          <cell r="F175" t="str">
            <v>15Ø</v>
          </cell>
          <cell r="I175">
            <v>5</v>
          </cell>
        </row>
        <row r="176">
          <cell r="B176" t="str">
            <v>MF1</v>
          </cell>
          <cell r="E176" t="str">
            <v>관보온재</v>
          </cell>
          <cell r="F176" t="str">
            <v>고무발포, 25t*D15</v>
          </cell>
          <cell r="I176">
            <v>5</v>
          </cell>
        </row>
        <row r="177">
          <cell r="B177" t="str">
            <v>MF1</v>
          </cell>
          <cell r="E177" t="str">
            <v>스테인리스 엘보</v>
          </cell>
          <cell r="F177" t="str">
            <v>25Ø</v>
          </cell>
          <cell r="I177">
            <v>3</v>
          </cell>
        </row>
        <row r="178">
          <cell r="B178" t="str">
            <v>MF1</v>
          </cell>
          <cell r="E178" t="str">
            <v>스테인리스 티</v>
          </cell>
          <cell r="F178" t="str">
            <v>25Ø</v>
          </cell>
          <cell r="I178">
            <v>1</v>
          </cell>
        </row>
        <row r="179">
          <cell r="B179" t="str">
            <v>MF1</v>
          </cell>
          <cell r="E179" t="str">
            <v>스테인레스 볼밸브</v>
          </cell>
          <cell r="F179" t="str">
            <v>15Ø</v>
          </cell>
          <cell r="I179">
            <v>1</v>
          </cell>
        </row>
        <row r="180">
          <cell r="B180" t="str">
            <v>MF1</v>
          </cell>
          <cell r="E180" t="str">
            <v>절연행어</v>
          </cell>
          <cell r="F180" t="str">
            <v>15Ø</v>
          </cell>
          <cell r="I180">
            <v>1</v>
          </cell>
        </row>
        <row r="181">
          <cell r="B181" t="str">
            <v>MF1</v>
          </cell>
          <cell r="E181">
            <v>0</v>
          </cell>
          <cell r="F181">
            <v>0</v>
          </cell>
          <cell r="I181">
            <v>0</v>
          </cell>
        </row>
        <row r="182">
          <cell r="B182" t="str">
            <v>MF1</v>
          </cell>
          <cell r="E182" t="str">
            <v>스테인리스강관</v>
          </cell>
          <cell r="F182" t="str">
            <v>25Ø</v>
          </cell>
          <cell r="I182">
            <v>1</v>
          </cell>
        </row>
        <row r="183">
          <cell r="B183" t="str">
            <v>MF1</v>
          </cell>
          <cell r="E183" t="str">
            <v>스테인리스 엘보</v>
          </cell>
          <cell r="F183" t="str">
            <v>25Ø</v>
          </cell>
          <cell r="I183">
            <v>1</v>
          </cell>
        </row>
        <row r="184">
          <cell r="B184" t="str">
            <v>MF1</v>
          </cell>
          <cell r="E184" t="str">
            <v>스테인레스 볼밸브</v>
          </cell>
          <cell r="F184" t="str">
            <v>25Ø</v>
          </cell>
          <cell r="I184">
            <v>1</v>
          </cell>
        </row>
        <row r="185">
          <cell r="B185" t="str">
            <v>MF1</v>
          </cell>
          <cell r="E185">
            <v>0</v>
          </cell>
          <cell r="F185">
            <v>0</v>
          </cell>
          <cell r="I185">
            <v>0</v>
          </cell>
        </row>
        <row r="186">
          <cell r="B186" t="str">
            <v>MF1</v>
          </cell>
          <cell r="E186" t="str">
            <v>배관을 위한 구멍뚫기,바닥</v>
          </cell>
          <cell r="F186" t="str">
            <v>콘크리트두께(150mm),50Ø</v>
          </cell>
          <cell r="I186">
            <v>1</v>
          </cell>
        </row>
        <row r="187">
          <cell r="B187" t="str">
            <v>MF1</v>
          </cell>
          <cell r="E187" t="str">
            <v>배관을 위한 구멍뚫기,벽체</v>
          </cell>
          <cell r="F187" t="str">
            <v>콘크리트두께(150mm),25Ø</v>
          </cell>
          <cell r="I187">
            <v>6</v>
          </cell>
        </row>
        <row r="188">
          <cell r="B188" t="str">
            <v>MF1</v>
          </cell>
          <cell r="E188" t="str">
            <v>배관을 위한 구멍뚫기,벽체</v>
          </cell>
          <cell r="F188" t="str">
            <v>콘크리트두께(150mm),50Ø</v>
          </cell>
          <cell r="I188">
            <v>23</v>
          </cell>
        </row>
        <row r="189">
          <cell r="B189" t="str">
            <v>MF1</v>
          </cell>
          <cell r="E189" t="str">
            <v>관통관 방화실리콘시트마감</v>
          </cell>
          <cell r="F189" t="str">
            <v>콘크리트두께(150mm),25Ø</v>
          </cell>
          <cell r="I189">
            <v>1</v>
          </cell>
        </row>
        <row r="190">
          <cell r="B190" t="str">
            <v>MF1</v>
          </cell>
          <cell r="E190" t="str">
            <v>관통관 방화실리콘시트마감</v>
          </cell>
          <cell r="F190" t="str">
            <v>콘크리트두께(150mm),50Ø</v>
          </cell>
          <cell r="I190">
            <v>2</v>
          </cell>
        </row>
        <row r="191">
          <cell r="B191" t="str">
            <v>MF1</v>
          </cell>
          <cell r="E191">
            <v>0</v>
          </cell>
          <cell r="F191">
            <v>0</v>
          </cell>
          <cell r="I191">
            <v>0</v>
          </cell>
        </row>
        <row r="192">
          <cell r="B192" t="str">
            <v>MF1</v>
          </cell>
          <cell r="E192">
            <v>0</v>
          </cell>
          <cell r="F192">
            <v>0</v>
          </cell>
          <cell r="I192">
            <v>0</v>
          </cell>
        </row>
        <row r="193">
          <cell r="B193" t="str">
            <v>MF1</v>
          </cell>
          <cell r="E193" t="str">
            <v>백강관(KSD-3507),나사식</v>
          </cell>
          <cell r="F193" t="str">
            <v>32Ø</v>
          </cell>
          <cell r="I193">
            <v>42</v>
          </cell>
        </row>
        <row r="194">
          <cell r="B194" t="str">
            <v>MF1</v>
          </cell>
          <cell r="E194" t="str">
            <v>백강관(KSD-3507),나사식</v>
          </cell>
          <cell r="F194" t="str">
            <v>40Ø</v>
          </cell>
          <cell r="I194">
            <v>6</v>
          </cell>
        </row>
        <row r="195">
          <cell r="B195" t="str">
            <v>MF1</v>
          </cell>
          <cell r="E195" t="str">
            <v>관보온재</v>
          </cell>
          <cell r="F195" t="str">
            <v>고무발포, 25t*D32</v>
          </cell>
          <cell r="I195">
            <v>42</v>
          </cell>
        </row>
        <row r="196">
          <cell r="B196" t="str">
            <v>MF1</v>
          </cell>
          <cell r="E196" t="str">
            <v>관보온재</v>
          </cell>
          <cell r="F196" t="str">
            <v>고무발포, 25t*D40</v>
          </cell>
          <cell r="I196">
            <v>4</v>
          </cell>
        </row>
        <row r="197">
          <cell r="B197" t="str">
            <v>MF1</v>
          </cell>
          <cell r="E197" t="str">
            <v>백 엘 보 (나사)</v>
          </cell>
          <cell r="F197" t="str">
            <v>32Ø</v>
          </cell>
          <cell r="I197">
            <v>2</v>
          </cell>
        </row>
        <row r="198">
          <cell r="B198" t="str">
            <v>MF1</v>
          </cell>
          <cell r="E198" t="str">
            <v>백 엘 보 (나사)</v>
          </cell>
          <cell r="F198" t="str">
            <v>40Ø</v>
          </cell>
          <cell r="I198">
            <v>2</v>
          </cell>
        </row>
        <row r="199">
          <cell r="B199" t="str">
            <v>MF1</v>
          </cell>
          <cell r="E199" t="str">
            <v>백 티 이 (나사)</v>
          </cell>
          <cell r="F199" t="str">
            <v>32Ø</v>
          </cell>
          <cell r="I199">
            <v>18</v>
          </cell>
        </row>
        <row r="200">
          <cell r="B200" t="str">
            <v>MF1</v>
          </cell>
          <cell r="E200" t="str">
            <v>백 티 이 (나사)</v>
          </cell>
          <cell r="F200" t="str">
            <v>40Ø</v>
          </cell>
          <cell r="I200">
            <v>1</v>
          </cell>
        </row>
        <row r="201">
          <cell r="B201" t="str">
            <v>MF1</v>
          </cell>
          <cell r="E201" t="str">
            <v>백레듀샤 (나사)</v>
          </cell>
          <cell r="F201" t="str">
            <v>40Ø</v>
          </cell>
          <cell r="I201">
            <v>1</v>
          </cell>
        </row>
        <row r="202">
          <cell r="B202" t="str">
            <v>MF1</v>
          </cell>
          <cell r="E202" t="str">
            <v>백 니 플 (나사)</v>
          </cell>
          <cell r="F202" t="str">
            <v>32Ø</v>
          </cell>
          <cell r="I202">
            <v>1</v>
          </cell>
        </row>
        <row r="203">
          <cell r="B203" t="str">
            <v>MF1</v>
          </cell>
          <cell r="E203" t="str">
            <v>백    캡 (나사)</v>
          </cell>
          <cell r="F203" t="str">
            <v>32Ø</v>
          </cell>
          <cell r="I203">
            <v>1</v>
          </cell>
        </row>
        <row r="204">
          <cell r="B204" t="str">
            <v>MF1</v>
          </cell>
          <cell r="E204" t="str">
            <v>볼밸브(황동10KG)</v>
          </cell>
          <cell r="F204" t="str">
            <v>32Ø</v>
          </cell>
          <cell r="I204">
            <v>1</v>
          </cell>
        </row>
        <row r="205">
          <cell r="B205" t="str">
            <v>MF1</v>
          </cell>
          <cell r="E205" t="str">
            <v>스모렌스첵크밸브(10KG/㎠)</v>
          </cell>
          <cell r="F205" t="str">
            <v>40Ø</v>
          </cell>
          <cell r="I205">
            <v>1</v>
          </cell>
        </row>
        <row r="206">
          <cell r="B206" t="str">
            <v>MF1</v>
          </cell>
          <cell r="E206" t="str">
            <v>패키지</v>
          </cell>
          <cell r="F206" t="str">
            <v>W1170*L680*H1910</v>
          </cell>
          <cell r="I206">
            <v>1</v>
          </cell>
        </row>
        <row r="207">
          <cell r="B207" t="str">
            <v>MF1</v>
          </cell>
          <cell r="E207" t="str">
            <v>파이프 행가(일반)</v>
          </cell>
          <cell r="F207" t="str">
            <v>32Ø</v>
          </cell>
          <cell r="I207">
            <v>17</v>
          </cell>
        </row>
        <row r="208">
          <cell r="B208" t="str">
            <v>MF1</v>
          </cell>
          <cell r="E208" t="str">
            <v>파이프 행가(일반)</v>
          </cell>
          <cell r="F208" t="str">
            <v>40Ø</v>
          </cell>
          <cell r="I208">
            <v>2</v>
          </cell>
        </row>
        <row r="209">
          <cell r="B209" t="str">
            <v>MF1</v>
          </cell>
          <cell r="E209">
            <v>0</v>
          </cell>
          <cell r="F209">
            <v>0</v>
          </cell>
          <cell r="I209">
            <v>0</v>
          </cell>
        </row>
        <row r="210">
          <cell r="B210" t="str">
            <v>MF1</v>
          </cell>
          <cell r="E210" t="str">
            <v>백강관(KSD-3507),나사식</v>
          </cell>
          <cell r="F210" t="str">
            <v>25Ø</v>
          </cell>
          <cell r="I210">
            <v>142</v>
          </cell>
        </row>
        <row r="211">
          <cell r="B211" t="str">
            <v>MF1</v>
          </cell>
          <cell r="E211" t="str">
            <v>백강관(KSD-3507),나사식</v>
          </cell>
          <cell r="F211" t="str">
            <v>32Ø</v>
          </cell>
          <cell r="I211">
            <v>22.5</v>
          </cell>
        </row>
        <row r="212">
          <cell r="B212" t="str">
            <v>MF1</v>
          </cell>
          <cell r="E212" t="str">
            <v>관보온재</v>
          </cell>
          <cell r="F212" t="str">
            <v>고무발포, 25t*D25</v>
          </cell>
          <cell r="I212">
            <v>142</v>
          </cell>
        </row>
        <row r="213">
          <cell r="B213" t="str">
            <v>MF1</v>
          </cell>
          <cell r="E213" t="str">
            <v>관보온재</v>
          </cell>
          <cell r="F213" t="str">
            <v>고무발포, 25t*D32</v>
          </cell>
          <cell r="I213">
            <v>22.5</v>
          </cell>
        </row>
        <row r="214">
          <cell r="B214" t="str">
            <v>MF1</v>
          </cell>
          <cell r="E214" t="str">
            <v>백 엘 보 (나사)</v>
          </cell>
          <cell r="F214" t="str">
            <v>25Ø</v>
          </cell>
          <cell r="I214">
            <v>3</v>
          </cell>
        </row>
        <row r="215">
          <cell r="B215" t="str">
            <v>MF1</v>
          </cell>
          <cell r="E215" t="str">
            <v>백 티 이 (나사)</v>
          </cell>
          <cell r="F215" t="str">
            <v>25Ø</v>
          </cell>
          <cell r="I215">
            <v>64</v>
          </cell>
        </row>
        <row r="216">
          <cell r="B216" t="str">
            <v>MF1</v>
          </cell>
          <cell r="E216" t="str">
            <v>백 티 이 (나사)</v>
          </cell>
          <cell r="F216" t="str">
            <v>32Ø</v>
          </cell>
          <cell r="I216">
            <v>30</v>
          </cell>
        </row>
        <row r="217">
          <cell r="B217" t="str">
            <v>MF1</v>
          </cell>
          <cell r="E217" t="str">
            <v>백레듀샤 (나사)</v>
          </cell>
          <cell r="F217" t="str">
            <v>32Ø</v>
          </cell>
          <cell r="I217">
            <v>15</v>
          </cell>
        </row>
        <row r="218">
          <cell r="B218" t="str">
            <v>MF1</v>
          </cell>
          <cell r="E218" t="str">
            <v>백 니 플 (나사)</v>
          </cell>
          <cell r="F218" t="str">
            <v>25Ø</v>
          </cell>
          <cell r="I218">
            <v>31</v>
          </cell>
        </row>
        <row r="219">
          <cell r="B219" t="str">
            <v>MF1</v>
          </cell>
          <cell r="E219" t="str">
            <v>백    캡 (나사)</v>
          </cell>
          <cell r="F219" t="str">
            <v>25Ø</v>
          </cell>
          <cell r="I219">
            <v>31</v>
          </cell>
        </row>
        <row r="220">
          <cell r="B220" t="str">
            <v>MF1</v>
          </cell>
          <cell r="E220" t="str">
            <v>파이프 행가(일반)</v>
          </cell>
          <cell r="F220" t="str">
            <v>25Ø</v>
          </cell>
          <cell r="I220">
            <v>64</v>
          </cell>
        </row>
        <row r="221">
          <cell r="B221" t="str">
            <v>MF1</v>
          </cell>
          <cell r="E221" t="str">
            <v>파이프 행가(일반)</v>
          </cell>
          <cell r="F221" t="str">
            <v>32Ø</v>
          </cell>
          <cell r="I221">
            <v>15</v>
          </cell>
        </row>
        <row r="222">
          <cell r="B222" t="str">
            <v>MF1</v>
          </cell>
          <cell r="E222">
            <v>0</v>
          </cell>
          <cell r="F222">
            <v>0</v>
          </cell>
          <cell r="I222">
            <v>0</v>
          </cell>
        </row>
        <row r="223">
          <cell r="B223" t="str">
            <v>MF1</v>
          </cell>
          <cell r="E223" t="str">
            <v>후렉시블조인트(보온형)</v>
          </cell>
          <cell r="F223" t="str">
            <v>1500L</v>
          </cell>
          <cell r="I223">
            <v>79</v>
          </cell>
        </row>
        <row r="224">
          <cell r="B224" t="str">
            <v>MF1</v>
          </cell>
          <cell r="E224" t="str">
            <v>간이헤드(폐쇄15A,하향)</v>
          </cell>
          <cell r="F224" t="str">
            <v>72℃</v>
          </cell>
          <cell r="I224">
            <v>79</v>
          </cell>
        </row>
        <row r="225">
          <cell r="B225" t="str">
            <v>MF1</v>
          </cell>
          <cell r="E225">
            <v>0</v>
          </cell>
          <cell r="F225">
            <v>0</v>
          </cell>
          <cell r="I225">
            <v>0</v>
          </cell>
        </row>
        <row r="226">
          <cell r="B226" t="str">
            <v>MF1</v>
          </cell>
          <cell r="E226" t="str">
            <v>백강관(KSD-3507),나사식</v>
          </cell>
          <cell r="F226" t="str">
            <v>25Ø</v>
          </cell>
          <cell r="I226">
            <v>45</v>
          </cell>
        </row>
        <row r="227">
          <cell r="B227" t="str">
            <v>MF1</v>
          </cell>
          <cell r="E227" t="str">
            <v>관보온재</v>
          </cell>
          <cell r="F227" t="str">
            <v>고무발포, 25t*D25</v>
          </cell>
          <cell r="I227">
            <v>45</v>
          </cell>
        </row>
        <row r="228">
          <cell r="B228" t="str">
            <v>MF1</v>
          </cell>
          <cell r="E228" t="str">
            <v>시험밸브함(STS)</v>
          </cell>
          <cell r="F228" t="str">
            <v>300*500*180</v>
          </cell>
          <cell r="I228">
            <v>2</v>
          </cell>
        </row>
        <row r="229">
          <cell r="B229" t="str">
            <v>MF1</v>
          </cell>
          <cell r="E229" t="str">
            <v>파이프 행가(일반)</v>
          </cell>
          <cell r="F229" t="str">
            <v>25Ø</v>
          </cell>
          <cell r="I229">
            <v>22</v>
          </cell>
        </row>
        <row r="230">
          <cell r="B230" t="str">
            <v>MF1</v>
          </cell>
          <cell r="E230">
            <v>0</v>
          </cell>
          <cell r="F230">
            <v>0</v>
          </cell>
          <cell r="I230">
            <v>0</v>
          </cell>
        </row>
        <row r="231">
          <cell r="B231" t="str">
            <v>MF1</v>
          </cell>
          <cell r="E231" t="str">
            <v>강관절단</v>
          </cell>
          <cell r="F231" t="str">
            <v>25Ø</v>
          </cell>
          <cell r="I231">
            <v>1</v>
          </cell>
        </row>
        <row r="232">
          <cell r="B232" t="str">
            <v>MF1</v>
          </cell>
          <cell r="E232" t="str">
            <v>스테인리스강관</v>
          </cell>
          <cell r="F232" t="str">
            <v>15Ø</v>
          </cell>
          <cell r="I232">
            <v>9</v>
          </cell>
        </row>
        <row r="233">
          <cell r="B233" t="str">
            <v>MF1</v>
          </cell>
          <cell r="E233" t="str">
            <v>관보온재</v>
          </cell>
          <cell r="F233" t="str">
            <v>고무발포, 25t*D15</v>
          </cell>
          <cell r="I233">
            <v>9</v>
          </cell>
        </row>
        <row r="234">
          <cell r="B234" t="str">
            <v>MF1</v>
          </cell>
          <cell r="E234" t="str">
            <v>스테인리스 엘보</v>
          </cell>
          <cell r="F234" t="str">
            <v>25Ø</v>
          </cell>
          <cell r="I234">
            <v>3</v>
          </cell>
        </row>
        <row r="235">
          <cell r="B235" t="str">
            <v>MF1</v>
          </cell>
          <cell r="E235" t="str">
            <v>스테인리스 티</v>
          </cell>
          <cell r="F235" t="str">
            <v>25Ø</v>
          </cell>
          <cell r="I235">
            <v>1</v>
          </cell>
        </row>
        <row r="236">
          <cell r="B236" t="str">
            <v>MF1</v>
          </cell>
          <cell r="E236" t="str">
            <v>스테인레스 볼밸브</v>
          </cell>
          <cell r="F236" t="str">
            <v>15Ø</v>
          </cell>
          <cell r="I236">
            <v>1</v>
          </cell>
        </row>
        <row r="237">
          <cell r="B237" t="str">
            <v>MF1</v>
          </cell>
          <cell r="E237" t="str">
            <v>절연행어</v>
          </cell>
          <cell r="F237" t="str">
            <v>15Ø</v>
          </cell>
          <cell r="I237">
            <v>3</v>
          </cell>
        </row>
        <row r="238">
          <cell r="B238" t="str">
            <v>MF1</v>
          </cell>
          <cell r="E238">
            <v>0</v>
          </cell>
          <cell r="F238">
            <v>0</v>
          </cell>
          <cell r="I238">
            <v>0</v>
          </cell>
        </row>
        <row r="239">
          <cell r="B239" t="str">
            <v>MF1</v>
          </cell>
          <cell r="E239" t="str">
            <v>스테인리스강관</v>
          </cell>
          <cell r="F239" t="str">
            <v>25Ø</v>
          </cell>
          <cell r="I239">
            <v>1</v>
          </cell>
        </row>
        <row r="240">
          <cell r="B240" t="str">
            <v>MF1</v>
          </cell>
          <cell r="E240" t="str">
            <v>스테인리스 엘보</v>
          </cell>
          <cell r="F240" t="str">
            <v>25Ø</v>
          </cell>
          <cell r="I240">
            <v>1</v>
          </cell>
        </row>
        <row r="241">
          <cell r="B241" t="str">
            <v>MF1</v>
          </cell>
          <cell r="E241" t="str">
            <v>스테인레스 볼밸브</v>
          </cell>
          <cell r="F241" t="str">
            <v>25Ø</v>
          </cell>
          <cell r="I241">
            <v>1</v>
          </cell>
        </row>
        <row r="242">
          <cell r="B242" t="str">
            <v>MF1</v>
          </cell>
          <cell r="E242">
            <v>0</v>
          </cell>
          <cell r="F242">
            <v>0</v>
          </cell>
          <cell r="I242">
            <v>0</v>
          </cell>
        </row>
        <row r="243">
          <cell r="B243" t="str">
            <v>MF1</v>
          </cell>
          <cell r="E243" t="str">
            <v>배관을 위한 구멍뚫기,바닥</v>
          </cell>
          <cell r="F243" t="str">
            <v>콘크리트두께(150mm),50Ø</v>
          </cell>
          <cell r="I243">
            <v>1</v>
          </cell>
        </row>
        <row r="244">
          <cell r="B244" t="str">
            <v>MF1</v>
          </cell>
          <cell r="E244" t="str">
            <v>배관을 위한 구멍뚫기,벽체</v>
          </cell>
          <cell r="F244" t="str">
            <v>콘크리트두께(150mm),25Ø</v>
          </cell>
          <cell r="I244">
            <v>7</v>
          </cell>
        </row>
        <row r="245">
          <cell r="B245" t="str">
            <v>MF1</v>
          </cell>
          <cell r="E245" t="str">
            <v>배관을 위한 구멍뚫기,벽체</v>
          </cell>
          <cell r="F245" t="str">
            <v>콘크리트두께(150mm),50Ø</v>
          </cell>
          <cell r="I245">
            <v>2</v>
          </cell>
        </row>
        <row r="246">
          <cell r="B246" t="str">
            <v>MF1</v>
          </cell>
          <cell r="E246" t="str">
            <v>관통관 방화실리콘시트마감</v>
          </cell>
          <cell r="F246" t="str">
            <v>콘크리트두께(150mm),25Ø</v>
          </cell>
          <cell r="I246">
            <v>1</v>
          </cell>
        </row>
        <row r="247">
          <cell r="B247" t="str">
            <v>MF1</v>
          </cell>
          <cell r="E247" t="str">
            <v>관통관 방화실리콘시트마감</v>
          </cell>
          <cell r="F247" t="str">
            <v>콘크리트두께(150mm),50Ø</v>
          </cell>
          <cell r="I247">
            <v>2</v>
          </cell>
        </row>
        <row r="248">
          <cell r="B248" t="str">
            <v>MF1</v>
          </cell>
          <cell r="E248">
            <v>0</v>
          </cell>
          <cell r="F248">
            <v>0</v>
          </cell>
          <cell r="I248">
            <v>0</v>
          </cell>
        </row>
        <row r="249">
          <cell r="B249" t="str">
            <v>MF1</v>
          </cell>
          <cell r="E249" t="str">
            <v>강관철거</v>
          </cell>
          <cell r="F249" t="str">
            <v>25Ø</v>
          </cell>
          <cell r="I249">
            <v>26</v>
          </cell>
        </row>
        <row r="250">
          <cell r="B250" t="str">
            <v>MF1</v>
          </cell>
          <cell r="E250">
            <v>0</v>
          </cell>
          <cell r="F250">
            <v>0</v>
          </cell>
          <cell r="I250">
            <v>0</v>
          </cell>
        </row>
        <row r="251">
          <cell r="B251" t="str">
            <v>MF1</v>
          </cell>
          <cell r="E251">
            <v>0</v>
          </cell>
          <cell r="F251">
            <v>0</v>
          </cell>
          <cell r="I251">
            <v>0</v>
          </cell>
        </row>
        <row r="252">
          <cell r="B252" t="str">
            <v>MF1</v>
          </cell>
          <cell r="E252" t="str">
            <v>백강관(KSD-3507),나사식</v>
          </cell>
          <cell r="F252" t="str">
            <v>32Ø</v>
          </cell>
          <cell r="I252">
            <v>39</v>
          </cell>
        </row>
        <row r="253">
          <cell r="B253" t="str">
            <v>MF1</v>
          </cell>
          <cell r="E253" t="str">
            <v>백강관(KSD-3507),나사식</v>
          </cell>
          <cell r="F253" t="str">
            <v>40Ø</v>
          </cell>
          <cell r="I253">
            <v>47</v>
          </cell>
        </row>
        <row r="254">
          <cell r="B254" t="str">
            <v>MF1</v>
          </cell>
          <cell r="E254" t="str">
            <v>관보온재</v>
          </cell>
          <cell r="F254" t="str">
            <v>고무발포, 25t*D32</v>
          </cell>
          <cell r="I254">
            <v>39</v>
          </cell>
        </row>
        <row r="255">
          <cell r="B255" t="str">
            <v>MF1</v>
          </cell>
          <cell r="E255" t="str">
            <v>관보온재</v>
          </cell>
          <cell r="F255" t="str">
            <v>고무발포, 25t*D40</v>
          </cell>
          <cell r="I255">
            <v>43</v>
          </cell>
        </row>
        <row r="256">
          <cell r="B256" t="str">
            <v>MF1</v>
          </cell>
          <cell r="E256" t="str">
            <v>백 엘 보 (나사)</v>
          </cell>
          <cell r="F256" t="str">
            <v>32Ø</v>
          </cell>
          <cell r="I256">
            <v>2</v>
          </cell>
        </row>
        <row r="257">
          <cell r="B257" t="str">
            <v>MF1</v>
          </cell>
          <cell r="E257" t="str">
            <v>백 엘 보 (나사)</v>
          </cell>
          <cell r="F257" t="str">
            <v>40Ø</v>
          </cell>
          <cell r="I257">
            <v>4</v>
          </cell>
        </row>
        <row r="258">
          <cell r="B258" t="str">
            <v>MF1</v>
          </cell>
          <cell r="E258" t="str">
            <v>백 티 이 (나사)</v>
          </cell>
          <cell r="F258" t="str">
            <v>32Ø</v>
          </cell>
          <cell r="I258">
            <v>26</v>
          </cell>
        </row>
        <row r="259">
          <cell r="B259" t="str">
            <v>MF1</v>
          </cell>
          <cell r="E259" t="str">
            <v>백레듀샤 (나사)</v>
          </cell>
          <cell r="F259" t="str">
            <v>40Ø</v>
          </cell>
          <cell r="I259">
            <v>1</v>
          </cell>
        </row>
        <row r="260">
          <cell r="B260" t="str">
            <v>MF1</v>
          </cell>
          <cell r="E260" t="str">
            <v>백 니 플 (나사)</v>
          </cell>
          <cell r="F260" t="str">
            <v>32Ø</v>
          </cell>
          <cell r="I260">
            <v>1</v>
          </cell>
        </row>
        <row r="261">
          <cell r="B261" t="str">
            <v>MF1</v>
          </cell>
          <cell r="E261" t="str">
            <v>백    캡 (나사)</v>
          </cell>
          <cell r="F261" t="str">
            <v>32Ø</v>
          </cell>
          <cell r="I261">
            <v>1</v>
          </cell>
        </row>
        <row r="262">
          <cell r="B262" t="str">
            <v>MF1</v>
          </cell>
          <cell r="E262" t="str">
            <v>볼밸브(황동10KG)</v>
          </cell>
          <cell r="F262" t="str">
            <v>32Ø</v>
          </cell>
          <cell r="I262">
            <v>1</v>
          </cell>
        </row>
        <row r="263">
          <cell r="B263" t="str">
            <v>MF1</v>
          </cell>
          <cell r="E263" t="str">
            <v>스모렌스첵크밸브(10KG/㎠)</v>
          </cell>
          <cell r="F263" t="str">
            <v>40Ø</v>
          </cell>
          <cell r="I263">
            <v>1</v>
          </cell>
        </row>
        <row r="264">
          <cell r="B264" t="str">
            <v>MF1</v>
          </cell>
          <cell r="E264" t="str">
            <v>패키지</v>
          </cell>
          <cell r="F264" t="str">
            <v>W1170*L680*H1910</v>
          </cell>
          <cell r="I264">
            <v>1</v>
          </cell>
        </row>
        <row r="265">
          <cell r="B265" t="str">
            <v>MF1</v>
          </cell>
          <cell r="E265" t="str">
            <v>파이프 행가(일반)</v>
          </cell>
          <cell r="F265" t="str">
            <v>32Ø</v>
          </cell>
          <cell r="I265">
            <v>16</v>
          </cell>
        </row>
        <row r="266">
          <cell r="B266" t="str">
            <v>MF1</v>
          </cell>
          <cell r="E266" t="str">
            <v>파이프 행가(일반)</v>
          </cell>
          <cell r="F266" t="str">
            <v>40Ø</v>
          </cell>
          <cell r="I266">
            <v>19</v>
          </cell>
        </row>
        <row r="267">
          <cell r="B267" t="str">
            <v>MF1</v>
          </cell>
          <cell r="E267">
            <v>0</v>
          </cell>
          <cell r="F267">
            <v>0</v>
          </cell>
          <cell r="I267">
            <v>0</v>
          </cell>
        </row>
        <row r="268">
          <cell r="B268" t="str">
            <v>MF1</v>
          </cell>
          <cell r="E268" t="str">
            <v>백강관(KSD-3507),나사식</v>
          </cell>
          <cell r="F268" t="str">
            <v>25Ø</v>
          </cell>
          <cell r="I268">
            <v>137</v>
          </cell>
        </row>
        <row r="269">
          <cell r="B269" t="str">
            <v>MF1</v>
          </cell>
          <cell r="E269" t="str">
            <v>백강관(KSD-3507),나사식</v>
          </cell>
          <cell r="F269" t="str">
            <v>32Ø</v>
          </cell>
          <cell r="I269">
            <v>34.5</v>
          </cell>
        </row>
        <row r="270">
          <cell r="B270" t="str">
            <v>MF1</v>
          </cell>
          <cell r="E270" t="str">
            <v>관보온재</v>
          </cell>
          <cell r="F270" t="str">
            <v>고무발포, 25t*D25</v>
          </cell>
          <cell r="I270">
            <v>137</v>
          </cell>
        </row>
        <row r="271">
          <cell r="B271" t="str">
            <v>MF1</v>
          </cell>
          <cell r="E271" t="str">
            <v>관보온재</v>
          </cell>
          <cell r="F271" t="str">
            <v>고무발포, 25t*D32</v>
          </cell>
          <cell r="I271">
            <v>34.5</v>
          </cell>
        </row>
        <row r="272">
          <cell r="B272" t="str">
            <v>MF1</v>
          </cell>
          <cell r="E272" t="str">
            <v>백 엘 보 (나사)</v>
          </cell>
          <cell r="F272" t="str">
            <v>25Ø</v>
          </cell>
          <cell r="I272">
            <v>4</v>
          </cell>
        </row>
        <row r="273">
          <cell r="B273" t="str">
            <v>MF1</v>
          </cell>
          <cell r="E273" t="str">
            <v>백 엘 보 (나사)</v>
          </cell>
          <cell r="F273" t="str">
            <v>32Ø</v>
          </cell>
          <cell r="I273">
            <v>14</v>
          </cell>
        </row>
        <row r="274">
          <cell r="B274" t="str">
            <v>MF1</v>
          </cell>
          <cell r="E274" t="str">
            <v>백 티 이 (나사)</v>
          </cell>
          <cell r="F274" t="str">
            <v>25Ø</v>
          </cell>
          <cell r="I274">
            <v>60</v>
          </cell>
        </row>
        <row r="275">
          <cell r="B275" t="str">
            <v>MF1</v>
          </cell>
          <cell r="E275" t="str">
            <v>백 티 이 (나사)</v>
          </cell>
          <cell r="F275" t="str">
            <v>32Ø</v>
          </cell>
          <cell r="I275">
            <v>20</v>
          </cell>
        </row>
        <row r="276">
          <cell r="B276" t="str">
            <v>MF1</v>
          </cell>
          <cell r="E276" t="str">
            <v>백레듀샤 (나사)</v>
          </cell>
          <cell r="F276" t="str">
            <v>32Ø</v>
          </cell>
          <cell r="I276">
            <v>14</v>
          </cell>
        </row>
        <row r="277">
          <cell r="B277" t="str">
            <v>MF1</v>
          </cell>
          <cell r="E277" t="str">
            <v>백 니 플 (나사)</v>
          </cell>
          <cell r="F277" t="str">
            <v>25Ø</v>
          </cell>
          <cell r="I277">
            <v>29</v>
          </cell>
        </row>
        <row r="278">
          <cell r="B278" t="str">
            <v>MF1</v>
          </cell>
          <cell r="E278" t="str">
            <v>백    캡 (나사)</v>
          </cell>
          <cell r="F278" t="str">
            <v>25Ø</v>
          </cell>
          <cell r="I278">
            <v>29</v>
          </cell>
        </row>
        <row r="279">
          <cell r="B279" t="str">
            <v>MF1</v>
          </cell>
          <cell r="E279" t="str">
            <v>파이프 행가(일반)</v>
          </cell>
          <cell r="F279" t="str">
            <v>25Ø</v>
          </cell>
          <cell r="I279">
            <v>60</v>
          </cell>
        </row>
        <row r="280">
          <cell r="B280" t="str">
            <v>MF1</v>
          </cell>
          <cell r="E280" t="str">
            <v>파이프 행가(일반)</v>
          </cell>
          <cell r="F280" t="str">
            <v>32Ø</v>
          </cell>
          <cell r="I280">
            <v>14</v>
          </cell>
        </row>
        <row r="281">
          <cell r="B281" t="str">
            <v>MF1</v>
          </cell>
          <cell r="E281">
            <v>0</v>
          </cell>
          <cell r="F281">
            <v>0</v>
          </cell>
          <cell r="I281">
            <v>0</v>
          </cell>
        </row>
        <row r="282">
          <cell r="B282" t="str">
            <v>MF1</v>
          </cell>
          <cell r="E282" t="str">
            <v>후렉시블조인트(보온형)</v>
          </cell>
          <cell r="F282" t="str">
            <v>1500L</v>
          </cell>
          <cell r="I282">
            <v>74</v>
          </cell>
        </row>
        <row r="283">
          <cell r="B283" t="str">
            <v>MF1</v>
          </cell>
          <cell r="E283" t="str">
            <v>간이헤드(폐쇄15A,하향)</v>
          </cell>
          <cell r="F283" t="str">
            <v>72℃</v>
          </cell>
          <cell r="I283">
            <v>74</v>
          </cell>
        </row>
        <row r="284">
          <cell r="B284" t="str">
            <v>MF1</v>
          </cell>
          <cell r="E284">
            <v>0</v>
          </cell>
          <cell r="F284">
            <v>0</v>
          </cell>
          <cell r="I284">
            <v>0</v>
          </cell>
        </row>
        <row r="285">
          <cell r="B285" t="str">
            <v>MF1</v>
          </cell>
          <cell r="E285" t="str">
            <v>백강관(KSD-3507),나사식</v>
          </cell>
          <cell r="F285" t="str">
            <v>25Ø</v>
          </cell>
          <cell r="I285">
            <v>45</v>
          </cell>
        </row>
        <row r="286">
          <cell r="B286" t="str">
            <v>MF1</v>
          </cell>
          <cell r="E286" t="str">
            <v>관보온재</v>
          </cell>
          <cell r="F286" t="str">
            <v>고무발포, 25t*D25</v>
          </cell>
          <cell r="I286">
            <v>45</v>
          </cell>
        </row>
        <row r="287">
          <cell r="B287" t="str">
            <v>MF1</v>
          </cell>
          <cell r="E287" t="str">
            <v>시험밸브함(STS)</v>
          </cell>
          <cell r="F287" t="str">
            <v>300*500*180</v>
          </cell>
          <cell r="I287">
            <v>2</v>
          </cell>
        </row>
        <row r="288">
          <cell r="B288" t="str">
            <v>MF1</v>
          </cell>
          <cell r="E288" t="str">
            <v>파이프 행가(일반)</v>
          </cell>
          <cell r="F288" t="str">
            <v>25Ø</v>
          </cell>
          <cell r="I288">
            <v>21</v>
          </cell>
        </row>
        <row r="289">
          <cell r="B289" t="str">
            <v>MF1</v>
          </cell>
          <cell r="E289">
            <v>0</v>
          </cell>
          <cell r="F289">
            <v>0</v>
          </cell>
          <cell r="I289">
            <v>0</v>
          </cell>
        </row>
        <row r="290">
          <cell r="B290" t="str">
            <v>MF1</v>
          </cell>
          <cell r="E290" t="str">
            <v>강관절단</v>
          </cell>
          <cell r="F290" t="str">
            <v>25Ø</v>
          </cell>
          <cell r="I290">
            <v>1</v>
          </cell>
        </row>
        <row r="291">
          <cell r="B291" t="str">
            <v>MF1</v>
          </cell>
          <cell r="E291" t="str">
            <v>스테인리스강관</v>
          </cell>
          <cell r="F291" t="str">
            <v>15Ø</v>
          </cell>
          <cell r="I291">
            <v>2</v>
          </cell>
        </row>
        <row r="292">
          <cell r="B292" t="str">
            <v>MF1</v>
          </cell>
          <cell r="E292" t="str">
            <v>관보온재</v>
          </cell>
          <cell r="F292" t="str">
            <v>고무발포, 25t*D15</v>
          </cell>
          <cell r="I292">
            <v>2</v>
          </cell>
        </row>
        <row r="293">
          <cell r="B293" t="str">
            <v>MF1</v>
          </cell>
          <cell r="E293" t="str">
            <v>스테인리스 엘보</v>
          </cell>
          <cell r="F293" t="str">
            <v>25Ø</v>
          </cell>
          <cell r="I293">
            <v>3</v>
          </cell>
        </row>
        <row r="294">
          <cell r="B294" t="str">
            <v>MF1</v>
          </cell>
          <cell r="E294" t="str">
            <v>스테인리스 티</v>
          </cell>
          <cell r="F294" t="str">
            <v>25Ø</v>
          </cell>
          <cell r="I294">
            <v>1</v>
          </cell>
        </row>
        <row r="295">
          <cell r="B295" t="str">
            <v>MF1</v>
          </cell>
          <cell r="E295" t="str">
            <v>스테인레스 볼밸브</v>
          </cell>
          <cell r="F295" t="str">
            <v>15Ø</v>
          </cell>
          <cell r="I295">
            <v>1</v>
          </cell>
        </row>
        <row r="296">
          <cell r="B296" t="str">
            <v>MF1</v>
          </cell>
          <cell r="E296">
            <v>0</v>
          </cell>
          <cell r="F296">
            <v>0</v>
          </cell>
          <cell r="I296">
            <v>0</v>
          </cell>
        </row>
        <row r="297">
          <cell r="B297" t="str">
            <v>MF1</v>
          </cell>
          <cell r="E297" t="str">
            <v>스테인리스강관</v>
          </cell>
          <cell r="F297" t="str">
            <v>25Ø</v>
          </cell>
          <cell r="I297">
            <v>1</v>
          </cell>
        </row>
        <row r="298">
          <cell r="B298" t="str">
            <v>MF1</v>
          </cell>
          <cell r="E298" t="str">
            <v>스테인리스 엘보</v>
          </cell>
          <cell r="F298" t="str">
            <v>25Ø</v>
          </cell>
          <cell r="I298">
            <v>1</v>
          </cell>
        </row>
        <row r="299">
          <cell r="B299" t="str">
            <v>MF1</v>
          </cell>
          <cell r="E299" t="str">
            <v>스테인레스 볼밸브</v>
          </cell>
          <cell r="F299" t="str">
            <v>25Ø</v>
          </cell>
          <cell r="I299">
            <v>1</v>
          </cell>
        </row>
        <row r="300">
          <cell r="B300" t="str">
            <v>MF1</v>
          </cell>
          <cell r="E300">
            <v>0</v>
          </cell>
          <cell r="F300">
            <v>0</v>
          </cell>
          <cell r="I300">
            <v>0</v>
          </cell>
        </row>
        <row r="301">
          <cell r="B301" t="str">
            <v>MF1</v>
          </cell>
          <cell r="E301" t="str">
            <v>배관을 위한 구멍뚫기,벽체</v>
          </cell>
          <cell r="F301" t="str">
            <v>콘크리트두께(150mm),25Ø</v>
          </cell>
          <cell r="I301">
            <v>19</v>
          </cell>
        </row>
        <row r="302">
          <cell r="B302" t="str">
            <v>MF1</v>
          </cell>
          <cell r="E302" t="str">
            <v>배관을 위한 구멍뚫기,벽체</v>
          </cell>
          <cell r="F302" t="str">
            <v>콘크리트두께(150mm),50Ø</v>
          </cell>
          <cell r="I302">
            <v>19</v>
          </cell>
        </row>
        <row r="303">
          <cell r="B303" t="str">
            <v>MF1</v>
          </cell>
          <cell r="E303" t="str">
            <v>관통관 방화실리콘시트마감</v>
          </cell>
          <cell r="F303" t="str">
            <v>콘크리트두께(150mm),50Ø</v>
          </cell>
          <cell r="I303">
            <v>1</v>
          </cell>
        </row>
        <row r="304">
          <cell r="B304" t="str">
            <v>MF1</v>
          </cell>
          <cell r="E304">
            <v>0</v>
          </cell>
          <cell r="F304">
            <v>0</v>
          </cell>
          <cell r="I304">
            <v>0</v>
          </cell>
        </row>
        <row r="305">
          <cell r="B305" t="str">
            <v>MF1</v>
          </cell>
          <cell r="E305">
            <v>0</v>
          </cell>
          <cell r="F305">
            <v>0</v>
          </cell>
          <cell r="I305">
            <v>0</v>
          </cell>
        </row>
        <row r="306">
          <cell r="B306" t="str">
            <v>MF1</v>
          </cell>
          <cell r="E306">
            <v>0</v>
          </cell>
          <cell r="F306">
            <v>0</v>
          </cell>
          <cell r="I306">
            <v>0</v>
          </cell>
        </row>
        <row r="307">
          <cell r="B307" t="str">
            <v>MF1</v>
          </cell>
          <cell r="E307">
            <v>0</v>
          </cell>
          <cell r="F307">
            <v>0</v>
          </cell>
          <cell r="I307">
            <v>0</v>
          </cell>
        </row>
        <row r="308">
          <cell r="B308" t="str">
            <v>MF1</v>
          </cell>
          <cell r="E308">
            <v>0</v>
          </cell>
          <cell r="F308">
            <v>0</v>
          </cell>
          <cell r="I308">
            <v>0</v>
          </cell>
        </row>
        <row r="309">
          <cell r="B309" t="str">
            <v>MF1</v>
          </cell>
          <cell r="E309">
            <v>0</v>
          </cell>
          <cell r="F309">
            <v>0</v>
          </cell>
          <cell r="I309">
            <v>0</v>
          </cell>
        </row>
        <row r="310">
          <cell r="B310" t="str">
            <v>MF1</v>
          </cell>
          <cell r="E310">
            <v>0</v>
          </cell>
          <cell r="F310">
            <v>0</v>
          </cell>
          <cell r="I310">
            <v>0</v>
          </cell>
        </row>
        <row r="311">
          <cell r="B311" t="str">
            <v>MF1</v>
          </cell>
          <cell r="E311">
            <v>0</v>
          </cell>
          <cell r="F311">
            <v>0</v>
          </cell>
          <cell r="I311">
            <v>0</v>
          </cell>
        </row>
        <row r="312">
          <cell r="B312" t="str">
            <v>MF1</v>
          </cell>
          <cell r="E312">
            <v>0</v>
          </cell>
          <cell r="F312">
            <v>0</v>
          </cell>
          <cell r="I312">
            <v>0</v>
          </cell>
        </row>
        <row r="313">
          <cell r="B313" t="str">
            <v>MF1</v>
          </cell>
          <cell r="E313">
            <v>0</v>
          </cell>
          <cell r="F313">
            <v>0</v>
          </cell>
          <cell r="I313">
            <v>0</v>
          </cell>
        </row>
        <row r="314">
          <cell r="B314" t="str">
            <v>MF1</v>
          </cell>
          <cell r="E314">
            <v>0</v>
          </cell>
          <cell r="F314">
            <v>0</v>
          </cell>
          <cell r="I314">
            <v>0</v>
          </cell>
        </row>
        <row r="315">
          <cell r="B315" t="str">
            <v>MF1</v>
          </cell>
          <cell r="E315">
            <v>0</v>
          </cell>
          <cell r="F315">
            <v>0</v>
          </cell>
          <cell r="I315">
            <v>0</v>
          </cell>
        </row>
        <row r="316">
          <cell r="B316" t="str">
            <v>MF2</v>
          </cell>
          <cell r="C316" t="str">
            <v>2.</v>
          </cell>
          <cell r="D316" t="str">
            <v>천정철거공사</v>
          </cell>
          <cell r="I316" t="str">
            <v>2.</v>
          </cell>
        </row>
        <row r="317">
          <cell r="B317" t="str">
            <v>MF2</v>
          </cell>
          <cell r="E317">
            <v>0</v>
          </cell>
          <cell r="F317">
            <v>0</v>
          </cell>
          <cell r="I317">
            <v>0</v>
          </cell>
        </row>
        <row r="318">
          <cell r="B318" t="str">
            <v>MF2</v>
          </cell>
          <cell r="E318" t="str">
            <v>천장텍스 철거</v>
          </cell>
          <cell r="F318" t="str">
            <v>2026년 건축단가 적용(신설의 40%)</v>
          </cell>
          <cell r="I318">
            <v>86.9</v>
          </cell>
        </row>
        <row r="319">
          <cell r="B319" t="str">
            <v>MF2</v>
          </cell>
          <cell r="E319" t="str">
            <v>불연천정판</v>
          </cell>
          <cell r="F319" t="str">
            <v>흡음텍스, M-Bar용, 12*300*600mm</v>
          </cell>
          <cell r="I319">
            <v>8.69</v>
          </cell>
        </row>
        <row r="320">
          <cell r="B320" t="str">
            <v>MF2</v>
          </cell>
          <cell r="E320" t="str">
            <v>건축물보양</v>
          </cell>
          <cell r="F320" t="str">
            <v>포장비닐</v>
          </cell>
          <cell r="I320">
            <v>479.5</v>
          </cell>
        </row>
        <row r="321">
          <cell r="B321" t="str">
            <v>MF2</v>
          </cell>
          <cell r="E321">
            <v>0</v>
          </cell>
          <cell r="F321">
            <v>0</v>
          </cell>
          <cell r="I321">
            <v>0</v>
          </cell>
        </row>
        <row r="322">
          <cell r="B322" t="str">
            <v>MF2</v>
          </cell>
          <cell r="E322" t="str">
            <v>천장텍스 철거</v>
          </cell>
          <cell r="F322" t="str">
            <v>2026년 건축단가 적용(신설의 40%)</v>
          </cell>
          <cell r="I322">
            <v>43.4</v>
          </cell>
        </row>
        <row r="323">
          <cell r="B323" t="str">
            <v>MF2</v>
          </cell>
          <cell r="E323" t="str">
            <v>불연천정판</v>
          </cell>
          <cell r="F323" t="str">
            <v>흡음텍스, M-Bar용, 12*300*600mm</v>
          </cell>
          <cell r="I323">
            <v>4.34</v>
          </cell>
        </row>
        <row r="324">
          <cell r="B324" t="str">
            <v>MF2</v>
          </cell>
          <cell r="E324" t="str">
            <v>점검구설치</v>
          </cell>
          <cell r="F324" t="str">
            <v>600x600AL</v>
          </cell>
          <cell r="I324">
            <v>38</v>
          </cell>
        </row>
        <row r="325">
          <cell r="B325" t="str">
            <v>MF2</v>
          </cell>
          <cell r="E325" t="str">
            <v>건축물보양</v>
          </cell>
          <cell r="F325" t="str">
            <v>포장비닐</v>
          </cell>
          <cell r="I325">
            <v>294.29999999999995</v>
          </cell>
        </row>
        <row r="326">
          <cell r="B326" t="str">
            <v>MF2</v>
          </cell>
          <cell r="E326">
            <v>0</v>
          </cell>
          <cell r="F326">
            <v>0</v>
          </cell>
          <cell r="I326">
            <v>0</v>
          </cell>
        </row>
        <row r="327">
          <cell r="B327" t="str">
            <v>MF2</v>
          </cell>
          <cell r="E327" t="str">
            <v>천장텍스 철거</v>
          </cell>
          <cell r="F327" t="str">
            <v>2026년 건축단가 적용(신설의 40%)</v>
          </cell>
          <cell r="I327">
            <v>42.4</v>
          </cell>
        </row>
        <row r="328">
          <cell r="B328" t="str">
            <v>MF2</v>
          </cell>
          <cell r="E328" t="str">
            <v>불연천정판</v>
          </cell>
          <cell r="F328" t="str">
            <v>흡음텍스, M-Bar용, 12*300*600mm</v>
          </cell>
          <cell r="I328">
            <v>4.24</v>
          </cell>
        </row>
        <row r="329">
          <cell r="B329" t="str">
            <v>MF2</v>
          </cell>
          <cell r="E329" t="str">
            <v>점검구설치</v>
          </cell>
          <cell r="F329" t="str">
            <v>600x600AL</v>
          </cell>
          <cell r="I329">
            <v>40</v>
          </cell>
        </row>
        <row r="330">
          <cell r="B330" t="str">
            <v>MF2</v>
          </cell>
          <cell r="E330" t="str">
            <v>건축물보양</v>
          </cell>
          <cell r="F330" t="str">
            <v>포장비닐</v>
          </cell>
          <cell r="I330">
            <v>300</v>
          </cell>
        </row>
        <row r="331">
          <cell r="B331" t="str">
            <v>MF2</v>
          </cell>
          <cell r="E331">
            <v>0</v>
          </cell>
          <cell r="F331">
            <v>0</v>
          </cell>
          <cell r="I331">
            <v>0</v>
          </cell>
        </row>
        <row r="332">
          <cell r="B332" t="str">
            <v>MF2</v>
          </cell>
          <cell r="E332" t="str">
            <v>천장텍스 철거</v>
          </cell>
          <cell r="F332" t="str">
            <v>2026년 건축단가 적용(신설의 40%)</v>
          </cell>
          <cell r="I332">
            <v>122.2</v>
          </cell>
        </row>
        <row r="333">
          <cell r="B333" t="str">
            <v>MF2</v>
          </cell>
          <cell r="E333" t="str">
            <v>불연천정판</v>
          </cell>
          <cell r="F333" t="str">
            <v>흡음텍스, M-Bar용, 12*300*600mm</v>
          </cell>
          <cell r="I333">
            <v>12.22</v>
          </cell>
        </row>
        <row r="334">
          <cell r="B334" t="str">
            <v>MF2</v>
          </cell>
          <cell r="E334">
            <v>0</v>
          </cell>
          <cell r="F334">
            <v>0</v>
          </cell>
          <cell r="I334">
            <v>0</v>
          </cell>
        </row>
        <row r="335">
          <cell r="B335" t="str">
            <v>MF2</v>
          </cell>
          <cell r="E335" t="str">
            <v>천장텍스 철거</v>
          </cell>
          <cell r="F335" t="str">
            <v>2026년 건축단가 적용(신설의 40%)</v>
          </cell>
          <cell r="I335">
            <v>70.8</v>
          </cell>
        </row>
        <row r="336">
          <cell r="B336" t="str">
            <v>MF2</v>
          </cell>
          <cell r="E336" t="str">
            <v>불연천정판</v>
          </cell>
          <cell r="F336" t="str">
            <v>흡음텍스, M-Bar용, 12*300*600mm</v>
          </cell>
          <cell r="I336">
            <v>7.08</v>
          </cell>
        </row>
        <row r="337">
          <cell r="B337" t="str">
            <v>MF2</v>
          </cell>
          <cell r="E337" t="str">
            <v>점검구설치</v>
          </cell>
          <cell r="F337" t="str">
            <v>600x600AL</v>
          </cell>
          <cell r="I337">
            <v>20</v>
          </cell>
        </row>
        <row r="338">
          <cell r="B338" t="str">
            <v>MF2</v>
          </cell>
          <cell r="E338" t="str">
            <v>건축물보양</v>
          </cell>
          <cell r="F338" t="str">
            <v>포장비닐</v>
          </cell>
          <cell r="I338">
            <v>150</v>
          </cell>
        </row>
        <row r="339">
          <cell r="B339" t="str">
            <v>MF2</v>
          </cell>
          <cell r="E339" t="str">
            <v>준공청소비</v>
          </cell>
          <cell r="F339" t="str">
            <v>현장정리비</v>
          </cell>
          <cell r="I339">
            <v>993.27333333333343</v>
          </cell>
        </row>
        <row r="340">
          <cell r="B340" t="str">
            <v>MF2</v>
          </cell>
          <cell r="E340">
            <v>0</v>
          </cell>
          <cell r="F340">
            <v>0</v>
          </cell>
          <cell r="I340">
            <v>0</v>
          </cell>
        </row>
        <row r="341">
          <cell r="B341" t="str">
            <v>MF2</v>
          </cell>
          <cell r="E341">
            <v>0</v>
          </cell>
          <cell r="F341">
            <v>0</v>
          </cell>
          <cell r="I341">
            <v>0</v>
          </cell>
        </row>
      </sheetData>
      <sheetData sheetId="9">
        <row r="5">
          <cell r="B5" t="str">
            <v>EF1</v>
          </cell>
          <cell r="I5" t="str">
            <v>1.</v>
          </cell>
        </row>
        <row r="6">
          <cell r="B6" t="str">
            <v>EF1</v>
          </cell>
          <cell r="E6">
            <v>0</v>
          </cell>
          <cell r="F6">
            <v>0</v>
          </cell>
          <cell r="I6">
            <v>0</v>
          </cell>
        </row>
        <row r="7">
          <cell r="B7" t="str">
            <v>EF1</v>
          </cell>
          <cell r="E7">
            <v>0</v>
          </cell>
          <cell r="F7">
            <v>0</v>
          </cell>
          <cell r="I7">
            <v>0</v>
          </cell>
        </row>
        <row r="8">
          <cell r="B8" t="str">
            <v>EF1</v>
          </cell>
          <cell r="E8">
            <v>0</v>
          </cell>
          <cell r="F8">
            <v>0</v>
          </cell>
          <cell r="I8">
            <v>0</v>
          </cell>
        </row>
        <row r="9">
          <cell r="B9" t="str">
            <v>EF1</v>
          </cell>
          <cell r="E9" t="str">
            <v>소방용 내화전선</v>
          </cell>
          <cell r="F9" t="str">
            <v>F-FR8 2.5sq/2C</v>
          </cell>
          <cell r="I9">
            <v>42</v>
          </cell>
        </row>
        <row r="10">
          <cell r="B10" t="str">
            <v>EF1</v>
          </cell>
          <cell r="E10" t="str">
            <v>아우트렛 박스</v>
          </cell>
          <cell r="F10" t="str">
            <v>8각 54mm</v>
          </cell>
          <cell r="I10">
            <v>2</v>
          </cell>
        </row>
        <row r="11">
          <cell r="B11" t="str">
            <v>EF1</v>
          </cell>
          <cell r="E11" t="str">
            <v>박스커버</v>
          </cell>
          <cell r="F11" t="str">
            <v>평(금속제)</v>
          </cell>
          <cell r="I11">
            <v>2</v>
          </cell>
        </row>
        <row r="12">
          <cell r="B12" t="str">
            <v>EF1</v>
          </cell>
          <cell r="E12" t="str">
            <v>소방용 내화전선</v>
          </cell>
          <cell r="F12" t="str">
            <v>F-FR8 2.5sq/2C</v>
          </cell>
          <cell r="I12">
            <v>2</v>
          </cell>
        </row>
        <row r="13">
          <cell r="B13" t="str">
            <v>EF1</v>
          </cell>
          <cell r="E13" t="str">
            <v>전자싸이렌</v>
          </cell>
          <cell r="F13" t="str">
            <v>전자식</v>
          </cell>
          <cell r="I13">
            <v>2</v>
          </cell>
        </row>
        <row r="14">
          <cell r="B14" t="str">
            <v>EF1</v>
          </cell>
          <cell r="E14">
            <v>0</v>
          </cell>
          <cell r="F14">
            <v>0</v>
          </cell>
          <cell r="I14">
            <v>0</v>
          </cell>
        </row>
        <row r="15">
          <cell r="B15" t="str">
            <v>EF1</v>
          </cell>
          <cell r="E15" t="str">
            <v>소방용 내화전선</v>
          </cell>
          <cell r="F15" t="str">
            <v>F-FR8 2.5sq/2C</v>
          </cell>
          <cell r="I15">
            <v>16</v>
          </cell>
        </row>
        <row r="16">
          <cell r="B16" t="str">
            <v>EF1</v>
          </cell>
          <cell r="E16" t="str">
            <v>풀박스(벽면설치)</v>
          </cell>
          <cell r="F16" t="str">
            <v>200*200*100*1.2t</v>
          </cell>
          <cell r="I16">
            <v>1</v>
          </cell>
        </row>
        <row r="17">
          <cell r="B17" t="str">
            <v>EF1</v>
          </cell>
          <cell r="E17">
            <v>0</v>
          </cell>
          <cell r="F17">
            <v>0</v>
          </cell>
          <cell r="I17">
            <v>0</v>
          </cell>
        </row>
        <row r="18">
          <cell r="B18" t="str">
            <v>EF1</v>
          </cell>
          <cell r="E18" t="str">
            <v>소방용 내화전선</v>
          </cell>
          <cell r="F18" t="str">
            <v>F-FR8 2.5sq/3C</v>
          </cell>
          <cell r="I18">
            <v>12</v>
          </cell>
        </row>
        <row r="19">
          <cell r="B19" t="str">
            <v>EF1</v>
          </cell>
          <cell r="E19" t="str">
            <v>알루미늄 덕트</v>
          </cell>
          <cell r="F19" t="str">
            <v>50mm * 35mm</v>
          </cell>
          <cell r="I19">
            <v>2</v>
          </cell>
        </row>
        <row r="20">
          <cell r="B20" t="str">
            <v>EF1</v>
          </cell>
          <cell r="E20">
            <v>0</v>
          </cell>
          <cell r="F20">
            <v>0</v>
          </cell>
          <cell r="I20">
            <v>0</v>
          </cell>
        </row>
        <row r="21">
          <cell r="B21" t="str">
            <v>EF1</v>
          </cell>
          <cell r="E21">
            <v>0</v>
          </cell>
          <cell r="F21">
            <v>0</v>
          </cell>
          <cell r="I21">
            <v>0</v>
          </cell>
        </row>
        <row r="22">
          <cell r="B22" t="str">
            <v>EF1</v>
          </cell>
          <cell r="E22" t="str">
            <v>수신기(P-1급)</v>
          </cell>
          <cell r="F22" t="str">
            <v>30회로/복합형</v>
          </cell>
          <cell r="I22">
            <v>1</v>
          </cell>
        </row>
        <row r="23">
          <cell r="B23" t="str">
            <v>EF1</v>
          </cell>
          <cell r="E23" t="str">
            <v>경       종</v>
          </cell>
          <cell r="F23" t="str">
            <v>국가검정품</v>
          </cell>
          <cell r="I23">
            <v>1</v>
          </cell>
        </row>
        <row r="24">
          <cell r="B24" t="str">
            <v>EF1</v>
          </cell>
          <cell r="E24">
            <v>0</v>
          </cell>
          <cell r="F24">
            <v>0</v>
          </cell>
          <cell r="I24">
            <v>0</v>
          </cell>
        </row>
        <row r="25">
          <cell r="B25" t="str">
            <v>EF1</v>
          </cell>
          <cell r="E25" t="str">
            <v>소방용 내화전선</v>
          </cell>
          <cell r="F25" t="str">
            <v>F-FR8 2.5sq/2C</v>
          </cell>
          <cell r="I25">
            <v>42</v>
          </cell>
        </row>
        <row r="26">
          <cell r="B26" t="str">
            <v>EF1</v>
          </cell>
          <cell r="E26" t="str">
            <v>아우트렛 박스</v>
          </cell>
          <cell r="F26" t="str">
            <v>8각 54mm</v>
          </cell>
          <cell r="I26">
            <v>2</v>
          </cell>
        </row>
        <row r="27">
          <cell r="B27" t="str">
            <v>EF1</v>
          </cell>
          <cell r="E27" t="str">
            <v>박스커버</v>
          </cell>
          <cell r="F27" t="str">
            <v>평(금속제)</v>
          </cell>
          <cell r="I27">
            <v>2</v>
          </cell>
        </row>
        <row r="28">
          <cell r="B28" t="str">
            <v>EF1</v>
          </cell>
          <cell r="E28" t="str">
            <v>소방용 내화전선</v>
          </cell>
          <cell r="F28" t="str">
            <v>F-FR8 2.5sq/2C</v>
          </cell>
          <cell r="I28">
            <v>2</v>
          </cell>
        </row>
        <row r="29">
          <cell r="B29" t="str">
            <v>EF1</v>
          </cell>
          <cell r="E29" t="str">
            <v>전자싸이렌</v>
          </cell>
          <cell r="F29" t="str">
            <v>전자식</v>
          </cell>
          <cell r="I29">
            <v>2</v>
          </cell>
        </row>
        <row r="30">
          <cell r="B30" t="str">
            <v>EF1</v>
          </cell>
          <cell r="E30">
            <v>0</v>
          </cell>
          <cell r="F30">
            <v>0</v>
          </cell>
          <cell r="I30">
            <v>0</v>
          </cell>
        </row>
        <row r="31">
          <cell r="B31" t="str">
            <v>EF1</v>
          </cell>
          <cell r="E31" t="str">
            <v>소방용 내화전선</v>
          </cell>
          <cell r="F31" t="str">
            <v>F-FR8 2.5sq/2C</v>
          </cell>
          <cell r="I31">
            <v>2</v>
          </cell>
        </row>
        <row r="32">
          <cell r="B32" t="str">
            <v>EF1</v>
          </cell>
          <cell r="E32" t="str">
            <v>소방용 내화전선</v>
          </cell>
          <cell r="F32" t="str">
            <v>F-FR8 2.5sq/5C</v>
          </cell>
          <cell r="I32">
            <v>46</v>
          </cell>
        </row>
        <row r="33">
          <cell r="B33" t="str">
            <v>EF1</v>
          </cell>
          <cell r="E33" t="str">
            <v>알루미늄 덕트</v>
          </cell>
          <cell r="F33" t="str">
            <v>100mm * 50mm</v>
          </cell>
          <cell r="I33">
            <v>1</v>
          </cell>
        </row>
        <row r="34">
          <cell r="B34" t="str">
            <v>EF1</v>
          </cell>
          <cell r="E34" t="str">
            <v>풀박스(벽면설치)</v>
          </cell>
          <cell r="F34" t="str">
            <v>200*200*100*1.2t</v>
          </cell>
          <cell r="I34">
            <v>1</v>
          </cell>
        </row>
        <row r="35">
          <cell r="B35" t="str">
            <v>EF1</v>
          </cell>
          <cell r="E35" t="str">
            <v>풀박스(천정면설치)</v>
          </cell>
          <cell r="F35" t="str">
            <v>200*200*100*1.2t</v>
          </cell>
          <cell r="I35">
            <v>1</v>
          </cell>
        </row>
        <row r="36">
          <cell r="B36" t="str">
            <v>EF1</v>
          </cell>
          <cell r="E36">
            <v>0</v>
          </cell>
          <cell r="F36">
            <v>0</v>
          </cell>
          <cell r="I36">
            <v>0</v>
          </cell>
        </row>
        <row r="37">
          <cell r="B37" t="str">
            <v>EF1</v>
          </cell>
          <cell r="E37" t="str">
            <v>소방용 내화전선</v>
          </cell>
          <cell r="F37" t="str">
            <v>F-FR8 2.5sq/3C</v>
          </cell>
          <cell r="I37">
            <v>12</v>
          </cell>
        </row>
        <row r="38">
          <cell r="B38" t="str">
            <v>EF1</v>
          </cell>
          <cell r="E38" t="str">
            <v>알루미늄 덕트</v>
          </cell>
          <cell r="F38" t="str">
            <v>50mm * 35mm</v>
          </cell>
          <cell r="I38">
            <v>2</v>
          </cell>
        </row>
        <row r="39">
          <cell r="B39" t="str">
            <v>EF1</v>
          </cell>
          <cell r="E39">
            <v>0</v>
          </cell>
          <cell r="F39">
            <v>0</v>
          </cell>
          <cell r="I39">
            <v>0</v>
          </cell>
        </row>
        <row r="40">
          <cell r="B40" t="str">
            <v>EF1</v>
          </cell>
          <cell r="E40">
            <v>0</v>
          </cell>
          <cell r="F40">
            <v>0</v>
          </cell>
          <cell r="I40">
            <v>0</v>
          </cell>
        </row>
        <row r="41">
          <cell r="B41" t="str">
            <v>EF1</v>
          </cell>
          <cell r="E41" t="str">
            <v>소방용 내화전선</v>
          </cell>
          <cell r="F41" t="str">
            <v>F-FR8 2.5sq/2C</v>
          </cell>
          <cell r="I41">
            <v>42</v>
          </cell>
        </row>
        <row r="42">
          <cell r="B42" t="str">
            <v>EF1</v>
          </cell>
          <cell r="E42" t="str">
            <v>아우트렛 박스</v>
          </cell>
          <cell r="F42" t="str">
            <v>8각 54mm</v>
          </cell>
          <cell r="I42">
            <v>2</v>
          </cell>
        </row>
        <row r="43">
          <cell r="B43" t="str">
            <v>EF1</v>
          </cell>
          <cell r="E43" t="str">
            <v>박스커버</v>
          </cell>
          <cell r="F43" t="str">
            <v>평(금속제)</v>
          </cell>
          <cell r="I43">
            <v>2</v>
          </cell>
        </row>
        <row r="44">
          <cell r="B44" t="str">
            <v>EF1</v>
          </cell>
          <cell r="E44" t="str">
            <v>소방용 내화전선</v>
          </cell>
          <cell r="F44" t="str">
            <v>F-FR8 2.5sq/2C</v>
          </cell>
          <cell r="I44">
            <v>2</v>
          </cell>
        </row>
        <row r="45">
          <cell r="B45" t="str">
            <v>EF1</v>
          </cell>
          <cell r="E45" t="str">
            <v>전자싸이렌</v>
          </cell>
          <cell r="F45" t="str">
            <v>전자식</v>
          </cell>
          <cell r="I45">
            <v>2</v>
          </cell>
        </row>
        <row r="46">
          <cell r="B46" t="str">
            <v>EF1</v>
          </cell>
          <cell r="E46">
            <v>0</v>
          </cell>
          <cell r="F46">
            <v>0</v>
          </cell>
          <cell r="I46">
            <v>0</v>
          </cell>
        </row>
        <row r="47">
          <cell r="B47" t="str">
            <v>EF1</v>
          </cell>
          <cell r="E47" t="str">
            <v>소방용 내화전선</v>
          </cell>
          <cell r="F47" t="str">
            <v>F-FR8 2.5sq/2C</v>
          </cell>
          <cell r="I47">
            <v>2</v>
          </cell>
        </row>
        <row r="48">
          <cell r="B48" t="str">
            <v>EF1</v>
          </cell>
          <cell r="E48" t="str">
            <v>소방용 내화전선</v>
          </cell>
          <cell r="F48" t="str">
            <v>F-FR8 2.5sq/4C</v>
          </cell>
          <cell r="I48">
            <v>4</v>
          </cell>
        </row>
        <row r="49">
          <cell r="B49" t="str">
            <v>EF1</v>
          </cell>
          <cell r="E49" t="str">
            <v>풀박스(벽면설치)</v>
          </cell>
          <cell r="F49" t="str">
            <v>200*200*100*1.2t</v>
          </cell>
          <cell r="I49">
            <v>1</v>
          </cell>
        </row>
        <row r="50">
          <cell r="B50" t="str">
            <v>EF1</v>
          </cell>
          <cell r="E50">
            <v>0</v>
          </cell>
          <cell r="F50">
            <v>0</v>
          </cell>
          <cell r="I50">
            <v>0</v>
          </cell>
        </row>
        <row r="51">
          <cell r="B51" t="str">
            <v>EF1</v>
          </cell>
          <cell r="E51" t="str">
            <v>소방용 내화전선</v>
          </cell>
          <cell r="F51" t="str">
            <v>F-FR8 2.5sq/3C</v>
          </cell>
          <cell r="I51">
            <v>12</v>
          </cell>
        </row>
        <row r="52">
          <cell r="B52" t="str">
            <v>EF1</v>
          </cell>
          <cell r="E52" t="str">
            <v>알루미늄 덕트</v>
          </cell>
          <cell r="F52" t="str">
            <v>50mm * 35mm</v>
          </cell>
          <cell r="I52">
            <v>2</v>
          </cell>
        </row>
        <row r="53">
          <cell r="B53" t="str">
            <v>EF1</v>
          </cell>
          <cell r="E53">
            <v>0</v>
          </cell>
          <cell r="F53">
            <v>0</v>
          </cell>
          <cell r="I53">
            <v>0</v>
          </cell>
        </row>
        <row r="54">
          <cell r="B54" t="str">
            <v>EF1</v>
          </cell>
          <cell r="E54">
            <v>0</v>
          </cell>
          <cell r="F54">
            <v>0</v>
          </cell>
          <cell r="I54">
            <v>0</v>
          </cell>
        </row>
        <row r="55">
          <cell r="B55" t="str">
            <v>EF1</v>
          </cell>
          <cell r="E55" t="str">
            <v>소방용 내화전선</v>
          </cell>
          <cell r="F55" t="str">
            <v>F-FR8 2.5sq/2C</v>
          </cell>
          <cell r="I55">
            <v>34</v>
          </cell>
        </row>
        <row r="56">
          <cell r="B56" t="str">
            <v>EF1</v>
          </cell>
          <cell r="E56" t="str">
            <v>아우트렛 박스</v>
          </cell>
          <cell r="F56" t="str">
            <v>8각 54mm</v>
          </cell>
          <cell r="I56">
            <v>2</v>
          </cell>
        </row>
        <row r="57">
          <cell r="B57" t="str">
            <v>EF1</v>
          </cell>
          <cell r="E57" t="str">
            <v>박스커버</v>
          </cell>
          <cell r="F57" t="str">
            <v>평(금속제)</v>
          </cell>
          <cell r="I57">
            <v>2</v>
          </cell>
        </row>
        <row r="58">
          <cell r="B58" t="str">
            <v>EF1</v>
          </cell>
          <cell r="E58" t="str">
            <v>소방용 내화전선</v>
          </cell>
          <cell r="F58" t="str">
            <v>F-FR8 2.5sq/2C</v>
          </cell>
          <cell r="I58">
            <v>2</v>
          </cell>
        </row>
        <row r="59">
          <cell r="B59" t="str">
            <v>EF1</v>
          </cell>
          <cell r="E59" t="str">
            <v>전자싸이렌</v>
          </cell>
          <cell r="F59" t="str">
            <v>전자식</v>
          </cell>
          <cell r="I59">
            <v>2</v>
          </cell>
        </row>
        <row r="60">
          <cell r="B60" t="str">
            <v>EF1</v>
          </cell>
          <cell r="E60">
            <v>0</v>
          </cell>
          <cell r="F60">
            <v>0</v>
          </cell>
          <cell r="I60">
            <v>0</v>
          </cell>
        </row>
        <row r="61">
          <cell r="B61" t="str">
            <v>EF1</v>
          </cell>
          <cell r="E61" t="str">
            <v>소방용 내화전선</v>
          </cell>
          <cell r="F61" t="str">
            <v>F-FR8 2.5sq/2C</v>
          </cell>
          <cell r="I61">
            <v>7</v>
          </cell>
        </row>
        <row r="62">
          <cell r="B62" t="str">
            <v>EF1</v>
          </cell>
          <cell r="E62" t="str">
            <v>소방용 내화전선</v>
          </cell>
          <cell r="F62" t="str">
            <v>F-FR8 2.5sq/3C</v>
          </cell>
          <cell r="I62">
            <v>4</v>
          </cell>
        </row>
        <row r="63">
          <cell r="B63" t="str">
            <v>EF1</v>
          </cell>
          <cell r="E63" t="str">
            <v>풀박스(벽면설치)</v>
          </cell>
          <cell r="F63" t="str">
            <v>200*200*100*1.2t</v>
          </cell>
          <cell r="I63">
            <v>1</v>
          </cell>
        </row>
        <row r="64">
          <cell r="B64" t="str">
            <v>EF1</v>
          </cell>
          <cell r="E64">
            <v>0</v>
          </cell>
          <cell r="F64">
            <v>0</v>
          </cell>
          <cell r="I64">
            <v>0</v>
          </cell>
        </row>
        <row r="65">
          <cell r="B65" t="str">
            <v>EF1</v>
          </cell>
          <cell r="E65" t="str">
            <v>소방용 내화전선</v>
          </cell>
          <cell r="F65" t="str">
            <v>F-FR8 2.5sq/3C</v>
          </cell>
          <cell r="I65">
            <v>11</v>
          </cell>
        </row>
        <row r="66">
          <cell r="B66" t="str">
            <v>EF1</v>
          </cell>
          <cell r="E66" t="str">
            <v>알루미늄 덕트</v>
          </cell>
          <cell r="F66" t="str">
            <v>50mm * 35mm</v>
          </cell>
          <cell r="I66">
            <v>2</v>
          </cell>
        </row>
        <row r="67">
          <cell r="B67" t="str">
            <v>EF1</v>
          </cell>
          <cell r="E67">
            <v>0</v>
          </cell>
          <cell r="F67">
            <v>0</v>
          </cell>
          <cell r="I67">
            <v>0</v>
          </cell>
        </row>
        <row r="68">
          <cell r="B68" t="str">
            <v>EF1</v>
          </cell>
          <cell r="E68">
            <v>0</v>
          </cell>
          <cell r="F68">
            <v>0</v>
          </cell>
          <cell r="I68">
            <v>0</v>
          </cell>
        </row>
        <row r="69">
          <cell r="B69" t="str">
            <v>EF1</v>
          </cell>
          <cell r="E69" t="str">
            <v>소방용 내화전선</v>
          </cell>
          <cell r="F69" t="str">
            <v>F-FR8 2.5sq/2C</v>
          </cell>
          <cell r="I69">
            <v>37</v>
          </cell>
        </row>
        <row r="70">
          <cell r="B70" t="str">
            <v>EF1</v>
          </cell>
          <cell r="E70" t="str">
            <v>아우트렛 박스</v>
          </cell>
          <cell r="F70" t="str">
            <v>8각 54mm</v>
          </cell>
          <cell r="I70">
            <v>2</v>
          </cell>
        </row>
        <row r="71">
          <cell r="B71" t="str">
            <v>EF1</v>
          </cell>
          <cell r="E71" t="str">
            <v>박스커버</v>
          </cell>
          <cell r="F71" t="str">
            <v>평(금속제)</v>
          </cell>
          <cell r="I71">
            <v>2</v>
          </cell>
        </row>
        <row r="72">
          <cell r="B72" t="str">
            <v>EF1</v>
          </cell>
          <cell r="E72" t="str">
            <v>소방용 내화전선</v>
          </cell>
          <cell r="F72" t="str">
            <v>F-FR8 2.5sq/2C</v>
          </cell>
          <cell r="I72">
            <v>2</v>
          </cell>
        </row>
        <row r="73">
          <cell r="B73" t="str">
            <v>EF1</v>
          </cell>
          <cell r="E73" t="str">
            <v>전자싸이렌</v>
          </cell>
          <cell r="F73" t="str">
            <v>전자식</v>
          </cell>
          <cell r="I73">
            <v>2</v>
          </cell>
        </row>
        <row r="74">
          <cell r="B74" t="str">
            <v>EF1</v>
          </cell>
          <cell r="E74">
            <v>0</v>
          </cell>
          <cell r="F74">
            <v>0</v>
          </cell>
          <cell r="I74">
            <v>0</v>
          </cell>
        </row>
        <row r="75">
          <cell r="B75" t="str">
            <v>EF1</v>
          </cell>
          <cell r="E75" t="str">
            <v>소방용 내화전선</v>
          </cell>
          <cell r="F75" t="str">
            <v>F-FR8 2.5sq/2C</v>
          </cell>
          <cell r="I75">
            <v>47</v>
          </cell>
        </row>
        <row r="76">
          <cell r="B76" t="str">
            <v>EF1</v>
          </cell>
          <cell r="E76" t="str">
            <v>풀박스(벽면설치)</v>
          </cell>
          <cell r="F76" t="str">
            <v>200*200*100*1.2t</v>
          </cell>
          <cell r="I76">
            <v>1</v>
          </cell>
        </row>
        <row r="77">
          <cell r="B77" t="str">
            <v>EF1</v>
          </cell>
          <cell r="E77">
            <v>0</v>
          </cell>
          <cell r="F77">
            <v>0</v>
          </cell>
          <cell r="I77">
            <v>0</v>
          </cell>
        </row>
        <row r="78">
          <cell r="B78" t="str">
            <v>EF1</v>
          </cell>
          <cell r="E78" t="str">
            <v>소방용 내화전선</v>
          </cell>
          <cell r="F78" t="str">
            <v>F-FR8 2.5sq/3C</v>
          </cell>
          <cell r="I78">
            <v>45</v>
          </cell>
        </row>
        <row r="79">
          <cell r="B79" t="str">
            <v>EF1</v>
          </cell>
          <cell r="E79" t="str">
            <v>알루미늄 덕트</v>
          </cell>
          <cell r="F79" t="str">
            <v>50mm * 35mm</v>
          </cell>
          <cell r="I79">
            <v>2</v>
          </cell>
        </row>
        <row r="80">
          <cell r="B80" t="str">
            <v>EF1</v>
          </cell>
          <cell r="E80">
            <v>0</v>
          </cell>
          <cell r="F80">
            <v>0</v>
          </cell>
          <cell r="I80">
            <v>0</v>
          </cell>
        </row>
        <row r="81">
          <cell r="B81" t="str">
            <v>EF1</v>
          </cell>
          <cell r="E81">
            <v>0</v>
          </cell>
          <cell r="F81">
            <v>0</v>
          </cell>
          <cell r="I81">
            <v>0</v>
          </cell>
        </row>
      </sheetData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EBF724-E00D-4786-AFAA-6ECEEAACFD74}">
  <dimension ref="A1:Y173"/>
  <sheetViews>
    <sheetView workbookViewId="0">
      <selection activeCell="F13" sqref="F13"/>
    </sheetView>
  </sheetViews>
  <sheetFormatPr defaultRowHeight="10.5" x14ac:dyDescent="0.15"/>
  <cols>
    <col min="1" max="1" width="18.625" style="56" customWidth="1"/>
    <col min="2" max="2" width="18.625" style="57" customWidth="1"/>
    <col min="3" max="3" width="3.625" style="57" customWidth="1"/>
    <col min="4" max="4" width="5.625" style="7" customWidth="1"/>
    <col min="5" max="5" width="9.625" style="7" customWidth="1"/>
    <col min="6" max="6" width="12.75" style="7" customWidth="1"/>
    <col min="7" max="7" width="9.625" style="7" customWidth="1"/>
    <col min="8" max="8" width="11.75" style="7" customWidth="1"/>
    <col min="9" max="9" width="9.625" style="7" customWidth="1"/>
    <col min="10" max="10" width="10.625" style="7" customWidth="1"/>
    <col min="11" max="11" width="13.875" style="7" customWidth="1"/>
    <col min="12" max="12" width="7.625" style="7" customWidth="1"/>
    <col min="13" max="13" width="2.75" style="7" customWidth="1"/>
    <col min="14" max="14" width="3.375" style="7" customWidth="1"/>
    <col min="15" max="15" width="5.75" style="7" customWidth="1"/>
    <col min="16" max="16" width="4.25" style="7" customWidth="1"/>
    <col min="17" max="18" width="7.5" style="7" customWidth="1"/>
    <col min="19" max="19" width="5.625" style="8" customWidth="1"/>
    <col min="20" max="21" width="9" style="7"/>
    <col min="22" max="22" width="21.875" style="9" customWidth="1"/>
    <col min="23" max="23" width="22" style="8" customWidth="1"/>
    <col min="24" max="25" width="9" style="8"/>
    <col min="26" max="16384" width="9" style="7"/>
  </cols>
  <sheetData>
    <row r="1" spans="1:23" ht="18" customHeight="1" x14ac:dyDescent="0.15">
      <c r="A1" s="1" t="str">
        <f>[1]집계!A1</f>
        <v>[공사명] 이리남성여고 간이스프링클러 설치공사</v>
      </c>
      <c r="B1" s="2"/>
      <c r="C1" s="3"/>
      <c r="D1" s="4"/>
      <c r="E1" s="4"/>
      <c r="F1" s="4"/>
      <c r="G1" s="4"/>
      <c r="H1" s="4"/>
      <c r="I1" s="4"/>
      <c r="J1" s="5"/>
      <c r="K1" s="5"/>
      <c r="L1" s="6" t="s">
        <v>86</v>
      </c>
      <c r="S1" s="8">
        <v>1</v>
      </c>
    </row>
    <row r="2" spans="1:23" ht="18" customHeight="1" x14ac:dyDescent="0.15">
      <c r="A2" s="10" t="s">
        <v>87</v>
      </c>
      <c r="B2" s="11" t="s">
        <v>88</v>
      </c>
      <c r="C2" s="11" t="s">
        <v>89</v>
      </c>
      <c r="D2" s="11" t="s">
        <v>90</v>
      </c>
      <c r="E2" s="12" t="s">
        <v>91</v>
      </c>
      <c r="F2" s="13"/>
      <c r="G2" s="12" t="s">
        <v>92</v>
      </c>
      <c r="H2" s="13"/>
      <c r="I2" s="14" t="s">
        <v>93</v>
      </c>
      <c r="J2" s="14"/>
      <c r="K2" s="11" t="s">
        <v>0</v>
      </c>
      <c r="L2" s="11" t="s">
        <v>1</v>
      </c>
      <c r="N2" s="15" t="s">
        <v>94</v>
      </c>
      <c r="O2" s="15" t="s">
        <v>95</v>
      </c>
      <c r="P2" s="15" t="s">
        <v>96</v>
      </c>
      <c r="Q2" s="15" t="s">
        <v>97</v>
      </c>
      <c r="R2" s="15"/>
      <c r="S2" s="8">
        <v>1</v>
      </c>
    </row>
    <row r="3" spans="1:23" s="8" customFormat="1" ht="18" customHeight="1" x14ac:dyDescent="0.3">
      <c r="A3" s="10"/>
      <c r="B3" s="11"/>
      <c r="C3" s="11"/>
      <c r="D3" s="11"/>
      <c r="E3" s="16" t="s">
        <v>98</v>
      </c>
      <c r="F3" s="16" t="s">
        <v>99</v>
      </c>
      <c r="G3" s="16" t="s">
        <v>98</v>
      </c>
      <c r="H3" s="16" t="s">
        <v>99</v>
      </c>
      <c r="I3" s="16" t="s">
        <v>98</v>
      </c>
      <c r="J3" s="16" t="s">
        <v>99</v>
      </c>
      <c r="K3" s="11"/>
      <c r="L3" s="11"/>
      <c r="N3" s="17"/>
      <c r="O3" s="17"/>
      <c r="P3" s="17"/>
      <c r="Q3" s="17"/>
      <c r="R3" s="17"/>
      <c r="S3" s="8">
        <v>1</v>
      </c>
      <c r="V3" s="9"/>
    </row>
    <row r="4" spans="1:23" ht="18" customHeight="1" x14ac:dyDescent="0.15">
      <c r="A4" s="18" t="str">
        <f>'[1]산출(기)'!C4&amp;" "&amp;'[1]산출(기)'!D4</f>
        <v>1) 소방기계설비공사</v>
      </c>
      <c r="B4" s="19"/>
      <c r="C4" s="20"/>
      <c r="D4" s="21"/>
      <c r="E4" s="19"/>
      <c r="F4" s="19"/>
      <c r="G4" s="19"/>
      <c r="H4" s="22"/>
      <c r="I4" s="23"/>
      <c r="J4" s="23"/>
      <c r="K4" s="24"/>
      <c r="L4" s="24"/>
      <c r="N4" s="25"/>
      <c r="O4" s="25"/>
      <c r="P4" s="25"/>
      <c r="Q4" s="25"/>
      <c r="R4" s="25"/>
      <c r="S4" s="8">
        <v>1</v>
      </c>
    </row>
    <row r="5" spans="1:23" ht="18" customHeight="1" x14ac:dyDescent="0.15">
      <c r="A5" s="26" t="str">
        <f>'[1]산출(기)'!C5&amp;" "&amp;'[1]산출(기)'!D5</f>
        <v>1. 소화설비공사</v>
      </c>
      <c r="B5" s="27"/>
      <c r="C5" s="27"/>
      <c r="D5" s="28"/>
      <c r="E5" s="27"/>
      <c r="F5" s="28"/>
      <c r="G5" s="28"/>
      <c r="H5" s="28"/>
      <c r="I5" s="29"/>
      <c r="J5" s="29"/>
      <c r="K5" s="29"/>
      <c r="L5" s="29"/>
      <c r="N5" s="25" t="s">
        <v>100</v>
      </c>
      <c r="O5" s="25"/>
      <c r="P5" s="25"/>
      <c r="Q5" s="25"/>
      <c r="R5" s="25"/>
      <c r="S5" s="8">
        <f>IF('[1]산출(기)'!D5=0,"",1)</f>
        <v>1</v>
      </c>
    </row>
    <row r="6" spans="1:23" ht="18" customHeight="1" x14ac:dyDescent="0.15">
      <c r="A6" s="30" t="s">
        <v>2</v>
      </c>
      <c r="B6" s="31" t="s">
        <v>3</v>
      </c>
      <c r="C6" s="32" t="s">
        <v>4</v>
      </c>
      <c r="D6" s="33">
        <f>INT(O6*P6+O6)</f>
        <v>34</v>
      </c>
      <c r="E6" s="34"/>
      <c r="F6" s="34"/>
      <c r="G6" s="34"/>
      <c r="H6" s="34"/>
      <c r="I6" s="34"/>
      <c r="J6" s="35"/>
      <c r="K6" s="35"/>
      <c r="L6" s="36"/>
      <c r="N6" s="25"/>
      <c r="O6" s="25">
        <f t="array" ref="O6">SUM(IF(('[1]산출(기)'!$B$4:$B$341=$N$5)*('[1]산출(기)'!$E$4:$E$341=A6)*('[1]산출(기)'!$F$4:$F$341=B6),'[1]산출(기)'!$I$4:$I$341))</f>
        <v>34</v>
      </c>
      <c r="P6" s="37">
        <v>0</v>
      </c>
      <c r="Q6" s="25">
        <v>0</v>
      </c>
      <c r="R6" s="25"/>
      <c r="S6" s="38">
        <f t="shared" ref="S6:S7" si="0">IF(D6=0,"",1)</f>
        <v>1</v>
      </c>
      <c r="V6" s="9" t="s">
        <v>5</v>
      </c>
      <c r="W6" s="9">
        <f t="shared" ref="W6:W7" si="1">IF(Q6="1-밸브류",IF(LEN(MID(B6,1,FIND("Ø",B6)-1))=3,"A.J.1.밸브콕설치/"&amp;MID(B6,1,FIND("Ø",B6)-1),"A.J.1.밸브콕설치/0"&amp;MID(B6,1,FIND("Ø",B6)-1)),0)</f>
        <v>0</v>
      </c>
    </row>
    <row r="7" spans="1:23" ht="18" customHeight="1" x14ac:dyDescent="0.15">
      <c r="A7" s="30" t="s">
        <v>2</v>
      </c>
      <c r="B7" s="31" t="s">
        <v>6</v>
      </c>
      <c r="C7" s="32" t="s">
        <v>4</v>
      </c>
      <c r="D7" s="33">
        <f t="shared" ref="D6:D7" si="2">INT(O7*P7+O7)</f>
        <v>5</v>
      </c>
      <c r="E7" s="34"/>
      <c r="F7" s="34"/>
      <c r="G7" s="34"/>
      <c r="H7" s="34"/>
      <c r="I7" s="34"/>
      <c r="J7" s="35"/>
      <c r="K7" s="35"/>
      <c r="L7" s="36"/>
      <c r="N7" s="25"/>
      <c r="O7" s="25">
        <f t="array" ref="O7">SUM(IF(('[1]산출(기)'!$B$4:$B$341=$N$5)*('[1]산출(기)'!$E$4:$E$341=A7)*('[1]산출(기)'!$F$4:$F$341=B7),'[1]산출(기)'!$I$4:$I$341))</f>
        <v>5</v>
      </c>
      <c r="P7" s="37">
        <v>0</v>
      </c>
      <c r="Q7" s="25">
        <v>0</v>
      </c>
      <c r="R7" s="25"/>
      <c r="S7" s="38">
        <f t="shared" si="0"/>
        <v>1</v>
      </c>
      <c r="V7" s="9" t="s">
        <v>7</v>
      </c>
      <c r="W7" s="9">
        <f t="shared" si="1"/>
        <v>0</v>
      </c>
    </row>
    <row r="8" spans="1:23" ht="18" customHeight="1" x14ac:dyDescent="0.15">
      <c r="A8" s="30" t="s">
        <v>8</v>
      </c>
      <c r="B8" s="31" t="s">
        <v>6</v>
      </c>
      <c r="C8" s="32" t="s">
        <v>4</v>
      </c>
      <c r="D8" s="33">
        <f>INT(O8*P8+O8)</f>
        <v>862</v>
      </c>
      <c r="E8" s="34"/>
      <c r="F8" s="34"/>
      <c r="G8" s="34"/>
      <c r="H8" s="34"/>
      <c r="I8" s="34"/>
      <c r="J8" s="35"/>
      <c r="K8" s="35"/>
      <c r="L8" s="36"/>
      <c r="N8" s="25"/>
      <c r="O8" s="25">
        <f t="array" ref="O8">SUM(IF(('[1]산출(기)'!$B$4:$B$341=$N$5)*('[1]산출(기)'!$E$4:$E$341=A8)*('[1]산출(기)'!$F$4:$F$341=B8),'[1]산출(기)'!$I$4:$I$341))</f>
        <v>862</v>
      </c>
      <c r="P8" s="37"/>
      <c r="Q8" s="25" t="s">
        <v>9</v>
      </c>
      <c r="R8" s="25"/>
      <c r="S8" s="38">
        <f>IF(D8=0,"",1)</f>
        <v>1</v>
      </c>
      <c r="V8" s="9" t="s">
        <v>10</v>
      </c>
      <c r="W8" s="9">
        <f>IF(Q8="1-밸브류",IF(LEN(MID(B8,1,FIND("Ø",B8)-1))=3,"A.J.1.밸브콕설치/"&amp;MID(B8,1,FIND("Ø",B8)-1),"A.J.1.밸브콕설치/0"&amp;MID(B8,1,FIND("Ø",B8)-1)),0)</f>
        <v>0</v>
      </c>
    </row>
    <row r="9" spans="1:23" ht="18" customHeight="1" x14ac:dyDescent="0.15">
      <c r="A9" s="30" t="s">
        <v>8</v>
      </c>
      <c r="B9" s="31" t="s">
        <v>11</v>
      </c>
      <c r="C9" s="32" t="s">
        <v>4</v>
      </c>
      <c r="D9" s="33">
        <f t="shared" ref="D9:D56" si="3">INT(O9*P9+O9)</f>
        <v>422</v>
      </c>
      <c r="E9" s="34"/>
      <c r="F9" s="34"/>
      <c r="G9" s="34"/>
      <c r="H9" s="34"/>
      <c r="I9" s="34"/>
      <c r="J9" s="35"/>
      <c r="K9" s="35"/>
      <c r="L9" s="36"/>
      <c r="N9" s="25"/>
      <c r="O9" s="25">
        <f t="array" ref="O9">SUM(IF(('[1]산출(기)'!$B$4:$B$341=$N$5)*('[1]산출(기)'!$E$4:$E$341=A9)*('[1]산출(기)'!$F$4:$F$341=B9),'[1]산출(기)'!$I$4:$I$341))</f>
        <v>422.5</v>
      </c>
      <c r="P9" s="37"/>
      <c r="Q9" s="25" t="s">
        <v>9</v>
      </c>
      <c r="R9" s="25"/>
      <c r="S9" s="38">
        <f t="shared" ref="S9:S56" si="4">IF(D9=0,"",1)</f>
        <v>1</v>
      </c>
      <c r="V9" s="9" t="s">
        <v>12</v>
      </c>
      <c r="W9" s="9">
        <f t="shared" ref="W9:W56" si="5">IF(Q9="1-밸브류",IF(LEN(MID(B9,1,FIND("Ø",B9)-1))=3,"A.J.1.밸브콕설치/"&amp;MID(B9,1,FIND("Ø",B9)-1),"A.J.1.밸브콕설치/0"&amp;MID(B9,1,FIND("Ø",B9)-1)),0)</f>
        <v>0</v>
      </c>
    </row>
    <row r="10" spans="1:23" ht="18" customHeight="1" x14ac:dyDescent="0.15">
      <c r="A10" s="30" t="s">
        <v>8</v>
      </c>
      <c r="B10" s="31" t="s">
        <v>13</v>
      </c>
      <c r="C10" s="32" t="s">
        <v>101</v>
      </c>
      <c r="D10" s="33">
        <f t="shared" si="3"/>
        <v>91</v>
      </c>
      <c r="E10" s="34"/>
      <c r="F10" s="34"/>
      <c r="G10" s="34"/>
      <c r="H10" s="34"/>
      <c r="I10" s="34"/>
      <c r="J10" s="35"/>
      <c r="K10" s="35"/>
      <c r="L10" s="36"/>
      <c r="N10" s="25"/>
      <c r="O10" s="25">
        <f t="array" ref="O10">SUM(IF(('[1]산출(기)'!$B$4:$B$341=$N$5)*('[1]산출(기)'!$E$4:$E$341=A10)*('[1]산출(기)'!$F$4:$F$341=B10),'[1]산출(기)'!$I$4:$I$341))</f>
        <v>91</v>
      </c>
      <c r="P10" s="37"/>
      <c r="Q10" s="25" t="s">
        <v>9</v>
      </c>
      <c r="R10" s="25"/>
      <c r="S10" s="38">
        <f t="shared" si="4"/>
        <v>1</v>
      </c>
      <c r="V10" s="9" t="s">
        <v>14</v>
      </c>
      <c r="W10" s="9">
        <f t="shared" si="5"/>
        <v>0</v>
      </c>
    </row>
    <row r="11" spans="1:23" ht="18" customHeight="1" x14ac:dyDescent="0.15">
      <c r="A11" s="30" t="s">
        <v>15</v>
      </c>
      <c r="B11" s="31" t="s">
        <v>16</v>
      </c>
      <c r="C11" s="32" t="s">
        <v>4</v>
      </c>
      <c r="D11" s="33">
        <f t="shared" si="3"/>
        <v>34</v>
      </c>
      <c r="E11" s="34"/>
      <c r="F11" s="34"/>
      <c r="G11" s="34"/>
      <c r="H11" s="34"/>
      <c r="I11" s="34"/>
      <c r="J11" s="35"/>
      <c r="K11" s="35"/>
      <c r="L11" s="36"/>
      <c r="N11" s="25"/>
      <c r="O11" s="25">
        <f t="array" ref="O11">SUM(IF(('[1]산출(기)'!$B$4:$B$341=$N$5)*('[1]산출(기)'!$E$4:$E$341=A11)*('[1]산출(기)'!$F$4:$F$341=B11),'[1]산출(기)'!$I$4:$I$341))</f>
        <v>34</v>
      </c>
      <c r="P11" s="37"/>
      <c r="Q11" s="25">
        <v>0</v>
      </c>
      <c r="R11" s="25"/>
      <c r="S11" s="38">
        <f t="shared" si="4"/>
        <v>1</v>
      </c>
      <c r="V11" s="9" t="s">
        <v>17</v>
      </c>
      <c r="W11" s="9">
        <f t="shared" si="5"/>
        <v>0</v>
      </c>
    </row>
    <row r="12" spans="1:23" ht="18" customHeight="1" x14ac:dyDescent="0.15">
      <c r="A12" s="30" t="s">
        <v>15</v>
      </c>
      <c r="B12" s="31" t="s">
        <v>18</v>
      </c>
      <c r="C12" s="32" t="s">
        <v>4</v>
      </c>
      <c r="D12" s="33">
        <f t="shared" si="3"/>
        <v>839</v>
      </c>
      <c r="E12" s="34"/>
      <c r="F12" s="34"/>
      <c r="G12" s="34"/>
      <c r="H12" s="34"/>
      <c r="I12" s="34"/>
      <c r="J12" s="35"/>
      <c r="K12" s="35"/>
      <c r="L12" s="36"/>
      <c r="N12" s="25"/>
      <c r="O12" s="25">
        <f t="array" ref="O12">SUM(IF(('[1]산출(기)'!$B$4:$B$341=$N$5)*('[1]산출(기)'!$E$4:$E$341=A12)*('[1]산출(기)'!$F$4:$F$341=B12),'[1]산출(기)'!$I$4:$I$341))</f>
        <v>839</v>
      </c>
      <c r="P12" s="37"/>
      <c r="Q12" s="25">
        <v>0</v>
      </c>
      <c r="R12" s="25"/>
      <c r="S12" s="38">
        <f t="shared" si="4"/>
        <v>1</v>
      </c>
      <c r="V12" s="9" t="s">
        <v>19</v>
      </c>
      <c r="W12" s="9">
        <f t="shared" si="5"/>
        <v>0</v>
      </c>
    </row>
    <row r="13" spans="1:23" ht="18" customHeight="1" x14ac:dyDescent="0.15">
      <c r="A13" s="30" t="s">
        <v>15</v>
      </c>
      <c r="B13" s="31" t="s">
        <v>20</v>
      </c>
      <c r="C13" s="32" t="s">
        <v>4</v>
      </c>
      <c r="D13" s="33">
        <f t="shared" si="3"/>
        <v>445</v>
      </c>
      <c r="E13" s="34"/>
      <c r="F13" s="34"/>
      <c r="G13" s="34"/>
      <c r="H13" s="34"/>
      <c r="I13" s="34"/>
      <c r="J13" s="35"/>
      <c r="K13" s="35"/>
      <c r="L13" s="36"/>
      <c r="N13" s="25"/>
      <c r="O13" s="25">
        <f t="array" ref="O13">SUM(IF(('[1]산출(기)'!$B$4:$B$341=$N$5)*('[1]산출(기)'!$E$4:$E$341=A13)*('[1]산출(기)'!$F$4:$F$341=B13),'[1]산출(기)'!$I$4:$I$341))</f>
        <v>445.5</v>
      </c>
      <c r="P13" s="37"/>
      <c r="Q13" s="25">
        <v>0</v>
      </c>
      <c r="R13" s="25"/>
      <c r="S13" s="38">
        <f t="shared" si="4"/>
        <v>1</v>
      </c>
      <c r="V13" s="9" t="s">
        <v>21</v>
      </c>
      <c r="W13" s="9">
        <f t="shared" si="5"/>
        <v>0</v>
      </c>
    </row>
    <row r="14" spans="1:23" ht="18" customHeight="1" x14ac:dyDescent="0.15">
      <c r="A14" s="30" t="s">
        <v>15</v>
      </c>
      <c r="B14" s="31" t="s">
        <v>22</v>
      </c>
      <c r="C14" s="32" t="s">
        <v>4</v>
      </c>
      <c r="D14" s="33">
        <f t="shared" si="3"/>
        <v>76</v>
      </c>
      <c r="E14" s="34"/>
      <c r="F14" s="34"/>
      <c r="G14" s="34"/>
      <c r="H14" s="34"/>
      <c r="I14" s="34"/>
      <c r="J14" s="35"/>
      <c r="K14" s="35"/>
      <c r="L14" s="36"/>
      <c r="N14" s="25"/>
      <c r="O14" s="25">
        <f t="array" ref="O14">SUM(IF(('[1]산출(기)'!$B$4:$B$341=$N$5)*('[1]산출(기)'!$E$4:$E$341=A14)*('[1]산출(기)'!$F$4:$F$341=B14),'[1]산출(기)'!$I$4:$I$341))</f>
        <v>76</v>
      </c>
      <c r="P14" s="37"/>
      <c r="Q14" s="25">
        <v>0</v>
      </c>
      <c r="R14" s="25"/>
      <c r="S14" s="38">
        <f t="shared" si="4"/>
        <v>1</v>
      </c>
      <c r="V14" s="9" t="s">
        <v>23</v>
      </c>
      <c r="W14" s="9">
        <f t="shared" si="5"/>
        <v>0</v>
      </c>
    </row>
    <row r="15" spans="1:23" ht="18" customHeight="1" x14ac:dyDescent="0.15">
      <c r="A15" s="30" t="s">
        <v>24</v>
      </c>
      <c r="B15" s="31" t="s">
        <v>6</v>
      </c>
      <c r="C15" s="32" t="s">
        <v>25</v>
      </c>
      <c r="D15" s="33">
        <f t="shared" si="3"/>
        <v>20</v>
      </c>
      <c r="E15" s="34"/>
      <c r="F15" s="34"/>
      <c r="G15" s="34"/>
      <c r="H15" s="34"/>
      <c r="I15" s="34"/>
      <c r="J15" s="35"/>
      <c r="K15" s="35"/>
      <c r="L15" s="36"/>
      <c r="N15" s="25"/>
      <c r="O15" s="25">
        <f t="array" ref="O15">SUM(IF(('[1]산출(기)'!$B$4:$B$341=$N$5)*('[1]산출(기)'!$E$4:$E$341=A15)*('[1]산출(기)'!$F$4:$F$341=B15),'[1]산출(기)'!$I$4:$I$341))</f>
        <v>20</v>
      </c>
      <c r="P15" s="37">
        <v>0</v>
      </c>
      <c r="Q15" s="25">
        <v>0</v>
      </c>
      <c r="R15" s="25"/>
      <c r="S15" s="38">
        <f t="shared" si="4"/>
        <v>1</v>
      </c>
      <c r="V15" s="9" t="s">
        <v>26</v>
      </c>
      <c r="W15" s="9">
        <f t="shared" si="5"/>
        <v>0</v>
      </c>
    </row>
    <row r="16" spans="1:23" ht="18" customHeight="1" x14ac:dyDescent="0.15">
      <c r="A16" s="30" t="s">
        <v>27</v>
      </c>
      <c r="B16" s="31" t="s">
        <v>6</v>
      </c>
      <c r="C16" s="32" t="s">
        <v>28</v>
      </c>
      <c r="D16" s="33">
        <f t="shared" si="3"/>
        <v>24</v>
      </c>
      <c r="E16" s="34"/>
      <c r="F16" s="34"/>
      <c r="G16" s="34"/>
      <c r="H16" s="34"/>
      <c r="I16" s="34"/>
      <c r="J16" s="35"/>
      <c r="K16" s="35"/>
      <c r="L16" s="36"/>
      <c r="N16" s="25"/>
      <c r="O16" s="25">
        <f t="array" ref="O16">SUM(IF(('[1]산출(기)'!$B$4:$B$341=$N$5)*('[1]산출(기)'!$E$4:$E$341=A16)*('[1]산출(기)'!$F$4:$F$341=B16),'[1]산출(기)'!$I$4:$I$341))</f>
        <v>24</v>
      </c>
      <c r="P16" s="37">
        <v>0</v>
      </c>
      <c r="Q16" s="25">
        <v>0</v>
      </c>
      <c r="R16" s="25"/>
      <c r="S16" s="38">
        <f t="shared" si="4"/>
        <v>1</v>
      </c>
      <c r="V16" s="9" t="s">
        <v>29</v>
      </c>
      <c r="W16" s="9">
        <f t="shared" si="5"/>
        <v>0</v>
      </c>
    </row>
    <row r="17" spans="1:23" ht="18" customHeight="1" x14ac:dyDescent="0.15">
      <c r="A17" s="30" t="s">
        <v>27</v>
      </c>
      <c r="B17" s="31" t="s">
        <v>11</v>
      </c>
      <c r="C17" s="32" t="s">
        <v>28</v>
      </c>
      <c r="D17" s="33">
        <f t="shared" si="3"/>
        <v>80</v>
      </c>
      <c r="E17" s="34"/>
      <c r="F17" s="34"/>
      <c r="G17" s="34"/>
      <c r="H17" s="34"/>
      <c r="I17" s="34"/>
      <c r="J17" s="35"/>
      <c r="K17" s="35"/>
      <c r="L17" s="36"/>
      <c r="N17" s="25"/>
      <c r="O17" s="25">
        <f t="array" ref="O17">SUM(IF(('[1]산출(기)'!$B$4:$B$341=$N$5)*('[1]산출(기)'!$E$4:$E$341=A17)*('[1]산출(기)'!$F$4:$F$341=B17),'[1]산출(기)'!$I$4:$I$341))</f>
        <v>80</v>
      </c>
      <c r="P17" s="37">
        <v>0</v>
      </c>
      <c r="Q17" s="25">
        <v>0</v>
      </c>
      <c r="R17" s="25"/>
      <c r="S17" s="38">
        <f t="shared" si="4"/>
        <v>1</v>
      </c>
      <c r="V17" s="9" t="s">
        <v>30</v>
      </c>
      <c r="W17" s="9">
        <f t="shared" si="5"/>
        <v>0</v>
      </c>
    </row>
    <row r="18" spans="1:23" ht="18" customHeight="1" x14ac:dyDescent="0.15">
      <c r="A18" s="30" t="s">
        <v>27</v>
      </c>
      <c r="B18" s="31" t="s">
        <v>13</v>
      </c>
      <c r="C18" s="32" t="s">
        <v>28</v>
      </c>
      <c r="D18" s="33">
        <f t="shared" si="3"/>
        <v>15</v>
      </c>
      <c r="E18" s="34"/>
      <c r="F18" s="34"/>
      <c r="G18" s="34"/>
      <c r="H18" s="34"/>
      <c r="I18" s="34"/>
      <c r="J18" s="35"/>
      <c r="K18" s="35"/>
      <c r="L18" s="36"/>
      <c r="N18" s="25"/>
      <c r="O18" s="25">
        <f t="array" ref="O18">SUM(IF(('[1]산출(기)'!$B$4:$B$341=$N$5)*('[1]산출(기)'!$E$4:$E$341=A18)*('[1]산출(기)'!$F$4:$F$341=B18),'[1]산출(기)'!$I$4:$I$341))</f>
        <v>15</v>
      </c>
      <c r="P18" s="37">
        <v>0</v>
      </c>
      <c r="Q18" s="25">
        <v>0</v>
      </c>
      <c r="R18" s="25"/>
      <c r="S18" s="38">
        <f t="shared" si="4"/>
        <v>1</v>
      </c>
      <c r="V18" s="9" t="s">
        <v>31</v>
      </c>
      <c r="W18" s="9">
        <f t="shared" si="5"/>
        <v>0</v>
      </c>
    </row>
    <row r="19" spans="1:23" ht="18" customHeight="1" x14ac:dyDescent="0.15">
      <c r="A19" s="30" t="s">
        <v>32</v>
      </c>
      <c r="B19" s="31" t="s">
        <v>6</v>
      </c>
      <c r="C19" s="32" t="s">
        <v>25</v>
      </c>
      <c r="D19" s="33">
        <f t="shared" si="3"/>
        <v>5</v>
      </c>
      <c r="E19" s="34"/>
      <c r="F19" s="34"/>
      <c r="G19" s="34"/>
      <c r="H19" s="34"/>
      <c r="I19" s="34"/>
      <c r="J19" s="35"/>
      <c r="K19" s="35"/>
      <c r="L19" s="36"/>
      <c r="N19" s="25"/>
      <c r="O19" s="25">
        <f t="array" ref="O19">SUM(IF(('[1]산출(기)'!$B$4:$B$341=$N$5)*('[1]산출(기)'!$E$4:$E$341=A19)*('[1]산출(기)'!$F$4:$F$341=B19),'[1]산출(기)'!$I$4:$I$341))</f>
        <v>5</v>
      </c>
      <c r="P19" s="37">
        <v>0</v>
      </c>
      <c r="Q19" s="25">
        <v>0</v>
      </c>
      <c r="R19" s="25"/>
      <c r="S19" s="38">
        <f t="shared" si="4"/>
        <v>1</v>
      </c>
      <c r="V19" s="9" t="s">
        <v>33</v>
      </c>
      <c r="W19" s="9">
        <f t="shared" si="5"/>
        <v>0</v>
      </c>
    </row>
    <row r="20" spans="1:23" ht="18" customHeight="1" x14ac:dyDescent="0.15">
      <c r="A20" s="30" t="s">
        <v>34</v>
      </c>
      <c r="B20" s="31" t="s">
        <v>6</v>
      </c>
      <c r="C20" s="32" t="s">
        <v>28</v>
      </c>
      <c r="D20" s="33">
        <f t="shared" si="3"/>
        <v>297</v>
      </c>
      <c r="E20" s="34"/>
      <c r="F20" s="34"/>
      <c r="G20" s="34"/>
      <c r="H20" s="34"/>
      <c r="I20" s="34"/>
      <c r="J20" s="35"/>
      <c r="K20" s="35"/>
      <c r="L20" s="36"/>
      <c r="N20" s="25"/>
      <c r="O20" s="25">
        <f t="array" ref="O20">SUM(IF(('[1]산출(기)'!$B$4:$B$341=$N$5)*('[1]산출(기)'!$E$4:$E$341=A20)*('[1]산출(기)'!$F$4:$F$341=B20),'[1]산출(기)'!$I$4:$I$341))</f>
        <v>297</v>
      </c>
      <c r="P20" s="37">
        <v>0</v>
      </c>
      <c r="Q20" s="25">
        <v>0</v>
      </c>
      <c r="R20" s="25"/>
      <c r="S20" s="38">
        <f t="shared" si="4"/>
        <v>1</v>
      </c>
      <c r="V20" s="9" t="s">
        <v>35</v>
      </c>
      <c r="W20" s="9">
        <f t="shared" si="5"/>
        <v>0</v>
      </c>
    </row>
    <row r="21" spans="1:23" ht="18" customHeight="1" x14ac:dyDescent="0.15">
      <c r="A21" s="30" t="s">
        <v>34</v>
      </c>
      <c r="B21" s="31" t="s">
        <v>11</v>
      </c>
      <c r="C21" s="32" t="s">
        <v>28</v>
      </c>
      <c r="D21" s="33">
        <f t="shared" si="3"/>
        <v>251</v>
      </c>
      <c r="E21" s="34"/>
      <c r="F21" s="34"/>
      <c r="G21" s="34"/>
      <c r="H21" s="34"/>
      <c r="I21" s="34"/>
      <c r="J21" s="35"/>
      <c r="K21" s="35"/>
      <c r="L21" s="36"/>
      <c r="N21" s="25"/>
      <c r="O21" s="25">
        <f t="array" ref="O21">SUM(IF(('[1]산출(기)'!$B$4:$B$341=$N$5)*('[1]산출(기)'!$E$4:$E$341=A21)*('[1]산출(기)'!$F$4:$F$341=B21),'[1]산출(기)'!$I$4:$I$341))</f>
        <v>251</v>
      </c>
      <c r="P21" s="37">
        <v>0</v>
      </c>
      <c r="Q21" s="25">
        <v>0</v>
      </c>
      <c r="R21" s="25"/>
      <c r="S21" s="38">
        <f t="shared" si="4"/>
        <v>1</v>
      </c>
      <c r="V21" s="9" t="s">
        <v>36</v>
      </c>
      <c r="W21" s="9">
        <f t="shared" si="5"/>
        <v>0</v>
      </c>
    </row>
    <row r="22" spans="1:23" ht="18" customHeight="1" x14ac:dyDescent="0.15">
      <c r="A22" s="30" t="s">
        <v>34</v>
      </c>
      <c r="B22" s="31" t="s">
        <v>13</v>
      </c>
      <c r="C22" s="32" t="s">
        <v>28</v>
      </c>
      <c r="D22" s="33">
        <f t="shared" si="3"/>
        <v>5</v>
      </c>
      <c r="E22" s="34"/>
      <c r="F22" s="34"/>
      <c r="G22" s="34"/>
      <c r="H22" s="34"/>
      <c r="I22" s="34"/>
      <c r="J22" s="35"/>
      <c r="K22" s="35"/>
      <c r="L22" s="36"/>
      <c r="N22" s="25"/>
      <c r="O22" s="25">
        <f t="array" ref="O22">SUM(IF(('[1]산출(기)'!$B$4:$B$341=$N$5)*('[1]산출(기)'!$E$4:$E$341=A22)*('[1]산출(기)'!$F$4:$F$341=B22),'[1]산출(기)'!$I$4:$I$341))</f>
        <v>5</v>
      </c>
      <c r="P22" s="37">
        <v>0</v>
      </c>
      <c r="Q22" s="25">
        <v>0</v>
      </c>
      <c r="R22" s="25"/>
      <c r="S22" s="38">
        <f t="shared" si="4"/>
        <v>1</v>
      </c>
      <c r="V22" s="9" t="s">
        <v>37</v>
      </c>
      <c r="W22" s="9">
        <f t="shared" si="5"/>
        <v>0</v>
      </c>
    </row>
    <row r="23" spans="1:23" ht="18" customHeight="1" x14ac:dyDescent="0.15">
      <c r="A23" s="30" t="s">
        <v>38</v>
      </c>
      <c r="B23" s="31" t="s">
        <v>6</v>
      </c>
      <c r="C23" s="32" t="s">
        <v>28</v>
      </c>
      <c r="D23" s="33">
        <f t="shared" si="3"/>
        <v>34</v>
      </c>
      <c r="E23" s="34"/>
      <c r="F23" s="34"/>
      <c r="G23" s="34"/>
      <c r="H23" s="34"/>
      <c r="I23" s="34"/>
      <c r="J23" s="35"/>
      <c r="K23" s="35"/>
      <c r="L23" s="36"/>
      <c r="N23" s="25"/>
      <c r="O23" s="25">
        <f t="array" ref="O23">SUM(IF(('[1]산출(기)'!$B$4:$B$341=$N$5)*('[1]산출(기)'!$E$4:$E$341=A23)*('[1]산출(기)'!$F$4:$F$341=B23),'[1]산출(기)'!$I$4:$I$341))</f>
        <v>34</v>
      </c>
      <c r="P23" s="37">
        <v>0</v>
      </c>
      <c r="Q23" s="25">
        <v>0</v>
      </c>
      <c r="R23" s="25"/>
      <c r="S23" s="38">
        <f t="shared" si="4"/>
        <v>1</v>
      </c>
      <c r="V23" s="9" t="s">
        <v>39</v>
      </c>
      <c r="W23" s="9">
        <f t="shared" si="5"/>
        <v>0</v>
      </c>
    </row>
    <row r="24" spans="1:23" ht="18" customHeight="1" x14ac:dyDescent="0.15">
      <c r="A24" s="30" t="s">
        <v>38</v>
      </c>
      <c r="B24" s="31" t="s">
        <v>11</v>
      </c>
      <c r="C24" s="32" t="s">
        <v>28</v>
      </c>
      <c r="D24" s="33">
        <f t="shared" si="3"/>
        <v>98</v>
      </c>
      <c r="E24" s="34"/>
      <c r="F24" s="34"/>
      <c r="G24" s="34"/>
      <c r="H24" s="34"/>
      <c r="I24" s="34"/>
      <c r="J24" s="35"/>
      <c r="K24" s="35"/>
      <c r="L24" s="36"/>
      <c r="N24" s="25"/>
      <c r="O24" s="25">
        <f t="array" ref="O24">SUM(IF(('[1]산출(기)'!$B$4:$B$341=$N$5)*('[1]산출(기)'!$E$4:$E$341=A24)*('[1]산출(기)'!$F$4:$F$341=B24),'[1]산출(기)'!$I$4:$I$341))</f>
        <v>98</v>
      </c>
      <c r="P24" s="37">
        <v>0</v>
      </c>
      <c r="Q24" s="25">
        <v>0</v>
      </c>
      <c r="R24" s="25"/>
      <c r="S24" s="38">
        <f t="shared" si="4"/>
        <v>1</v>
      </c>
      <c r="V24" s="9" t="s">
        <v>40</v>
      </c>
      <c r="W24" s="9">
        <f t="shared" si="5"/>
        <v>0</v>
      </c>
    </row>
    <row r="25" spans="1:23" ht="18" customHeight="1" x14ac:dyDescent="0.15">
      <c r="A25" s="30" t="s">
        <v>38</v>
      </c>
      <c r="B25" s="31" t="s">
        <v>13</v>
      </c>
      <c r="C25" s="32" t="s">
        <v>28</v>
      </c>
      <c r="D25" s="33">
        <f t="shared" si="3"/>
        <v>5</v>
      </c>
      <c r="E25" s="34"/>
      <c r="F25" s="34"/>
      <c r="G25" s="34"/>
      <c r="H25" s="34"/>
      <c r="I25" s="34"/>
      <c r="J25" s="35"/>
      <c r="K25" s="35"/>
      <c r="L25" s="36"/>
      <c r="N25" s="25"/>
      <c r="O25" s="25">
        <f t="array" ref="O25">SUM(IF(('[1]산출(기)'!$B$4:$B$341=$N$5)*('[1]산출(기)'!$E$4:$E$341=A25)*('[1]산출(기)'!$F$4:$F$341=B25),'[1]산출(기)'!$I$4:$I$341))</f>
        <v>5</v>
      </c>
      <c r="P25" s="37">
        <v>0</v>
      </c>
      <c r="Q25" s="25">
        <v>0</v>
      </c>
      <c r="R25" s="25"/>
      <c r="S25" s="38">
        <f t="shared" si="4"/>
        <v>1</v>
      </c>
      <c r="V25" s="9" t="s">
        <v>41</v>
      </c>
      <c r="W25" s="9">
        <f t="shared" si="5"/>
        <v>0</v>
      </c>
    </row>
    <row r="26" spans="1:23" ht="18" customHeight="1" x14ac:dyDescent="0.15">
      <c r="A26" s="30" t="s">
        <v>42</v>
      </c>
      <c r="B26" s="31" t="s">
        <v>43</v>
      </c>
      <c r="C26" s="32" t="s">
        <v>28</v>
      </c>
      <c r="D26" s="33">
        <f t="shared" si="3"/>
        <v>1</v>
      </c>
      <c r="E26" s="34"/>
      <c r="F26" s="34"/>
      <c r="G26" s="34"/>
      <c r="H26" s="34"/>
      <c r="I26" s="34"/>
      <c r="J26" s="35"/>
      <c r="K26" s="35"/>
      <c r="L26" s="36"/>
      <c r="N26" s="25"/>
      <c r="O26" s="25">
        <f t="array" ref="O26">SUM(IF(('[1]산출(기)'!$B$4:$B$341=$N$5)*('[1]산출(기)'!$E$4:$E$341=A26)*('[1]산출(기)'!$F$4:$F$341=B26),'[1]산출(기)'!$I$4:$I$341))</f>
        <v>1</v>
      </c>
      <c r="P26" s="37">
        <v>0</v>
      </c>
      <c r="Q26" s="25">
        <v>0</v>
      </c>
      <c r="R26" s="25"/>
      <c r="S26" s="38">
        <f t="shared" si="4"/>
        <v>1</v>
      </c>
      <c r="V26" s="9" t="s">
        <v>44</v>
      </c>
      <c r="W26" s="9">
        <f t="shared" si="5"/>
        <v>0</v>
      </c>
    </row>
    <row r="27" spans="1:23" ht="18" customHeight="1" x14ac:dyDescent="0.15">
      <c r="A27" s="30" t="s">
        <v>45</v>
      </c>
      <c r="B27" s="31" t="s">
        <v>6</v>
      </c>
      <c r="C27" s="32" t="s">
        <v>28</v>
      </c>
      <c r="D27" s="33">
        <f t="shared" si="3"/>
        <v>143</v>
      </c>
      <c r="E27" s="34"/>
      <c r="F27" s="34"/>
      <c r="G27" s="34"/>
      <c r="H27" s="34"/>
      <c r="I27" s="34"/>
      <c r="J27" s="35"/>
      <c r="K27" s="35"/>
      <c r="L27" s="36"/>
      <c r="N27" s="25"/>
      <c r="O27" s="25">
        <f t="array" ref="O27">SUM(IF(('[1]산출(기)'!$B$4:$B$341=$N$5)*('[1]산출(기)'!$E$4:$E$341=A27)*('[1]산출(기)'!$F$4:$F$341=B27),'[1]산출(기)'!$I$4:$I$341))</f>
        <v>143</v>
      </c>
      <c r="P27" s="37">
        <v>0</v>
      </c>
      <c r="Q27" s="25">
        <v>0</v>
      </c>
      <c r="R27" s="25"/>
      <c r="S27" s="38">
        <f t="shared" si="4"/>
        <v>1</v>
      </c>
      <c r="V27" s="9" t="s">
        <v>46</v>
      </c>
      <c r="W27" s="9">
        <f t="shared" si="5"/>
        <v>0</v>
      </c>
    </row>
    <row r="28" spans="1:23" ht="18" customHeight="1" x14ac:dyDescent="0.15">
      <c r="A28" s="30" t="s">
        <v>45</v>
      </c>
      <c r="B28" s="31" t="s">
        <v>11</v>
      </c>
      <c r="C28" s="32" t="s">
        <v>28</v>
      </c>
      <c r="D28" s="33">
        <f t="shared" si="3"/>
        <v>5</v>
      </c>
      <c r="E28" s="34"/>
      <c r="F28" s="34"/>
      <c r="G28" s="34"/>
      <c r="H28" s="34"/>
      <c r="I28" s="34"/>
      <c r="J28" s="35"/>
      <c r="K28" s="35"/>
      <c r="L28" s="36"/>
      <c r="N28" s="25"/>
      <c r="O28" s="25">
        <f t="array" ref="O28">SUM(IF(('[1]산출(기)'!$B$4:$B$341=$N$5)*('[1]산출(기)'!$E$4:$E$341=A28)*('[1]산출(기)'!$F$4:$F$341=B28),'[1]산출(기)'!$I$4:$I$341))</f>
        <v>5</v>
      </c>
      <c r="P28" s="37">
        <v>0</v>
      </c>
      <c r="Q28" s="25">
        <v>0</v>
      </c>
      <c r="R28" s="25"/>
      <c r="S28" s="38">
        <f t="shared" si="4"/>
        <v>1</v>
      </c>
      <c r="V28" s="9" t="s">
        <v>47</v>
      </c>
      <c r="W28" s="9">
        <f t="shared" si="5"/>
        <v>0</v>
      </c>
    </row>
    <row r="29" spans="1:23" ht="18" customHeight="1" x14ac:dyDescent="0.15">
      <c r="A29" s="30" t="s">
        <v>48</v>
      </c>
      <c r="B29" s="31" t="s">
        <v>6</v>
      </c>
      <c r="C29" s="32" t="s">
        <v>28</v>
      </c>
      <c r="D29" s="33">
        <f t="shared" si="3"/>
        <v>143</v>
      </c>
      <c r="E29" s="34"/>
      <c r="F29" s="34"/>
      <c r="G29" s="34"/>
      <c r="H29" s="34"/>
      <c r="I29" s="34"/>
      <c r="J29" s="35"/>
      <c r="K29" s="35"/>
      <c r="L29" s="36"/>
      <c r="N29" s="25"/>
      <c r="O29" s="25">
        <f t="array" ref="O29">SUM(IF(('[1]산출(기)'!$B$4:$B$341=$N$5)*('[1]산출(기)'!$E$4:$E$341=A29)*('[1]산출(기)'!$F$4:$F$341=B29),'[1]산출(기)'!$I$4:$I$341))</f>
        <v>143</v>
      </c>
      <c r="P29" s="37">
        <v>0</v>
      </c>
      <c r="Q29" s="25">
        <v>0</v>
      </c>
      <c r="R29" s="25"/>
      <c r="S29" s="38">
        <f t="shared" si="4"/>
        <v>1</v>
      </c>
      <c r="V29" s="9" t="s">
        <v>49</v>
      </c>
      <c r="W29" s="9">
        <f t="shared" si="5"/>
        <v>0</v>
      </c>
    </row>
    <row r="30" spans="1:23" ht="18" customHeight="1" x14ac:dyDescent="0.15">
      <c r="A30" s="30" t="s">
        <v>48</v>
      </c>
      <c r="B30" s="31" t="s">
        <v>11</v>
      </c>
      <c r="C30" s="32" t="s">
        <v>28</v>
      </c>
      <c r="D30" s="33">
        <f t="shared" si="3"/>
        <v>5</v>
      </c>
      <c r="E30" s="34"/>
      <c r="F30" s="34"/>
      <c r="G30" s="34"/>
      <c r="H30" s="34"/>
      <c r="I30" s="34"/>
      <c r="J30" s="35"/>
      <c r="K30" s="35"/>
      <c r="L30" s="36"/>
      <c r="N30" s="25"/>
      <c r="O30" s="25">
        <f t="array" ref="O30">SUM(IF(('[1]산출(기)'!$B$4:$B$341=$N$5)*('[1]산출(기)'!$E$4:$E$341=A30)*('[1]산출(기)'!$F$4:$F$341=B30),'[1]산출(기)'!$I$4:$I$341))</f>
        <v>5</v>
      </c>
      <c r="P30" s="37">
        <v>0</v>
      </c>
      <c r="Q30" s="25">
        <v>0</v>
      </c>
      <c r="R30" s="25"/>
      <c r="S30" s="38">
        <f t="shared" si="4"/>
        <v>1</v>
      </c>
      <c r="V30" s="9" t="s">
        <v>50</v>
      </c>
      <c r="W30" s="9">
        <f t="shared" si="5"/>
        <v>0</v>
      </c>
    </row>
    <row r="31" spans="1:23" ht="18" customHeight="1" x14ac:dyDescent="0.15">
      <c r="A31" s="39" t="s">
        <v>51</v>
      </c>
      <c r="B31" s="31" t="s">
        <v>43</v>
      </c>
      <c r="C31" s="32" t="s">
        <v>52</v>
      </c>
      <c r="D31" s="33">
        <f t="shared" si="3"/>
        <v>1</v>
      </c>
      <c r="E31" s="34"/>
      <c r="F31" s="34"/>
      <c r="G31" s="34"/>
      <c r="H31" s="34"/>
      <c r="I31" s="34"/>
      <c r="J31" s="35"/>
      <c r="K31" s="35"/>
      <c r="L31" s="36"/>
      <c r="N31" s="25"/>
      <c r="O31" s="25">
        <f t="array" ref="O31">SUM(IF(('[1]산출(기)'!$B$4:$B$341=$N$5)*('[1]산출(기)'!$E$4:$E$341=A31)*('[1]산출(기)'!$F$4:$F$341=B31),'[1]산출(기)'!$I$4:$I$341))</f>
        <v>1</v>
      </c>
      <c r="P31" s="37">
        <v>0</v>
      </c>
      <c r="Q31" s="25">
        <v>0</v>
      </c>
      <c r="R31" s="25"/>
      <c r="S31" s="38">
        <f t="shared" si="4"/>
        <v>1</v>
      </c>
      <c r="V31" s="9" t="s">
        <v>53</v>
      </c>
      <c r="W31" s="9">
        <f t="shared" si="5"/>
        <v>0</v>
      </c>
    </row>
    <row r="32" spans="1:23" ht="18" customHeight="1" x14ac:dyDescent="0.15">
      <c r="A32" s="40" t="s">
        <v>102</v>
      </c>
      <c r="B32" s="41" t="s">
        <v>3</v>
      </c>
      <c r="C32" s="42" t="s">
        <v>28</v>
      </c>
      <c r="D32" s="33">
        <f t="shared" si="3"/>
        <v>14</v>
      </c>
      <c r="E32" s="34"/>
      <c r="F32" s="34"/>
      <c r="G32" s="34"/>
      <c r="H32" s="34"/>
      <c r="I32" s="34"/>
      <c r="J32" s="35"/>
      <c r="K32" s="35"/>
      <c r="L32" s="36"/>
      <c r="N32" s="25"/>
      <c r="O32" s="25">
        <f t="array" ref="O32">SUM(IF(('[1]산출(기)'!$B$4:$B$341=$N$5)*('[1]산출(기)'!$E$4:$E$341=A32)*('[1]산출(기)'!$F$4:$F$341=B32),'[1]산출(기)'!$I$4:$I$341))</f>
        <v>14</v>
      </c>
      <c r="P32" s="37">
        <v>0</v>
      </c>
      <c r="Q32" s="25">
        <v>0</v>
      </c>
      <c r="R32" s="25"/>
      <c r="S32" s="38">
        <f t="shared" si="4"/>
        <v>1</v>
      </c>
      <c r="V32" s="9" t="s">
        <v>53</v>
      </c>
      <c r="W32" s="9">
        <f t="shared" si="5"/>
        <v>0</v>
      </c>
    </row>
    <row r="33" spans="1:23" ht="18" customHeight="1" x14ac:dyDescent="0.15">
      <c r="A33" s="30" t="s">
        <v>54</v>
      </c>
      <c r="B33" s="31" t="s">
        <v>6</v>
      </c>
      <c r="C33" s="32" t="s">
        <v>52</v>
      </c>
      <c r="D33" s="33">
        <f t="shared" si="3"/>
        <v>412</v>
      </c>
      <c r="E33" s="34"/>
      <c r="F33" s="34"/>
      <c r="G33" s="34"/>
      <c r="H33" s="34"/>
      <c r="I33" s="34"/>
      <c r="J33" s="35"/>
      <c r="K33" s="35"/>
      <c r="L33" s="36"/>
      <c r="N33" s="25"/>
      <c r="O33" s="25">
        <f t="array" ref="O33">SUM(IF(('[1]산출(기)'!$B$4:$B$341=$N$5)*('[1]산출(기)'!$E$4:$E$341=A33)*('[1]산출(기)'!$F$4:$F$341=B33),'[1]산출(기)'!$I$4:$I$341))</f>
        <v>412</v>
      </c>
      <c r="P33" s="37">
        <v>0</v>
      </c>
      <c r="Q33" s="25">
        <v>0</v>
      </c>
      <c r="R33" s="25"/>
      <c r="S33" s="38">
        <f t="shared" si="4"/>
        <v>1</v>
      </c>
      <c r="V33" s="9" t="s">
        <v>55</v>
      </c>
      <c r="W33" s="9">
        <f t="shared" si="5"/>
        <v>0</v>
      </c>
    </row>
    <row r="34" spans="1:23" ht="18" customHeight="1" x14ac:dyDescent="0.15">
      <c r="A34" s="30" t="s">
        <v>54</v>
      </c>
      <c r="B34" s="31" t="s">
        <v>11</v>
      </c>
      <c r="C34" s="32" t="s">
        <v>52</v>
      </c>
      <c r="D34" s="33">
        <f t="shared" si="3"/>
        <v>186</v>
      </c>
      <c r="E34" s="34"/>
      <c r="F34" s="34"/>
      <c r="G34" s="34"/>
      <c r="H34" s="34"/>
      <c r="I34" s="34"/>
      <c r="J34" s="35"/>
      <c r="K34" s="35"/>
      <c r="L34" s="36"/>
      <c r="N34" s="25"/>
      <c r="O34" s="25">
        <f t="array" ref="O34">SUM(IF(('[1]산출(기)'!$B$4:$B$341=$N$5)*('[1]산출(기)'!$E$4:$E$341=A34)*('[1]산출(기)'!$F$4:$F$341=B34),'[1]산출(기)'!$I$4:$I$341))</f>
        <v>186</v>
      </c>
      <c r="P34" s="37">
        <v>0</v>
      </c>
      <c r="Q34" s="25">
        <v>0</v>
      </c>
      <c r="R34" s="25"/>
      <c r="S34" s="38">
        <f t="shared" si="4"/>
        <v>1</v>
      </c>
      <c r="V34" s="9" t="s">
        <v>56</v>
      </c>
      <c r="W34" s="9">
        <f t="shared" si="5"/>
        <v>0</v>
      </c>
    </row>
    <row r="35" spans="1:23" ht="18" customHeight="1" x14ac:dyDescent="0.15">
      <c r="A35" s="30" t="s">
        <v>54</v>
      </c>
      <c r="B35" s="31" t="s">
        <v>13</v>
      </c>
      <c r="C35" s="32" t="s">
        <v>52</v>
      </c>
      <c r="D35" s="33">
        <f t="shared" si="3"/>
        <v>34</v>
      </c>
      <c r="E35" s="34"/>
      <c r="F35" s="34"/>
      <c r="G35" s="34"/>
      <c r="H35" s="34"/>
      <c r="I35" s="34"/>
      <c r="J35" s="35"/>
      <c r="K35" s="35"/>
      <c r="L35" s="36"/>
      <c r="N35" s="25"/>
      <c r="O35" s="25">
        <f t="array" ref="O35">SUM(IF(('[1]산출(기)'!$B$4:$B$341=$N$5)*('[1]산출(기)'!$E$4:$E$341=A35)*('[1]산출(기)'!$F$4:$F$341=B35),'[1]산출(기)'!$I$4:$I$341))</f>
        <v>34</v>
      </c>
      <c r="P35" s="37">
        <v>0</v>
      </c>
      <c r="Q35" s="25">
        <v>0</v>
      </c>
      <c r="R35" s="25"/>
      <c r="S35" s="38">
        <f t="shared" si="4"/>
        <v>1</v>
      </c>
      <c r="V35" s="9" t="s">
        <v>57</v>
      </c>
      <c r="W35" s="9">
        <f t="shared" si="5"/>
        <v>0</v>
      </c>
    </row>
    <row r="36" spans="1:23" ht="18" customHeight="1" x14ac:dyDescent="0.15">
      <c r="A36" s="30" t="s">
        <v>58</v>
      </c>
      <c r="B36" s="31" t="s">
        <v>6</v>
      </c>
      <c r="C36" s="32" t="s">
        <v>52</v>
      </c>
      <c r="D36" s="33">
        <f t="shared" si="3"/>
        <v>5</v>
      </c>
      <c r="E36" s="34"/>
      <c r="F36" s="34"/>
      <c r="G36" s="34"/>
      <c r="H36" s="34"/>
      <c r="I36" s="34"/>
      <c r="J36" s="35"/>
      <c r="K36" s="35"/>
      <c r="L36" s="36"/>
      <c r="N36" s="25"/>
      <c r="O36" s="25">
        <f t="array" ref="O36">SUM(IF(('[1]산출(기)'!$B$4:$B$341=$N$5)*('[1]산출(기)'!$E$4:$E$341=A36)*('[1]산출(기)'!$F$4:$F$341=B36),'[1]산출(기)'!$I$4:$I$341))</f>
        <v>5</v>
      </c>
      <c r="P36" s="37">
        <v>0</v>
      </c>
      <c r="Q36" s="25">
        <v>0</v>
      </c>
      <c r="R36" s="25"/>
      <c r="S36" s="38">
        <f t="shared" si="4"/>
        <v>1</v>
      </c>
      <c r="V36" s="9" t="s">
        <v>59</v>
      </c>
      <c r="W36" s="9">
        <f t="shared" si="5"/>
        <v>0</v>
      </c>
    </row>
    <row r="37" spans="1:23" ht="18" customHeight="1" x14ac:dyDescent="0.15">
      <c r="A37" s="30" t="s">
        <v>60</v>
      </c>
      <c r="B37" s="31" t="s">
        <v>61</v>
      </c>
      <c r="C37" s="32" t="s">
        <v>28</v>
      </c>
      <c r="D37" s="33">
        <f t="shared" si="3"/>
        <v>363</v>
      </c>
      <c r="E37" s="34"/>
      <c r="F37" s="34"/>
      <c r="G37" s="34"/>
      <c r="H37" s="34"/>
      <c r="I37" s="34"/>
      <c r="J37" s="35"/>
      <c r="K37" s="35"/>
      <c r="L37" s="36"/>
      <c r="N37" s="25"/>
      <c r="O37" s="25">
        <f t="array" ref="O37">SUM(IF(('[1]산출(기)'!$B$4:$B$341=$N$5)*('[1]산출(기)'!$E$4:$E$341=A37)*('[1]산출(기)'!$F$4:$F$341=B37),'[1]산출(기)'!$I$4:$I$341))</f>
        <v>363</v>
      </c>
      <c r="P37" s="37">
        <v>0</v>
      </c>
      <c r="Q37" s="25">
        <v>0</v>
      </c>
      <c r="R37" s="25"/>
      <c r="S37" s="38">
        <f t="shared" si="4"/>
        <v>1</v>
      </c>
      <c r="V37" s="9" t="s">
        <v>62</v>
      </c>
      <c r="W37" s="9">
        <f t="shared" si="5"/>
        <v>0</v>
      </c>
    </row>
    <row r="38" spans="1:23" ht="18" customHeight="1" x14ac:dyDescent="0.15">
      <c r="A38" s="30" t="s">
        <v>63</v>
      </c>
      <c r="B38" s="31" t="s">
        <v>64</v>
      </c>
      <c r="C38" s="32" t="s">
        <v>28</v>
      </c>
      <c r="D38" s="33">
        <f t="shared" si="3"/>
        <v>10</v>
      </c>
      <c r="E38" s="34"/>
      <c r="F38" s="34"/>
      <c r="G38" s="34"/>
      <c r="H38" s="34"/>
      <c r="I38" s="34"/>
      <c r="J38" s="35"/>
      <c r="K38" s="35"/>
      <c r="L38" s="36"/>
      <c r="N38" s="25"/>
      <c r="O38" s="25">
        <f t="array" ref="O38">SUM(IF(('[1]산출(기)'!$B$4:$B$341=$N$5)*('[1]산출(기)'!$E$4:$E$341=A38)*('[1]산출(기)'!$F$4:$F$341=B38),'[1]산출(기)'!$I$4:$I$341))</f>
        <v>10</v>
      </c>
      <c r="P38" s="37">
        <v>0</v>
      </c>
      <c r="Q38" s="25">
        <v>0</v>
      </c>
      <c r="R38" s="25"/>
      <c r="S38" s="38">
        <f t="shared" si="4"/>
        <v>1</v>
      </c>
      <c r="V38" s="9" t="s">
        <v>65</v>
      </c>
      <c r="W38" s="9">
        <f t="shared" si="5"/>
        <v>0</v>
      </c>
    </row>
    <row r="39" spans="1:23" ht="18" customHeight="1" x14ac:dyDescent="0.15">
      <c r="A39" s="30" t="s">
        <v>66</v>
      </c>
      <c r="B39" s="31" t="s">
        <v>67</v>
      </c>
      <c r="C39" s="32" t="s">
        <v>28</v>
      </c>
      <c r="D39" s="33">
        <f t="shared" si="3"/>
        <v>34</v>
      </c>
      <c r="E39" s="34"/>
      <c r="F39" s="34"/>
      <c r="G39" s="34"/>
      <c r="H39" s="34"/>
      <c r="I39" s="34"/>
      <c r="J39" s="35"/>
      <c r="K39" s="35"/>
      <c r="L39" s="36"/>
      <c r="N39" s="25"/>
      <c r="O39" s="25">
        <f t="array" ref="O39">SUM(IF(('[1]산출(기)'!$B$4:$B$341=$N$5)*('[1]산출(기)'!$E$4:$E$341=A39)*('[1]산출(기)'!$F$4:$F$341=B39),'[1]산출(기)'!$I$4:$I$341))</f>
        <v>34</v>
      </c>
      <c r="P39" s="37">
        <v>0</v>
      </c>
      <c r="Q39" s="25">
        <v>0</v>
      </c>
      <c r="R39" s="25"/>
      <c r="S39" s="38">
        <f t="shared" si="4"/>
        <v>1</v>
      </c>
      <c r="V39" s="9" t="s">
        <v>68</v>
      </c>
      <c r="W39" s="9">
        <f t="shared" si="5"/>
        <v>0</v>
      </c>
    </row>
    <row r="40" spans="1:23" ht="18" customHeight="1" x14ac:dyDescent="0.15">
      <c r="A40" s="30" t="s">
        <v>69</v>
      </c>
      <c r="B40" s="31" t="s">
        <v>70</v>
      </c>
      <c r="C40" s="32" t="s">
        <v>28</v>
      </c>
      <c r="D40" s="33">
        <f t="shared" si="3"/>
        <v>363</v>
      </c>
      <c r="E40" s="34"/>
      <c r="F40" s="34"/>
      <c r="G40" s="34"/>
      <c r="H40" s="34"/>
      <c r="I40" s="34"/>
      <c r="J40" s="35"/>
      <c r="K40" s="35"/>
      <c r="L40" s="36"/>
      <c r="N40" s="25"/>
      <c r="O40" s="25">
        <f t="array" ref="O40">SUM(IF(('[1]산출(기)'!$B$4:$B$341=$N$5)*('[1]산출(기)'!$E$4:$E$341=A40)*('[1]산출(기)'!$F$4:$F$341=B40),'[1]산출(기)'!$I$4:$I$341))</f>
        <v>363</v>
      </c>
      <c r="P40" s="37">
        <v>0</v>
      </c>
      <c r="Q40" s="25">
        <v>0</v>
      </c>
      <c r="R40" s="25"/>
      <c r="S40" s="38">
        <f t="shared" si="4"/>
        <v>1</v>
      </c>
      <c r="V40" s="9" t="s">
        <v>71</v>
      </c>
      <c r="W40" s="9">
        <f t="shared" si="5"/>
        <v>0</v>
      </c>
    </row>
    <row r="41" spans="1:23" ht="18" customHeight="1" x14ac:dyDescent="0.15">
      <c r="A41" s="30" t="s">
        <v>72</v>
      </c>
      <c r="B41" s="31" t="s">
        <v>73</v>
      </c>
      <c r="C41" s="32" t="s">
        <v>28</v>
      </c>
      <c r="D41" s="33">
        <f t="shared" si="3"/>
        <v>1</v>
      </c>
      <c r="E41" s="34"/>
      <c r="F41" s="34"/>
      <c r="G41" s="34"/>
      <c r="H41" s="34"/>
      <c r="I41" s="34"/>
      <c r="J41" s="35"/>
      <c r="K41" s="35"/>
      <c r="L41" s="36"/>
      <c r="N41" s="25"/>
      <c r="O41" s="25">
        <f t="array" ref="O41">SUM(IF(('[1]산출(기)'!$B$4:$B$341=$N$5)*('[1]산출(기)'!$E$4:$E$341=A41)*('[1]산출(기)'!$F$4:$F$341=B41),'[1]산출(기)'!$I$4:$I$341))</f>
        <v>1</v>
      </c>
      <c r="P41" s="37">
        <v>0</v>
      </c>
      <c r="Q41" s="25">
        <v>0</v>
      </c>
      <c r="R41" s="25"/>
      <c r="S41" s="38">
        <f t="shared" si="4"/>
        <v>1</v>
      </c>
      <c r="V41" s="9" t="s">
        <v>74</v>
      </c>
      <c r="W41" s="9">
        <f t="shared" si="5"/>
        <v>0</v>
      </c>
    </row>
    <row r="42" spans="1:23" ht="18" customHeight="1" x14ac:dyDescent="0.15">
      <c r="A42" s="30" t="s">
        <v>75</v>
      </c>
      <c r="B42" s="31" t="s">
        <v>3</v>
      </c>
      <c r="C42" s="32" t="s">
        <v>25</v>
      </c>
      <c r="D42" s="33">
        <f t="shared" si="3"/>
        <v>5</v>
      </c>
      <c r="E42" s="34"/>
      <c r="F42" s="34"/>
      <c r="G42" s="34"/>
      <c r="H42" s="34"/>
      <c r="I42" s="34"/>
      <c r="J42" s="35"/>
      <c r="K42" s="35"/>
      <c r="L42" s="36"/>
      <c r="N42" s="25"/>
      <c r="O42" s="25">
        <f t="array" ref="O42">SUM(IF(('[1]산출(기)'!$B$4:$B$341=$N$5)*('[1]산출(기)'!$E$4:$E$341=A42)*('[1]산출(기)'!$F$4:$F$341=B42),'[1]산출(기)'!$I$4:$I$341))</f>
        <v>5</v>
      </c>
      <c r="P42" s="37">
        <v>0</v>
      </c>
      <c r="Q42" s="25">
        <v>0</v>
      </c>
      <c r="R42" s="25"/>
      <c r="S42" s="38">
        <f t="shared" si="4"/>
        <v>1</v>
      </c>
      <c r="V42" s="9" t="s">
        <v>76</v>
      </c>
      <c r="W42" s="9">
        <f t="shared" si="5"/>
        <v>0</v>
      </c>
    </row>
    <row r="43" spans="1:23" ht="18" customHeight="1" x14ac:dyDescent="0.15">
      <c r="A43" s="30" t="s">
        <v>75</v>
      </c>
      <c r="B43" s="31" t="s">
        <v>103</v>
      </c>
      <c r="C43" s="32" t="s">
        <v>25</v>
      </c>
      <c r="D43" s="33">
        <f t="shared" si="3"/>
        <v>5</v>
      </c>
      <c r="E43" s="34"/>
      <c r="F43" s="34"/>
      <c r="G43" s="34"/>
      <c r="H43" s="34"/>
      <c r="I43" s="34"/>
      <c r="J43" s="35"/>
      <c r="K43" s="35"/>
      <c r="L43" s="36"/>
      <c r="N43" s="25"/>
      <c r="O43" s="25">
        <f t="array" ref="O43">SUM(IF(('[1]산출(기)'!$B$4:$B$341=$N$5)*('[1]산출(기)'!$E$4:$E$341=A43)*('[1]산출(기)'!$F$4:$F$341=B43),'[1]산출(기)'!$I$4:$I$341))</f>
        <v>5</v>
      </c>
      <c r="P43" s="37">
        <v>0</v>
      </c>
      <c r="Q43" s="25">
        <v>0</v>
      </c>
      <c r="R43" s="25"/>
      <c r="S43" s="38">
        <f t="shared" si="4"/>
        <v>1</v>
      </c>
      <c r="V43" s="9" t="s">
        <v>77</v>
      </c>
      <c r="W43" s="9">
        <f t="shared" si="5"/>
        <v>0</v>
      </c>
    </row>
    <row r="44" spans="1:23" ht="18" customHeight="1" x14ac:dyDescent="0.15">
      <c r="A44" s="30" t="s">
        <v>104</v>
      </c>
      <c r="B44" s="31" t="s">
        <v>11</v>
      </c>
      <c r="C44" s="32" t="s">
        <v>28</v>
      </c>
      <c r="D44" s="33">
        <f t="shared" si="3"/>
        <v>5</v>
      </c>
      <c r="E44" s="34"/>
      <c r="F44" s="34"/>
      <c r="G44" s="34"/>
      <c r="H44" s="34"/>
      <c r="I44" s="34"/>
      <c r="J44" s="35"/>
      <c r="K44" s="35"/>
      <c r="L44" s="36"/>
      <c r="N44" s="25"/>
      <c r="O44" s="25">
        <f t="array" ref="O44">SUM(IF(('[1]산출(기)'!$B$4:$B$341=$N$5)*('[1]산출(기)'!$E$4:$E$341=A44)*('[1]산출(기)'!$F$4:$F$341=B44),'[1]산출(기)'!$I$4:$I$341))</f>
        <v>5</v>
      </c>
      <c r="P44" s="37">
        <v>0</v>
      </c>
      <c r="Q44" s="25" t="s">
        <v>78</v>
      </c>
      <c r="R44" s="25"/>
      <c r="S44" s="38">
        <f t="shared" si="4"/>
        <v>1</v>
      </c>
      <c r="V44" s="9" t="s">
        <v>79</v>
      </c>
      <c r="W44" s="9" t="str">
        <f t="shared" si="5"/>
        <v>A.J.1.밸브콕설치/032</v>
      </c>
    </row>
    <row r="45" spans="1:23" ht="18" customHeight="1" x14ac:dyDescent="0.15">
      <c r="A45" s="30" t="s">
        <v>105</v>
      </c>
      <c r="B45" s="31" t="s">
        <v>13</v>
      </c>
      <c r="C45" s="32" t="s">
        <v>28</v>
      </c>
      <c r="D45" s="33">
        <f t="shared" si="3"/>
        <v>6</v>
      </c>
      <c r="E45" s="34"/>
      <c r="F45" s="34"/>
      <c r="G45" s="34"/>
      <c r="H45" s="34"/>
      <c r="I45" s="34"/>
      <c r="J45" s="35"/>
      <c r="K45" s="35"/>
      <c r="L45" s="36"/>
      <c r="N45" s="25"/>
      <c r="O45" s="25">
        <f t="array" ref="O45">SUM(IF(('[1]산출(기)'!$B$4:$B$341=$N$5)*('[1]산출(기)'!$E$4:$E$341=A45)*('[1]산출(기)'!$F$4:$F$341=B45),'[1]산출(기)'!$I$4:$I$341))</f>
        <v>6</v>
      </c>
      <c r="P45" s="37">
        <v>0</v>
      </c>
      <c r="Q45" s="25" t="s">
        <v>78</v>
      </c>
      <c r="R45" s="25"/>
      <c r="S45" s="38">
        <f t="shared" si="4"/>
        <v>1</v>
      </c>
      <c r="V45" s="9" t="s">
        <v>80</v>
      </c>
      <c r="W45" s="9" t="str">
        <f t="shared" si="5"/>
        <v>A.J.1.밸브콕설치/040</v>
      </c>
    </row>
    <row r="46" spans="1:23" ht="18" customHeight="1" x14ac:dyDescent="0.15">
      <c r="A46" s="30" t="s">
        <v>106</v>
      </c>
      <c r="B46" s="31" t="s">
        <v>81</v>
      </c>
      <c r="C46" s="32" t="s">
        <v>28</v>
      </c>
      <c r="D46" s="33">
        <f t="shared" si="3"/>
        <v>1</v>
      </c>
      <c r="E46" s="34"/>
      <c r="F46" s="34"/>
      <c r="G46" s="34"/>
      <c r="H46" s="34"/>
      <c r="I46" s="34"/>
      <c r="J46" s="35"/>
      <c r="K46" s="35"/>
      <c r="L46" s="36"/>
      <c r="N46" s="25"/>
      <c r="O46" s="25">
        <f t="array" ref="O46">SUM(IF(('[1]산출(기)'!$B$4:$B$341=$N$5)*('[1]산출(기)'!$E$4:$E$341=A46)*('[1]산출(기)'!$F$4:$F$341=B46),'[1]산출(기)'!$I$4:$I$341))</f>
        <v>1</v>
      </c>
      <c r="P46" s="37">
        <v>0</v>
      </c>
      <c r="Q46" s="25" t="s">
        <v>78</v>
      </c>
      <c r="R46" s="25"/>
      <c r="S46" s="38">
        <f t="shared" si="4"/>
        <v>1</v>
      </c>
      <c r="V46" s="9" t="s">
        <v>82</v>
      </c>
      <c r="W46" s="9" t="str">
        <f t="shared" si="5"/>
        <v>A.J.1.밸브콕설치/020</v>
      </c>
    </row>
    <row r="47" spans="1:23" ht="18" customHeight="1" x14ac:dyDescent="0.15">
      <c r="A47" s="30" t="s">
        <v>107</v>
      </c>
      <c r="B47" s="31" t="s">
        <v>108</v>
      </c>
      <c r="C47" s="32" t="s">
        <v>109</v>
      </c>
      <c r="D47" s="33">
        <f t="shared" si="3"/>
        <v>5</v>
      </c>
      <c r="E47" s="34"/>
      <c r="F47" s="34"/>
      <c r="G47" s="34"/>
      <c r="H47" s="34"/>
      <c r="I47" s="34"/>
      <c r="J47" s="35"/>
      <c r="K47" s="35"/>
      <c r="L47" s="36"/>
      <c r="N47" s="25"/>
      <c r="O47" s="25">
        <f t="array" ref="O47">SUM(IF(('[1]산출(기)'!$B$4:$B$341=$N$5)*('[1]산출(기)'!$E$4:$E$341=A47)*('[1]산출(기)'!$F$4:$F$341=B47),'[1]산출(기)'!$I$4:$I$341))</f>
        <v>5</v>
      </c>
      <c r="P47" s="37">
        <v>0</v>
      </c>
      <c r="Q47" s="25">
        <v>0</v>
      </c>
      <c r="R47" s="25"/>
      <c r="S47" s="38">
        <f t="shared" si="4"/>
        <v>1</v>
      </c>
      <c r="V47" s="9" t="s">
        <v>83</v>
      </c>
      <c r="W47" s="9">
        <f t="shared" si="5"/>
        <v>0</v>
      </c>
    </row>
    <row r="48" spans="1:23" ht="18" customHeight="1" x14ac:dyDescent="0.15">
      <c r="A48" s="43" t="s">
        <v>84</v>
      </c>
      <c r="B48" s="44" t="s">
        <v>110</v>
      </c>
      <c r="C48" s="43" t="s">
        <v>52</v>
      </c>
      <c r="D48" s="33">
        <f t="shared" si="3"/>
        <v>4</v>
      </c>
      <c r="E48" s="34"/>
      <c r="F48" s="34"/>
      <c r="G48" s="34"/>
      <c r="H48" s="34"/>
      <c r="I48" s="34"/>
      <c r="J48" s="35"/>
      <c r="K48" s="35"/>
      <c r="L48" s="36"/>
      <c r="N48" s="25"/>
      <c r="O48" s="25">
        <f t="array" ref="O48">SUM(IF(('[1]산출(기)'!$B$4:$B$341=$N$5)*('[1]산출(기)'!$E$4:$E$341=A48)*('[1]산출(기)'!$F$4:$F$341=B48),'[1]산출(기)'!$I$4:$I$341))</f>
        <v>4</v>
      </c>
      <c r="P48" s="37">
        <v>0</v>
      </c>
      <c r="Q48" s="25">
        <v>0</v>
      </c>
      <c r="R48" s="25"/>
      <c r="S48" s="38">
        <f t="shared" si="4"/>
        <v>1</v>
      </c>
      <c r="V48" s="9" t="s">
        <v>53</v>
      </c>
      <c r="W48" s="9">
        <f t="shared" si="5"/>
        <v>0</v>
      </c>
    </row>
    <row r="49" spans="1:25" ht="18" customHeight="1" x14ac:dyDescent="0.15">
      <c r="A49" s="43" t="s">
        <v>85</v>
      </c>
      <c r="B49" s="44" t="s">
        <v>111</v>
      </c>
      <c r="C49" s="43" t="s">
        <v>52</v>
      </c>
      <c r="D49" s="33">
        <f t="shared" si="3"/>
        <v>54</v>
      </c>
      <c r="E49" s="34"/>
      <c r="F49" s="34"/>
      <c r="G49" s="34"/>
      <c r="H49" s="34"/>
      <c r="I49" s="34"/>
      <c r="J49" s="35"/>
      <c r="K49" s="35"/>
      <c r="L49" s="36"/>
      <c r="N49" s="25"/>
      <c r="O49" s="25">
        <f t="array" ref="O49">SUM(IF(('[1]산출(기)'!$B$4:$B$341=$N$5)*('[1]산출(기)'!$E$4:$E$341=A49)*('[1]산출(기)'!$F$4:$F$341=B49),'[1]산출(기)'!$I$4:$I$341))</f>
        <v>54</v>
      </c>
      <c r="P49" s="37">
        <v>0</v>
      </c>
      <c r="Q49" s="25">
        <v>0</v>
      </c>
      <c r="R49" s="25"/>
      <c r="S49" s="38">
        <f t="shared" si="4"/>
        <v>1</v>
      </c>
      <c r="V49" s="9" t="s">
        <v>53</v>
      </c>
      <c r="W49" s="9">
        <f t="shared" si="5"/>
        <v>0</v>
      </c>
    </row>
    <row r="50" spans="1:25" ht="18" customHeight="1" x14ac:dyDescent="0.15">
      <c r="A50" s="43" t="s">
        <v>85</v>
      </c>
      <c r="B50" s="44" t="s">
        <v>110</v>
      </c>
      <c r="C50" s="43" t="s">
        <v>52</v>
      </c>
      <c r="D50" s="33">
        <f t="shared" si="3"/>
        <v>76</v>
      </c>
      <c r="E50" s="34"/>
      <c r="F50" s="34"/>
      <c r="G50" s="34"/>
      <c r="H50" s="34"/>
      <c r="I50" s="34"/>
      <c r="J50" s="35"/>
      <c r="K50" s="35"/>
      <c r="L50" s="36"/>
      <c r="N50" s="25"/>
      <c r="O50" s="25">
        <f t="array" ref="O50">SUM(IF(('[1]산출(기)'!$B$4:$B$341=$N$5)*('[1]산출(기)'!$E$4:$E$341=A50)*('[1]산출(기)'!$F$4:$F$341=B50),'[1]산출(기)'!$I$4:$I$341))</f>
        <v>76</v>
      </c>
      <c r="P50" s="37">
        <v>0</v>
      </c>
      <c r="Q50" s="25">
        <v>0</v>
      </c>
      <c r="R50" s="25"/>
      <c r="S50" s="38">
        <f t="shared" si="4"/>
        <v>1</v>
      </c>
      <c r="V50" s="9" t="s">
        <v>53</v>
      </c>
      <c r="W50" s="9">
        <f t="shared" si="5"/>
        <v>0</v>
      </c>
    </row>
    <row r="51" spans="1:25" ht="18" customHeight="1" x14ac:dyDescent="0.15">
      <c r="A51" s="40" t="s">
        <v>112</v>
      </c>
      <c r="B51" s="41" t="s">
        <v>111</v>
      </c>
      <c r="C51" s="42" t="s">
        <v>52</v>
      </c>
      <c r="D51" s="33">
        <f t="shared" si="3"/>
        <v>4</v>
      </c>
      <c r="E51" s="34"/>
      <c r="F51" s="34"/>
      <c r="G51" s="34"/>
      <c r="H51" s="34"/>
      <c r="I51" s="34"/>
      <c r="J51" s="35"/>
      <c r="K51" s="35"/>
      <c r="L51" s="36"/>
      <c r="N51" s="25"/>
      <c r="O51" s="25">
        <f t="array" ref="O51">SUM(IF(('[1]산출(기)'!$B$4:$B$341=$N$5)*('[1]산출(기)'!$E$4:$E$341=A51)*('[1]산출(기)'!$F$4:$F$341=B51),'[1]산출(기)'!$I$4:$I$341))</f>
        <v>4</v>
      </c>
      <c r="P51" s="37">
        <v>0</v>
      </c>
      <c r="Q51" s="25">
        <v>0</v>
      </c>
      <c r="R51" s="25"/>
      <c r="S51" s="38">
        <f t="shared" si="4"/>
        <v>1</v>
      </c>
      <c r="V51" s="9" t="s">
        <v>53</v>
      </c>
      <c r="W51" s="9">
        <f t="shared" si="5"/>
        <v>0</v>
      </c>
    </row>
    <row r="52" spans="1:25" ht="18" customHeight="1" x14ac:dyDescent="0.15">
      <c r="A52" s="40" t="s">
        <v>112</v>
      </c>
      <c r="B52" s="41" t="s">
        <v>110</v>
      </c>
      <c r="C52" s="42" t="s">
        <v>52</v>
      </c>
      <c r="D52" s="33">
        <f t="shared" si="3"/>
        <v>9</v>
      </c>
      <c r="E52" s="34"/>
      <c r="F52" s="34"/>
      <c r="G52" s="34"/>
      <c r="H52" s="34"/>
      <c r="I52" s="34"/>
      <c r="J52" s="35"/>
      <c r="K52" s="35"/>
      <c r="L52" s="36"/>
      <c r="N52" s="25"/>
      <c r="O52" s="25">
        <f t="array" ref="O52">SUM(IF(('[1]산출(기)'!$B$4:$B$341=$N$5)*('[1]산출(기)'!$E$4:$E$341=A52)*('[1]산출(기)'!$F$4:$F$341=B52),'[1]산출(기)'!$I$4:$I$341))</f>
        <v>9</v>
      </c>
      <c r="P52" s="37">
        <v>0</v>
      </c>
      <c r="Q52" s="25">
        <v>0</v>
      </c>
      <c r="R52" s="25"/>
      <c r="S52" s="38">
        <f t="shared" si="4"/>
        <v>1</v>
      </c>
      <c r="V52" s="9" t="s">
        <v>53</v>
      </c>
      <c r="W52" s="9">
        <f t="shared" si="5"/>
        <v>0</v>
      </c>
    </row>
    <row r="53" spans="1:25" ht="18" customHeight="1" x14ac:dyDescent="0.15">
      <c r="A53" s="30" t="s">
        <v>113</v>
      </c>
      <c r="B53" s="31" t="s">
        <v>103</v>
      </c>
      <c r="C53" s="32" t="s">
        <v>101</v>
      </c>
      <c r="D53" s="33">
        <f t="shared" si="3"/>
        <v>26</v>
      </c>
      <c r="E53" s="34"/>
      <c r="F53" s="34"/>
      <c r="G53" s="34"/>
      <c r="H53" s="34"/>
      <c r="I53" s="34"/>
      <c r="J53" s="35"/>
      <c r="K53" s="35"/>
      <c r="L53" s="36"/>
      <c r="N53" s="25"/>
      <c r="O53" s="25">
        <f t="array" ref="O53">SUM(IF(('[1]산출(기)'!$B$4:$B$341=$N$5)*('[1]산출(기)'!$E$4:$E$341=A53)*('[1]산출(기)'!$F$4:$F$341=B53),'[1]산출(기)'!$I$4:$I$341))</f>
        <v>26</v>
      </c>
      <c r="P53" s="37">
        <v>0</v>
      </c>
      <c r="Q53" s="25">
        <v>0</v>
      </c>
      <c r="R53" s="25"/>
      <c r="S53" s="38">
        <f t="shared" si="4"/>
        <v>1</v>
      </c>
      <c r="V53" s="9" t="s">
        <v>53</v>
      </c>
      <c r="W53" s="9">
        <f t="shared" si="5"/>
        <v>0</v>
      </c>
    </row>
    <row r="54" spans="1:25" ht="18" customHeight="1" x14ac:dyDescent="0.15">
      <c r="A54" s="30" t="s">
        <v>114</v>
      </c>
      <c r="B54" s="31" t="s">
        <v>115</v>
      </c>
      <c r="C54" s="32" t="s">
        <v>116</v>
      </c>
      <c r="D54" s="33">
        <f t="shared" si="3"/>
        <v>2</v>
      </c>
      <c r="E54" s="34"/>
      <c r="F54" s="34"/>
      <c r="G54" s="34"/>
      <c r="H54" s="34"/>
      <c r="I54" s="34"/>
      <c r="J54" s="35"/>
      <c r="K54" s="35"/>
      <c r="L54" s="36"/>
      <c r="N54" s="25"/>
      <c r="O54" s="25">
        <f t="array" ref="O54">SUM(IF(('[1]산출(기)'!$B$4:$B$341=$N$5)*('[1]산출(기)'!$E$4:$E$341=A54)*('[1]산출(기)'!$F$4:$F$341=B54),'[1]산출(기)'!$I$4:$I$341))</f>
        <v>2</v>
      </c>
      <c r="P54" s="37">
        <v>0</v>
      </c>
      <c r="Q54" s="25">
        <v>0</v>
      </c>
      <c r="R54" s="25"/>
      <c r="S54" s="38">
        <f t="shared" si="4"/>
        <v>1</v>
      </c>
      <c r="V54" s="9" t="s">
        <v>53</v>
      </c>
      <c r="W54" s="9">
        <f t="shared" si="5"/>
        <v>0</v>
      </c>
    </row>
    <row r="55" spans="1:25" ht="18" customHeight="1" x14ac:dyDescent="0.15">
      <c r="A55" s="30">
        <v>0</v>
      </c>
      <c r="B55" s="31">
        <v>0</v>
      </c>
      <c r="C55" s="32">
        <v>0</v>
      </c>
      <c r="D55" s="33">
        <f t="shared" si="3"/>
        <v>0</v>
      </c>
      <c r="E55" s="34"/>
      <c r="F55" s="34"/>
      <c r="G55" s="34"/>
      <c r="H55" s="34"/>
      <c r="I55" s="34"/>
      <c r="J55" s="35"/>
      <c r="K55" s="35"/>
      <c r="L55" s="36"/>
      <c r="N55" s="25"/>
      <c r="O55" s="25">
        <f t="array" ref="O55">SUM(IF(('[1]산출(기)'!$B$4:$B$341=$N$5)*('[1]산출(기)'!$E$4:$E$341=A55)*('[1]산출(기)'!$F$4:$F$341=B55),'[1]산출(기)'!$I$4:$I$341))</f>
        <v>0</v>
      </c>
      <c r="P55" s="37">
        <v>0</v>
      </c>
      <c r="Q55" s="25">
        <v>0</v>
      </c>
      <c r="R55" s="25"/>
      <c r="S55" s="38" t="str">
        <f t="shared" si="4"/>
        <v/>
      </c>
      <c r="V55" s="9" t="s">
        <v>53</v>
      </c>
      <c r="W55" s="9">
        <f t="shared" si="5"/>
        <v>0</v>
      </c>
    </row>
    <row r="56" spans="1:25" ht="18" customHeight="1" x14ac:dyDescent="0.15">
      <c r="A56" s="30">
        <v>0</v>
      </c>
      <c r="B56" s="31">
        <v>0</v>
      </c>
      <c r="C56" s="32">
        <v>0</v>
      </c>
      <c r="D56" s="33">
        <f t="shared" si="3"/>
        <v>0</v>
      </c>
      <c r="E56" s="34"/>
      <c r="F56" s="34"/>
      <c r="G56" s="34"/>
      <c r="H56" s="34"/>
      <c r="I56" s="34"/>
      <c r="J56" s="35"/>
      <c r="K56" s="35"/>
      <c r="L56" s="36"/>
      <c r="N56" s="25"/>
      <c r="O56" s="25">
        <f t="array" ref="O56">SUM(IF(('[1]산출(기)'!$B$4:$B$341=$N$5)*('[1]산출(기)'!$E$4:$E$341=A56)*('[1]산출(기)'!$F$4:$F$341=B56),'[1]산출(기)'!$I$4:$I$341))</f>
        <v>0</v>
      </c>
      <c r="P56" s="37">
        <v>0</v>
      </c>
      <c r="Q56" s="25">
        <v>0</v>
      </c>
      <c r="R56" s="25"/>
      <c r="S56" s="38" t="str">
        <f t="shared" si="4"/>
        <v/>
      </c>
      <c r="V56" s="9" t="s">
        <v>53</v>
      </c>
      <c r="W56" s="9">
        <f t="shared" si="5"/>
        <v>0</v>
      </c>
    </row>
    <row r="57" spans="1:25" s="50" customFormat="1" ht="18" customHeight="1" x14ac:dyDescent="0.15">
      <c r="A57" s="45" t="s">
        <v>117</v>
      </c>
      <c r="B57" s="46"/>
      <c r="C57" s="46"/>
      <c r="D57" s="47"/>
      <c r="E57" s="48"/>
      <c r="F57" s="48"/>
      <c r="G57" s="48"/>
      <c r="H57" s="48"/>
      <c r="I57" s="48"/>
      <c r="J57" s="48"/>
      <c r="K57" s="49"/>
      <c r="L57" s="49"/>
      <c r="N57" s="25"/>
      <c r="O57" s="25"/>
      <c r="P57" s="25"/>
      <c r="Q57" s="25"/>
      <c r="R57" s="25"/>
      <c r="S57" s="38" t="str">
        <f>IF(SUM(E57:K57)=0,"",1)</f>
        <v/>
      </c>
      <c r="V57" s="51"/>
      <c r="W57" s="52"/>
      <c r="X57" s="52"/>
      <c r="Y57" s="52"/>
    </row>
    <row r="58" spans="1:25" ht="18" customHeight="1" x14ac:dyDescent="0.15">
      <c r="A58" s="53" t="str">
        <f>'[1]산출(기)'!C316&amp;" "&amp;'[1]산출(기)'!D316</f>
        <v>2. 천정철거공사</v>
      </c>
      <c r="B58" s="27"/>
      <c r="C58" s="27"/>
      <c r="D58" s="28"/>
      <c r="E58" s="27"/>
      <c r="F58" s="28"/>
      <c r="G58" s="28"/>
      <c r="H58" s="28"/>
      <c r="I58" s="29"/>
      <c r="J58" s="29"/>
      <c r="K58" s="29"/>
      <c r="L58" s="29"/>
      <c r="N58" s="25" t="s">
        <v>118</v>
      </c>
      <c r="O58" s="25"/>
      <c r="P58" s="25"/>
      <c r="Q58" s="25"/>
      <c r="R58" s="25"/>
      <c r="S58" s="8">
        <f>IF('[1]산출(기)'!D316=0,"",1)</f>
        <v>1</v>
      </c>
    </row>
    <row r="59" spans="1:25" ht="18" customHeight="1" x14ac:dyDescent="0.15">
      <c r="A59" s="40" t="s">
        <v>119</v>
      </c>
      <c r="B59" s="41" t="s">
        <v>120</v>
      </c>
      <c r="C59" s="42" t="s">
        <v>121</v>
      </c>
      <c r="D59" s="33">
        <f t="shared" ref="D59:D83" si="6">INT(O59*P59+O59)</f>
        <v>365</v>
      </c>
      <c r="E59" s="34"/>
      <c r="F59" s="34"/>
      <c r="G59" s="34"/>
      <c r="H59" s="34"/>
      <c r="I59" s="34"/>
      <c r="J59" s="35"/>
      <c r="K59" s="35"/>
      <c r="L59" s="36"/>
      <c r="N59" s="25"/>
      <c r="O59" s="54">
        <f t="array" ref="O59">SUM(IF(('[1]산출(기)'!$B$4:$B$341=$N$58)*('[1]산출(기)'!$E$4:$E$341=A59)*('[1]산출(기)'!$F$4:$F$341=B59),'[1]산출(기)'!$I$4:$I$341))</f>
        <v>365.70000000000005</v>
      </c>
      <c r="P59" s="37"/>
      <c r="Q59" s="25"/>
      <c r="R59" s="25"/>
      <c r="S59" s="38">
        <f>IF(D59=0,"",1)</f>
        <v>1</v>
      </c>
      <c r="V59" s="9" t="s">
        <v>53</v>
      </c>
      <c r="W59" s="9">
        <f>IF(Q59="1-밸브류",IF(LEN(MID(B59,1,FIND("Ø",B59)-1))=3,"A.J.1.밸브콕설치/"&amp;MID(B59,1,FIND("Ø",B59)-1),"A.J.1.밸브콕설치/0"&amp;MID(B59,1,FIND("Ø",B59)-1)),0)</f>
        <v>0</v>
      </c>
    </row>
    <row r="60" spans="1:25" ht="18" customHeight="1" x14ac:dyDescent="0.15">
      <c r="A60" s="39" t="s">
        <v>122</v>
      </c>
      <c r="B60" s="39" t="s">
        <v>123</v>
      </c>
      <c r="C60" s="55" t="s">
        <v>124</v>
      </c>
      <c r="D60" s="33">
        <f t="shared" si="6"/>
        <v>36</v>
      </c>
      <c r="E60" s="34"/>
      <c r="F60" s="34"/>
      <c r="G60" s="34"/>
      <c r="H60" s="34"/>
      <c r="I60" s="34"/>
      <c r="J60" s="35"/>
      <c r="K60" s="35"/>
      <c r="L60" s="36"/>
      <c r="N60" s="25"/>
      <c r="O60" s="25">
        <f t="array" ref="O60">SUM(IF(('[1]산출(기)'!$B$4:$B$341=$N$58)*('[1]산출(기)'!$E$4:$E$341=A60)*('[1]산출(기)'!$F$4:$F$341=B60),'[1]산출(기)'!$I$4:$I$341))</f>
        <v>36.57</v>
      </c>
      <c r="P60" s="37"/>
      <c r="Q60" s="25"/>
      <c r="R60" s="25"/>
      <c r="S60" s="38">
        <f t="shared" ref="S60:S83" si="7">IF(D60=0,"",1)</f>
        <v>1</v>
      </c>
      <c r="V60" s="9" t="s">
        <v>53</v>
      </c>
      <c r="W60" s="9">
        <f t="shared" ref="W60:W83" si="8">IF(Q60="1-밸브류",IF(LEN(MID(B60,1,FIND("Ø",B60)-1))=3,"A.J.1.밸브콕설치/"&amp;MID(B60,1,FIND("Ø",B60)-1),"A.J.1.밸브콕설치/0"&amp;MID(B60,1,FIND("Ø",B60)-1)),0)</f>
        <v>0</v>
      </c>
    </row>
    <row r="61" spans="1:25" ht="18" customHeight="1" x14ac:dyDescent="0.15">
      <c r="A61" s="30" t="s">
        <v>125</v>
      </c>
      <c r="B61" s="31" t="s">
        <v>126</v>
      </c>
      <c r="C61" s="32" t="s">
        <v>127</v>
      </c>
      <c r="D61" s="33">
        <f t="shared" si="6"/>
        <v>98</v>
      </c>
      <c r="E61" s="34"/>
      <c r="F61" s="34"/>
      <c r="G61" s="34"/>
      <c r="H61" s="34"/>
      <c r="I61" s="34"/>
      <c r="J61" s="35"/>
      <c r="K61" s="35"/>
      <c r="L61" s="36"/>
      <c r="N61" s="25"/>
      <c r="O61" s="25">
        <f t="array" ref="O61">SUM(IF(('[1]산출(기)'!$B$4:$B$341=$N$58)*('[1]산출(기)'!$E$4:$E$341=A61)*('[1]산출(기)'!$F$4:$F$341=B61),'[1]산출(기)'!$I$4:$I$341))</f>
        <v>98</v>
      </c>
      <c r="P61" s="37">
        <v>0</v>
      </c>
      <c r="Q61" s="25">
        <v>0</v>
      </c>
      <c r="R61" s="25"/>
      <c r="S61" s="38">
        <f t="shared" si="7"/>
        <v>1</v>
      </c>
      <c r="V61" s="9" t="s">
        <v>53</v>
      </c>
      <c r="W61" s="9">
        <f t="shared" si="8"/>
        <v>0</v>
      </c>
    </row>
    <row r="62" spans="1:25" ht="18" customHeight="1" x14ac:dyDescent="0.15">
      <c r="A62" s="40" t="s">
        <v>128</v>
      </c>
      <c r="B62" s="41" t="s">
        <v>129</v>
      </c>
      <c r="C62" s="42" t="s">
        <v>121</v>
      </c>
      <c r="D62" s="33">
        <f t="shared" si="6"/>
        <v>993</v>
      </c>
      <c r="E62" s="34"/>
      <c r="F62" s="34"/>
      <c r="G62" s="34"/>
      <c r="H62" s="34"/>
      <c r="I62" s="34"/>
      <c r="J62" s="35"/>
      <c r="K62" s="35"/>
      <c r="L62" s="36"/>
      <c r="N62" s="25"/>
      <c r="O62" s="25">
        <f t="array" ref="O62">SUM(IF(('[1]산출(기)'!$B$4:$B$341=$N$58)*('[1]산출(기)'!$E$4:$E$341=A62)*('[1]산출(기)'!$F$4:$F$341=B62),'[1]산출(기)'!$I$4:$I$341))</f>
        <v>993.27333333333343</v>
      </c>
      <c r="P62" s="37">
        <v>0</v>
      </c>
      <c r="Q62" s="25">
        <v>0</v>
      </c>
      <c r="R62" s="25"/>
      <c r="S62" s="38">
        <f t="shared" si="7"/>
        <v>1</v>
      </c>
      <c r="V62" s="9" t="s">
        <v>53</v>
      </c>
      <c r="W62" s="9">
        <f t="shared" si="8"/>
        <v>0</v>
      </c>
    </row>
    <row r="63" spans="1:25" ht="18" customHeight="1" x14ac:dyDescent="0.15">
      <c r="A63" s="30" t="s">
        <v>130</v>
      </c>
      <c r="B63" s="31" t="s">
        <v>131</v>
      </c>
      <c r="C63" s="42" t="s">
        <v>121</v>
      </c>
      <c r="D63" s="33">
        <f t="shared" si="6"/>
        <v>1223</v>
      </c>
      <c r="E63" s="34"/>
      <c r="F63" s="34"/>
      <c r="G63" s="34"/>
      <c r="H63" s="34"/>
      <c r="I63" s="34"/>
      <c r="J63" s="35"/>
      <c r="K63" s="35"/>
      <c r="L63" s="36"/>
      <c r="N63" s="25"/>
      <c r="O63" s="25">
        <f t="array" ref="O63">SUM(IF(('[1]산출(기)'!$B$4:$B$341=$N$58)*('[1]산출(기)'!$E$4:$E$341=A63)*('[1]산출(기)'!$F$4:$F$341=B63),'[1]산출(기)'!$I$4:$I$341))</f>
        <v>1223.8</v>
      </c>
      <c r="P63" s="37">
        <v>0</v>
      </c>
      <c r="Q63" s="25">
        <v>0</v>
      </c>
      <c r="R63" s="25"/>
      <c r="S63" s="38">
        <f t="shared" si="7"/>
        <v>1</v>
      </c>
      <c r="V63" s="9" t="s">
        <v>53</v>
      </c>
      <c r="W63" s="9">
        <f t="shared" si="8"/>
        <v>0</v>
      </c>
    </row>
    <row r="64" spans="1:25" ht="18" customHeight="1" x14ac:dyDescent="0.15">
      <c r="A64" s="30">
        <v>0</v>
      </c>
      <c r="B64" s="31">
        <v>0</v>
      </c>
      <c r="C64" s="32">
        <v>0</v>
      </c>
      <c r="D64" s="33">
        <f t="shared" si="6"/>
        <v>0</v>
      </c>
      <c r="E64" s="34"/>
      <c r="F64" s="34"/>
      <c r="G64" s="34"/>
      <c r="H64" s="34"/>
      <c r="I64" s="34"/>
      <c r="J64" s="35"/>
      <c r="K64" s="35"/>
      <c r="L64" s="36"/>
      <c r="N64" s="25"/>
      <c r="O64" s="25">
        <f t="array" ref="O64">SUM(IF(('[1]산출(기)'!$B$4:$B$341=$N$58)*('[1]산출(기)'!$E$4:$E$341=A64)*('[1]산출(기)'!$F$4:$F$341=B64),'[1]산출(기)'!$I$4:$I$341))</f>
        <v>0</v>
      </c>
      <c r="P64" s="37">
        <v>0</v>
      </c>
      <c r="Q64" s="25">
        <v>0</v>
      </c>
      <c r="R64" s="25"/>
      <c r="S64" s="38" t="str">
        <f t="shared" si="7"/>
        <v/>
      </c>
      <c r="V64" s="9" t="s">
        <v>53</v>
      </c>
      <c r="W64" s="9">
        <f t="shared" si="8"/>
        <v>0</v>
      </c>
    </row>
    <row r="65" spans="1:23" ht="18" customHeight="1" x14ac:dyDescent="0.15">
      <c r="A65" s="30">
        <v>0</v>
      </c>
      <c r="B65" s="31">
        <v>0</v>
      </c>
      <c r="C65" s="32">
        <v>0</v>
      </c>
      <c r="D65" s="33">
        <f t="shared" si="6"/>
        <v>0</v>
      </c>
      <c r="E65" s="34"/>
      <c r="F65" s="34"/>
      <c r="G65" s="34"/>
      <c r="H65" s="34"/>
      <c r="I65" s="34"/>
      <c r="J65" s="35"/>
      <c r="K65" s="35"/>
      <c r="L65" s="36"/>
      <c r="N65" s="25"/>
      <c r="O65" s="25">
        <f t="array" ref="O65">SUM(IF(('[1]산출(기)'!$B$4:$B$341=$N$58)*('[1]산출(기)'!$E$4:$E$341=A65)*('[1]산출(기)'!$F$4:$F$341=B65),'[1]산출(기)'!$I$4:$I$341))</f>
        <v>0</v>
      </c>
      <c r="P65" s="37">
        <v>0</v>
      </c>
      <c r="Q65" s="25">
        <v>0</v>
      </c>
      <c r="R65" s="25"/>
      <c r="S65" s="38" t="str">
        <f t="shared" si="7"/>
        <v/>
      </c>
      <c r="V65" s="9" t="s">
        <v>53</v>
      </c>
      <c r="W65" s="9">
        <f t="shared" si="8"/>
        <v>0</v>
      </c>
    </row>
    <row r="66" spans="1:23" ht="18" customHeight="1" x14ac:dyDescent="0.15">
      <c r="A66" s="30">
        <v>0</v>
      </c>
      <c r="B66" s="31">
        <v>0</v>
      </c>
      <c r="C66" s="32">
        <v>0</v>
      </c>
      <c r="D66" s="33">
        <f t="shared" si="6"/>
        <v>0</v>
      </c>
      <c r="E66" s="34"/>
      <c r="F66" s="34"/>
      <c r="G66" s="34"/>
      <c r="H66" s="34"/>
      <c r="I66" s="34"/>
      <c r="J66" s="35"/>
      <c r="K66" s="35"/>
      <c r="L66" s="36"/>
      <c r="N66" s="25"/>
      <c r="O66" s="25">
        <f t="array" ref="O66">SUM(IF(('[1]산출(기)'!$B$4:$B$341=$N$58)*('[1]산출(기)'!$E$4:$E$341=A66)*('[1]산출(기)'!$F$4:$F$341=B66),'[1]산출(기)'!$I$4:$I$341))</f>
        <v>0</v>
      </c>
      <c r="P66" s="37">
        <v>0</v>
      </c>
      <c r="Q66" s="25">
        <v>0</v>
      </c>
      <c r="R66" s="25"/>
      <c r="S66" s="38" t="str">
        <f t="shared" si="7"/>
        <v/>
      </c>
      <c r="V66" s="9" t="s">
        <v>53</v>
      </c>
      <c r="W66" s="9">
        <f t="shared" si="8"/>
        <v>0</v>
      </c>
    </row>
    <row r="67" spans="1:23" ht="18" customHeight="1" x14ac:dyDescent="0.15">
      <c r="A67" s="30">
        <v>0</v>
      </c>
      <c r="B67" s="31">
        <v>0</v>
      </c>
      <c r="C67" s="32">
        <v>0</v>
      </c>
      <c r="D67" s="33">
        <f t="shared" si="6"/>
        <v>0</v>
      </c>
      <c r="E67" s="34"/>
      <c r="F67" s="34"/>
      <c r="G67" s="34"/>
      <c r="H67" s="34"/>
      <c r="I67" s="34"/>
      <c r="J67" s="35"/>
      <c r="K67" s="35"/>
      <c r="L67" s="36"/>
      <c r="N67" s="25"/>
      <c r="O67" s="25">
        <f t="array" ref="O67">SUM(IF(('[1]산출(기)'!$B$4:$B$341=$N$58)*('[1]산출(기)'!$E$4:$E$341=A67)*('[1]산출(기)'!$F$4:$F$341=B67),'[1]산출(기)'!$I$4:$I$341))</f>
        <v>0</v>
      </c>
      <c r="P67" s="37">
        <v>0</v>
      </c>
      <c r="Q67" s="25">
        <v>0</v>
      </c>
      <c r="R67" s="25"/>
      <c r="S67" s="38" t="str">
        <f t="shared" si="7"/>
        <v/>
      </c>
      <c r="V67" s="9" t="s">
        <v>53</v>
      </c>
      <c r="W67" s="9">
        <f t="shared" si="8"/>
        <v>0</v>
      </c>
    </row>
    <row r="68" spans="1:23" ht="18" customHeight="1" x14ac:dyDescent="0.15">
      <c r="A68" s="30">
        <v>0</v>
      </c>
      <c r="B68" s="31">
        <v>0</v>
      </c>
      <c r="C68" s="32">
        <v>0</v>
      </c>
      <c r="D68" s="33">
        <f t="shared" si="6"/>
        <v>0</v>
      </c>
      <c r="E68" s="34"/>
      <c r="F68" s="34"/>
      <c r="G68" s="34"/>
      <c r="H68" s="34"/>
      <c r="I68" s="34"/>
      <c r="J68" s="35"/>
      <c r="K68" s="35"/>
      <c r="L68" s="36"/>
      <c r="N68" s="25"/>
      <c r="O68" s="25">
        <f t="array" ref="O68">SUM(IF(('[1]산출(기)'!$B$4:$B$341=$N$58)*('[1]산출(기)'!$E$4:$E$341=A68)*('[1]산출(기)'!$F$4:$F$341=B68),'[1]산출(기)'!$I$4:$I$341))</f>
        <v>0</v>
      </c>
      <c r="P68" s="37">
        <v>0</v>
      </c>
      <c r="Q68" s="25">
        <v>0</v>
      </c>
      <c r="R68" s="25"/>
      <c r="S68" s="38" t="str">
        <f t="shared" si="7"/>
        <v/>
      </c>
      <c r="V68" s="9" t="s">
        <v>53</v>
      </c>
      <c r="W68" s="9">
        <f t="shared" si="8"/>
        <v>0</v>
      </c>
    </row>
    <row r="69" spans="1:23" ht="18" customHeight="1" x14ac:dyDescent="0.15">
      <c r="A69" s="30">
        <v>0</v>
      </c>
      <c r="B69" s="31">
        <v>0</v>
      </c>
      <c r="C69" s="32">
        <v>0</v>
      </c>
      <c r="D69" s="33">
        <f t="shared" si="6"/>
        <v>0</v>
      </c>
      <c r="E69" s="34"/>
      <c r="F69" s="34"/>
      <c r="G69" s="34"/>
      <c r="H69" s="34"/>
      <c r="I69" s="34"/>
      <c r="J69" s="35"/>
      <c r="K69" s="35"/>
      <c r="L69" s="36"/>
      <c r="N69" s="25"/>
      <c r="O69" s="25">
        <f t="array" ref="O69">SUM(IF(('[1]산출(기)'!$B$4:$B$341=$N$58)*('[1]산출(기)'!$E$4:$E$341=A69)*('[1]산출(기)'!$F$4:$F$341=B69),'[1]산출(기)'!$I$4:$I$341))</f>
        <v>0</v>
      </c>
      <c r="P69" s="37">
        <v>0</v>
      </c>
      <c r="Q69" s="25">
        <v>0</v>
      </c>
      <c r="R69" s="25"/>
      <c r="S69" s="38" t="str">
        <f t="shared" si="7"/>
        <v/>
      </c>
      <c r="V69" s="9" t="s">
        <v>53</v>
      </c>
      <c r="W69" s="9">
        <f t="shared" si="8"/>
        <v>0</v>
      </c>
    </row>
    <row r="70" spans="1:23" ht="18" customHeight="1" x14ac:dyDescent="0.15">
      <c r="A70" s="30">
        <v>0</v>
      </c>
      <c r="B70" s="31">
        <v>0</v>
      </c>
      <c r="C70" s="32">
        <v>0</v>
      </c>
      <c r="D70" s="33">
        <f t="shared" si="6"/>
        <v>0</v>
      </c>
      <c r="E70" s="34"/>
      <c r="F70" s="34"/>
      <c r="G70" s="34"/>
      <c r="H70" s="34"/>
      <c r="I70" s="34"/>
      <c r="J70" s="35"/>
      <c r="K70" s="35"/>
      <c r="L70" s="36"/>
      <c r="N70" s="25"/>
      <c r="O70" s="25">
        <f t="array" ref="O70">SUM(IF(('[1]산출(기)'!$B$4:$B$341=$N$58)*('[1]산출(기)'!$E$4:$E$341=A70)*('[1]산출(기)'!$F$4:$F$341=B70),'[1]산출(기)'!$I$4:$I$341))</f>
        <v>0</v>
      </c>
      <c r="P70" s="37">
        <v>0</v>
      </c>
      <c r="Q70" s="25">
        <v>0</v>
      </c>
      <c r="R70" s="25"/>
      <c r="S70" s="38" t="str">
        <f t="shared" si="7"/>
        <v/>
      </c>
      <c r="V70" s="9" t="s">
        <v>53</v>
      </c>
      <c r="W70" s="9">
        <f t="shared" si="8"/>
        <v>0</v>
      </c>
    </row>
    <row r="71" spans="1:23" ht="18" customHeight="1" x14ac:dyDescent="0.15">
      <c r="A71" s="30">
        <v>0</v>
      </c>
      <c r="B71" s="31">
        <v>0</v>
      </c>
      <c r="C71" s="32">
        <v>0</v>
      </c>
      <c r="D71" s="33">
        <f t="shared" si="6"/>
        <v>0</v>
      </c>
      <c r="E71" s="34"/>
      <c r="F71" s="34"/>
      <c r="G71" s="34"/>
      <c r="H71" s="34"/>
      <c r="I71" s="34"/>
      <c r="J71" s="35"/>
      <c r="K71" s="35"/>
      <c r="L71" s="36"/>
      <c r="N71" s="25"/>
      <c r="O71" s="25">
        <f t="array" ref="O71">SUM(IF(('[1]산출(기)'!$B$4:$B$341=$N$58)*('[1]산출(기)'!$E$4:$E$341=A71)*('[1]산출(기)'!$F$4:$F$341=B71),'[1]산출(기)'!$I$4:$I$341))</f>
        <v>0</v>
      </c>
      <c r="P71" s="37">
        <v>0</v>
      </c>
      <c r="Q71" s="25">
        <v>0</v>
      </c>
      <c r="R71" s="25"/>
      <c r="S71" s="38" t="str">
        <f t="shared" si="7"/>
        <v/>
      </c>
      <c r="V71" s="9" t="s">
        <v>53</v>
      </c>
      <c r="W71" s="9">
        <f t="shared" si="8"/>
        <v>0</v>
      </c>
    </row>
    <row r="72" spans="1:23" ht="18" customHeight="1" x14ac:dyDescent="0.15">
      <c r="A72" s="30">
        <v>0</v>
      </c>
      <c r="B72" s="31">
        <v>0</v>
      </c>
      <c r="C72" s="32">
        <v>0</v>
      </c>
      <c r="D72" s="33">
        <f t="shared" si="6"/>
        <v>0</v>
      </c>
      <c r="E72" s="34"/>
      <c r="F72" s="34"/>
      <c r="G72" s="34"/>
      <c r="H72" s="34"/>
      <c r="I72" s="34"/>
      <c r="J72" s="35"/>
      <c r="K72" s="35"/>
      <c r="L72" s="36"/>
      <c r="N72" s="25"/>
      <c r="O72" s="25">
        <f t="array" ref="O72">SUM(IF(('[1]산출(기)'!$B$4:$B$341=$N$58)*('[1]산출(기)'!$E$4:$E$341=A72)*('[1]산출(기)'!$F$4:$F$341=B72),'[1]산출(기)'!$I$4:$I$341))</f>
        <v>0</v>
      </c>
      <c r="P72" s="37">
        <v>0</v>
      </c>
      <c r="Q72" s="25">
        <v>0</v>
      </c>
      <c r="R72" s="25"/>
      <c r="S72" s="38" t="str">
        <f t="shared" si="7"/>
        <v/>
      </c>
      <c r="V72" s="9" t="s">
        <v>53</v>
      </c>
      <c r="W72" s="9">
        <f t="shared" si="8"/>
        <v>0</v>
      </c>
    </row>
    <row r="73" spans="1:23" ht="18" customHeight="1" x14ac:dyDescent="0.15">
      <c r="A73" s="30">
        <v>0</v>
      </c>
      <c r="B73" s="31">
        <v>0</v>
      </c>
      <c r="C73" s="32">
        <v>0</v>
      </c>
      <c r="D73" s="33">
        <f t="shared" si="6"/>
        <v>0</v>
      </c>
      <c r="E73" s="34"/>
      <c r="F73" s="34"/>
      <c r="G73" s="34"/>
      <c r="H73" s="34"/>
      <c r="I73" s="34"/>
      <c r="J73" s="35"/>
      <c r="K73" s="35"/>
      <c r="L73" s="36"/>
      <c r="N73" s="25"/>
      <c r="O73" s="25">
        <f t="array" ref="O73">SUM(IF(('[1]산출(기)'!$B$4:$B$341=$N$58)*('[1]산출(기)'!$E$4:$E$341=A73)*('[1]산출(기)'!$F$4:$F$341=B73),'[1]산출(기)'!$I$4:$I$341))</f>
        <v>0</v>
      </c>
      <c r="P73" s="37">
        <v>0</v>
      </c>
      <c r="Q73" s="25">
        <v>0</v>
      </c>
      <c r="R73" s="25"/>
      <c r="S73" s="38" t="str">
        <f t="shared" si="7"/>
        <v/>
      </c>
      <c r="V73" s="9" t="s">
        <v>53</v>
      </c>
      <c r="W73" s="9">
        <f t="shared" si="8"/>
        <v>0</v>
      </c>
    </row>
    <row r="74" spans="1:23" ht="18" customHeight="1" x14ac:dyDescent="0.15">
      <c r="A74" s="30">
        <v>0</v>
      </c>
      <c r="B74" s="31">
        <v>0</v>
      </c>
      <c r="C74" s="32">
        <v>0</v>
      </c>
      <c r="D74" s="33">
        <f t="shared" si="6"/>
        <v>0</v>
      </c>
      <c r="E74" s="34"/>
      <c r="F74" s="34"/>
      <c r="G74" s="34"/>
      <c r="H74" s="34"/>
      <c r="I74" s="34"/>
      <c r="J74" s="35"/>
      <c r="K74" s="35"/>
      <c r="L74" s="36"/>
      <c r="N74" s="25"/>
      <c r="O74" s="25">
        <f t="array" ref="O74">SUM(IF(('[1]산출(기)'!$B$4:$B$341=$N$58)*('[1]산출(기)'!$E$4:$E$341=A74)*('[1]산출(기)'!$F$4:$F$341=B74),'[1]산출(기)'!$I$4:$I$341))</f>
        <v>0</v>
      </c>
      <c r="P74" s="37">
        <v>0</v>
      </c>
      <c r="Q74" s="25">
        <v>0</v>
      </c>
      <c r="R74" s="25"/>
      <c r="S74" s="38" t="str">
        <f t="shared" si="7"/>
        <v/>
      </c>
      <c r="V74" s="9" t="s">
        <v>53</v>
      </c>
      <c r="W74" s="9">
        <f t="shared" si="8"/>
        <v>0</v>
      </c>
    </row>
    <row r="75" spans="1:23" ht="18" customHeight="1" x14ac:dyDescent="0.15">
      <c r="A75" s="30">
        <v>0</v>
      </c>
      <c r="B75" s="31">
        <v>0</v>
      </c>
      <c r="C75" s="32">
        <v>0</v>
      </c>
      <c r="D75" s="33">
        <f t="shared" si="6"/>
        <v>0</v>
      </c>
      <c r="E75" s="34"/>
      <c r="F75" s="34"/>
      <c r="G75" s="34"/>
      <c r="H75" s="34"/>
      <c r="I75" s="34"/>
      <c r="J75" s="35"/>
      <c r="K75" s="35"/>
      <c r="L75" s="36"/>
      <c r="N75" s="25"/>
      <c r="O75" s="25">
        <f t="array" ref="O75">SUM(IF(('[1]산출(기)'!$B$4:$B$341=$N$58)*('[1]산출(기)'!$E$4:$E$341=A75)*('[1]산출(기)'!$F$4:$F$341=B75),'[1]산출(기)'!$I$4:$I$341))</f>
        <v>0</v>
      </c>
      <c r="P75" s="37">
        <v>0</v>
      </c>
      <c r="Q75" s="25">
        <v>0</v>
      </c>
      <c r="R75" s="25"/>
      <c r="S75" s="38" t="str">
        <f t="shared" si="7"/>
        <v/>
      </c>
      <c r="V75" s="9" t="s">
        <v>53</v>
      </c>
      <c r="W75" s="9">
        <f t="shared" si="8"/>
        <v>0</v>
      </c>
    </row>
    <row r="76" spans="1:23" ht="18" customHeight="1" x14ac:dyDescent="0.15">
      <c r="A76" s="30">
        <v>0</v>
      </c>
      <c r="B76" s="31">
        <v>0</v>
      </c>
      <c r="C76" s="32">
        <v>0</v>
      </c>
      <c r="D76" s="33">
        <f t="shared" si="6"/>
        <v>0</v>
      </c>
      <c r="E76" s="34"/>
      <c r="F76" s="34"/>
      <c r="G76" s="34"/>
      <c r="H76" s="34"/>
      <c r="I76" s="34"/>
      <c r="J76" s="35"/>
      <c r="K76" s="35"/>
      <c r="L76" s="36"/>
      <c r="N76" s="25"/>
      <c r="O76" s="25">
        <f t="array" ref="O76">SUM(IF(('[1]산출(기)'!$B$4:$B$341=$N$58)*('[1]산출(기)'!$E$4:$E$341=A76)*('[1]산출(기)'!$F$4:$F$341=B76),'[1]산출(기)'!$I$4:$I$341))</f>
        <v>0</v>
      </c>
      <c r="P76" s="37">
        <v>0</v>
      </c>
      <c r="Q76" s="25">
        <v>0</v>
      </c>
      <c r="R76" s="25"/>
      <c r="S76" s="38" t="str">
        <f t="shared" si="7"/>
        <v/>
      </c>
      <c r="V76" s="9" t="s">
        <v>53</v>
      </c>
      <c r="W76" s="9">
        <f t="shared" si="8"/>
        <v>0</v>
      </c>
    </row>
    <row r="77" spans="1:23" ht="18" customHeight="1" x14ac:dyDescent="0.15">
      <c r="A77" s="30">
        <v>0</v>
      </c>
      <c r="B77" s="31">
        <v>0</v>
      </c>
      <c r="C77" s="32">
        <v>0</v>
      </c>
      <c r="D77" s="33">
        <f t="shared" si="6"/>
        <v>0</v>
      </c>
      <c r="E77" s="34"/>
      <c r="F77" s="34"/>
      <c r="G77" s="34"/>
      <c r="H77" s="34"/>
      <c r="I77" s="34"/>
      <c r="J77" s="35"/>
      <c r="K77" s="35"/>
      <c r="L77" s="36"/>
      <c r="N77" s="25"/>
      <c r="O77" s="25">
        <f t="array" ref="O77">SUM(IF(('[1]산출(기)'!$B$4:$B$341=$N$58)*('[1]산출(기)'!$E$4:$E$341=A77)*('[1]산출(기)'!$F$4:$F$341=B77),'[1]산출(기)'!$I$4:$I$341))</f>
        <v>0</v>
      </c>
      <c r="P77" s="37">
        <v>0</v>
      </c>
      <c r="Q77" s="25">
        <v>0</v>
      </c>
      <c r="R77" s="25"/>
      <c r="S77" s="38" t="str">
        <f t="shared" si="7"/>
        <v/>
      </c>
      <c r="V77" s="9" t="s">
        <v>53</v>
      </c>
      <c r="W77" s="9">
        <f t="shared" si="8"/>
        <v>0</v>
      </c>
    </row>
    <row r="78" spans="1:23" ht="18" customHeight="1" x14ac:dyDescent="0.15">
      <c r="A78" s="30">
        <v>0</v>
      </c>
      <c r="B78" s="31">
        <v>0</v>
      </c>
      <c r="C78" s="32">
        <v>0</v>
      </c>
      <c r="D78" s="33">
        <f t="shared" si="6"/>
        <v>0</v>
      </c>
      <c r="E78" s="34"/>
      <c r="F78" s="34"/>
      <c r="G78" s="34"/>
      <c r="H78" s="34"/>
      <c r="I78" s="34"/>
      <c r="J78" s="35"/>
      <c r="K78" s="35"/>
      <c r="L78" s="36"/>
      <c r="N78" s="25"/>
      <c r="O78" s="25">
        <f t="array" ref="O78">SUM(IF(('[1]산출(기)'!$B$4:$B$341=$N$58)*('[1]산출(기)'!$E$4:$E$341=A78)*('[1]산출(기)'!$F$4:$F$341=B78),'[1]산출(기)'!$I$4:$I$341))</f>
        <v>0</v>
      </c>
      <c r="P78" s="37">
        <v>0</v>
      </c>
      <c r="Q78" s="25">
        <v>0</v>
      </c>
      <c r="R78" s="25"/>
      <c r="S78" s="38" t="str">
        <f t="shared" si="7"/>
        <v/>
      </c>
      <c r="V78" s="9" t="s">
        <v>53</v>
      </c>
      <c r="W78" s="9">
        <f t="shared" si="8"/>
        <v>0</v>
      </c>
    </row>
    <row r="79" spans="1:23" ht="18" customHeight="1" x14ac:dyDescent="0.15">
      <c r="A79" s="30">
        <v>0</v>
      </c>
      <c r="B79" s="31">
        <v>0</v>
      </c>
      <c r="C79" s="32">
        <v>0</v>
      </c>
      <c r="D79" s="33">
        <f t="shared" si="6"/>
        <v>0</v>
      </c>
      <c r="E79" s="34"/>
      <c r="F79" s="34"/>
      <c r="G79" s="34"/>
      <c r="H79" s="34"/>
      <c r="I79" s="34"/>
      <c r="J79" s="35"/>
      <c r="K79" s="35"/>
      <c r="L79" s="36"/>
      <c r="N79" s="25"/>
      <c r="O79" s="25">
        <f t="array" ref="O79">SUM(IF(('[1]산출(기)'!$B$4:$B$341=$N$58)*('[1]산출(기)'!$E$4:$E$341=A79)*('[1]산출(기)'!$F$4:$F$341=B79),'[1]산출(기)'!$I$4:$I$341))</f>
        <v>0</v>
      </c>
      <c r="P79" s="37">
        <v>0</v>
      </c>
      <c r="Q79" s="25">
        <v>0</v>
      </c>
      <c r="R79" s="25"/>
      <c r="S79" s="38" t="str">
        <f t="shared" si="7"/>
        <v/>
      </c>
      <c r="V79" s="9" t="s">
        <v>53</v>
      </c>
      <c r="W79" s="9">
        <f t="shared" si="8"/>
        <v>0</v>
      </c>
    </row>
    <row r="80" spans="1:23" ht="18" customHeight="1" x14ac:dyDescent="0.15">
      <c r="A80" s="30">
        <v>0</v>
      </c>
      <c r="B80" s="31">
        <v>0</v>
      </c>
      <c r="C80" s="32">
        <v>0</v>
      </c>
      <c r="D80" s="33">
        <f t="shared" si="6"/>
        <v>0</v>
      </c>
      <c r="E80" s="34"/>
      <c r="F80" s="34"/>
      <c r="G80" s="34"/>
      <c r="H80" s="34"/>
      <c r="I80" s="34"/>
      <c r="J80" s="35"/>
      <c r="K80" s="35"/>
      <c r="L80" s="36"/>
      <c r="N80" s="25"/>
      <c r="O80" s="25">
        <f t="array" ref="O80">SUM(IF(('[1]산출(기)'!$B$4:$B$341=$N$58)*('[1]산출(기)'!$E$4:$E$341=A80)*('[1]산출(기)'!$F$4:$F$341=B80),'[1]산출(기)'!$I$4:$I$341))</f>
        <v>0</v>
      </c>
      <c r="P80" s="37">
        <v>0</v>
      </c>
      <c r="Q80" s="25">
        <v>0</v>
      </c>
      <c r="R80" s="25"/>
      <c r="S80" s="38" t="str">
        <f t="shared" si="7"/>
        <v/>
      </c>
      <c r="V80" s="9" t="s">
        <v>53</v>
      </c>
      <c r="W80" s="9">
        <f t="shared" si="8"/>
        <v>0</v>
      </c>
    </row>
    <row r="81" spans="1:25" ht="18" customHeight="1" x14ac:dyDescent="0.15">
      <c r="A81" s="30">
        <v>0</v>
      </c>
      <c r="B81" s="31">
        <v>0</v>
      </c>
      <c r="C81" s="32">
        <v>0</v>
      </c>
      <c r="D81" s="33">
        <f t="shared" si="6"/>
        <v>0</v>
      </c>
      <c r="E81" s="34"/>
      <c r="F81" s="34"/>
      <c r="G81" s="34"/>
      <c r="H81" s="34"/>
      <c r="I81" s="34"/>
      <c r="J81" s="35"/>
      <c r="K81" s="35"/>
      <c r="L81" s="36"/>
      <c r="N81" s="25"/>
      <c r="O81" s="25">
        <f t="array" ref="O81">SUM(IF(('[1]산출(기)'!$B$4:$B$341=$N$58)*('[1]산출(기)'!$E$4:$E$341=A81)*('[1]산출(기)'!$F$4:$F$341=B81),'[1]산출(기)'!$I$4:$I$341))</f>
        <v>0</v>
      </c>
      <c r="P81" s="37">
        <v>0</v>
      </c>
      <c r="Q81" s="25">
        <v>0</v>
      </c>
      <c r="R81" s="25"/>
      <c r="S81" s="38" t="str">
        <f t="shared" si="7"/>
        <v/>
      </c>
      <c r="V81" s="9" t="s">
        <v>53</v>
      </c>
      <c r="W81" s="9">
        <f t="shared" si="8"/>
        <v>0</v>
      </c>
    </row>
    <row r="82" spans="1:25" ht="18" customHeight="1" x14ac:dyDescent="0.15">
      <c r="A82" s="30">
        <v>0</v>
      </c>
      <c r="B82" s="31">
        <v>0</v>
      </c>
      <c r="C82" s="32">
        <v>0</v>
      </c>
      <c r="D82" s="33">
        <f t="shared" si="6"/>
        <v>0</v>
      </c>
      <c r="E82" s="34"/>
      <c r="F82" s="34"/>
      <c r="G82" s="34"/>
      <c r="H82" s="34"/>
      <c r="I82" s="34"/>
      <c r="J82" s="35"/>
      <c r="K82" s="35"/>
      <c r="L82" s="36"/>
      <c r="N82" s="25"/>
      <c r="O82" s="25">
        <f t="array" ref="O82">SUM(IF(('[1]산출(기)'!$B$4:$B$341=$N$58)*('[1]산출(기)'!$E$4:$E$341=A82)*('[1]산출(기)'!$F$4:$F$341=B82),'[1]산출(기)'!$I$4:$I$341))</f>
        <v>0</v>
      </c>
      <c r="P82" s="37">
        <v>0</v>
      </c>
      <c r="Q82" s="25">
        <v>0</v>
      </c>
      <c r="R82" s="25"/>
      <c r="S82" s="38" t="str">
        <f t="shared" si="7"/>
        <v/>
      </c>
      <c r="V82" s="9" t="s">
        <v>53</v>
      </c>
      <c r="W82" s="9">
        <f t="shared" si="8"/>
        <v>0</v>
      </c>
    </row>
    <row r="83" spans="1:25" ht="18" customHeight="1" x14ac:dyDescent="0.15">
      <c r="A83" s="30">
        <v>0</v>
      </c>
      <c r="B83" s="31">
        <v>0</v>
      </c>
      <c r="C83" s="32">
        <v>0</v>
      </c>
      <c r="D83" s="33">
        <f t="shared" si="6"/>
        <v>0</v>
      </c>
      <c r="E83" s="34"/>
      <c r="F83" s="34"/>
      <c r="G83" s="34"/>
      <c r="H83" s="34"/>
      <c r="I83" s="34"/>
      <c r="J83" s="35"/>
      <c r="K83" s="35"/>
      <c r="L83" s="36"/>
      <c r="N83" s="25"/>
      <c r="O83" s="25">
        <f t="array" ref="O83">SUM(IF(('[1]산출(기)'!$B$4:$B$341=$N$58)*('[1]산출(기)'!$E$4:$E$341=A83)*('[1]산출(기)'!$F$4:$F$341=B83),'[1]산출(기)'!$I$4:$I$341))</f>
        <v>0</v>
      </c>
      <c r="P83" s="37">
        <v>0</v>
      </c>
      <c r="Q83" s="25">
        <v>0</v>
      </c>
      <c r="R83" s="25"/>
      <c r="S83" s="38" t="str">
        <f t="shared" si="7"/>
        <v/>
      </c>
      <c r="V83" s="9" t="s">
        <v>53</v>
      </c>
      <c r="W83" s="9">
        <f t="shared" si="8"/>
        <v>0</v>
      </c>
    </row>
    <row r="84" spans="1:25" s="50" customFormat="1" ht="18" customHeight="1" x14ac:dyDescent="0.15">
      <c r="A84" s="45" t="s">
        <v>117</v>
      </c>
      <c r="B84" s="46"/>
      <c r="C84" s="46"/>
      <c r="D84" s="47"/>
      <c r="E84" s="48"/>
      <c r="F84" s="48"/>
      <c r="G84" s="48"/>
      <c r="H84" s="48"/>
      <c r="I84" s="48"/>
      <c r="J84" s="48"/>
      <c r="K84" s="49"/>
      <c r="L84" s="49"/>
      <c r="N84" s="25"/>
      <c r="O84" s="25"/>
      <c r="P84" s="25"/>
      <c r="Q84" s="25"/>
      <c r="R84" s="25"/>
      <c r="S84" s="38" t="str">
        <f>IF(SUM(E84:K84)=0,"",1)</f>
        <v/>
      </c>
      <c r="V84" s="51"/>
      <c r="W84" s="52"/>
      <c r="X84" s="52"/>
      <c r="Y84" s="52"/>
    </row>
    <row r="85" spans="1:25" ht="18" customHeight="1" x14ac:dyDescent="0.15">
      <c r="A85" s="53" t="s">
        <v>132</v>
      </c>
      <c r="B85" s="27"/>
      <c r="C85" s="27"/>
      <c r="D85" s="28"/>
      <c r="E85" s="27"/>
      <c r="F85" s="28"/>
      <c r="G85" s="28"/>
      <c r="H85" s="28"/>
      <c r="I85" s="29"/>
      <c r="J85" s="29"/>
      <c r="K85" s="29"/>
      <c r="L85" s="29"/>
      <c r="N85" s="25" t="s">
        <v>118</v>
      </c>
      <c r="O85" s="25"/>
      <c r="P85" s="25"/>
      <c r="Q85" s="25"/>
      <c r="R85" s="25"/>
      <c r="S85" s="8" t="str">
        <f>IF('[1]산출(기)'!D343=0,"",1)</f>
        <v/>
      </c>
    </row>
    <row r="86" spans="1:25" ht="18" customHeight="1" x14ac:dyDescent="0.15">
      <c r="A86" s="40" t="s">
        <v>133</v>
      </c>
      <c r="B86" s="41"/>
      <c r="C86" s="42" t="s">
        <v>134</v>
      </c>
      <c r="D86" s="33">
        <v>1</v>
      </c>
      <c r="E86" s="34"/>
      <c r="F86" s="34"/>
      <c r="G86" s="34"/>
      <c r="H86" s="34"/>
      <c r="I86" s="34"/>
      <c r="J86" s="35"/>
      <c r="K86" s="35"/>
      <c r="L86" s="36"/>
      <c r="N86" s="25"/>
      <c r="O86" s="54"/>
      <c r="P86" s="37"/>
      <c r="Q86" s="25"/>
      <c r="R86" s="25"/>
      <c r="S86" s="38">
        <f>IF(D86=0,"",1)</f>
        <v>1</v>
      </c>
      <c r="V86" s="9" t="s">
        <v>53</v>
      </c>
      <c r="W86" s="9">
        <f>IF(Q86="1-밸브류",IF(LEN(MID(B86,1,FIND("Ø",B86)-1))=3,"A.J.1.밸브콕설치/"&amp;MID(B86,1,FIND("Ø",B86)-1),"A.J.1.밸브콕설치/0"&amp;MID(B86,1,FIND("Ø",B86)-1)),0)</f>
        <v>0</v>
      </c>
    </row>
    <row r="87" spans="1:25" ht="18" customHeight="1" x14ac:dyDescent="0.15">
      <c r="A87" s="39"/>
      <c r="B87" s="39"/>
      <c r="C87" s="55"/>
      <c r="D87" s="33">
        <f t="shared" ref="D87:D110" si="9">INT(O87*P87+O87)</f>
        <v>0</v>
      </c>
      <c r="E87" s="34"/>
      <c r="F87" s="34"/>
      <c r="G87" s="34"/>
      <c r="H87" s="34"/>
      <c r="I87" s="34"/>
      <c r="J87" s="35"/>
      <c r="K87" s="35"/>
      <c r="L87" s="36"/>
      <c r="N87" s="25"/>
      <c r="O87" s="25"/>
      <c r="P87" s="37"/>
      <c r="Q87" s="25"/>
      <c r="R87" s="25"/>
      <c r="S87" s="38" t="str">
        <f t="shared" ref="S87:S110" si="10">IF(D87=0,"",1)</f>
        <v/>
      </c>
      <c r="V87" s="9" t="s">
        <v>53</v>
      </c>
      <c r="W87" s="9">
        <f t="shared" ref="W87:W110" si="11">IF(Q87="1-밸브류",IF(LEN(MID(B87,1,FIND("Ø",B87)-1))=3,"A.J.1.밸브콕설치/"&amp;MID(B87,1,FIND("Ø",B87)-1),"A.J.1.밸브콕설치/0"&amp;MID(B87,1,FIND("Ø",B87)-1)),0)</f>
        <v>0</v>
      </c>
    </row>
    <row r="88" spans="1:25" ht="18" customHeight="1" x14ac:dyDescent="0.15">
      <c r="A88" s="30"/>
      <c r="B88" s="31"/>
      <c r="C88" s="32"/>
      <c r="D88" s="33">
        <f t="shared" si="9"/>
        <v>0</v>
      </c>
      <c r="E88" s="34"/>
      <c r="F88" s="34"/>
      <c r="G88" s="34"/>
      <c r="H88" s="34"/>
      <c r="I88" s="34"/>
      <c r="J88" s="35"/>
      <c r="K88" s="35"/>
      <c r="L88" s="36"/>
      <c r="N88" s="25"/>
      <c r="O88" s="25"/>
      <c r="P88" s="37">
        <v>0</v>
      </c>
      <c r="Q88" s="25">
        <v>0</v>
      </c>
      <c r="R88" s="25"/>
      <c r="S88" s="38" t="str">
        <f t="shared" si="10"/>
        <v/>
      </c>
      <c r="V88" s="9" t="s">
        <v>53</v>
      </c>
      <c r="W88" s="9">
        <f t="shared" si="11"/>
        <v>0</v>
      </c>
    </row>
    <row r="89" spans="1:25" ht="18" customHeight="1" x14ac:dyDescent="0.15">
      <c r="A89" s="40"/>
      <c r="B89" s="41"/>
      <c r="C89" s="42"/>
      <c r="D89" s="33">
        <f t="shared" si="9"/>
        <v>0</v>
      </c>
      <c r="E89" s="34"/>
      <c r="F89" s="34"/>
      <c r="G89" s="34"/>
      <c r="H89" s="34"/>
      <c r="I89" s="34"/>
      <c r="J89" s="35"/>
      <c r="K89" s="35"/>
      <c r="L89" s="36"/>
      <c r="N89" s="25"/>
      <c r="O89" s="25"/>
      <c r="P89" s="37">
        <v>0</v>
      </c>
      <c r="Q89" s="25">
        <v>0</v>
      </c>
      <c r="R89" s="25"/>
      <c r="S89" s="38" t="str">
        <f t="shared" si="10"/>
        <v/>
      </c>
      <c r="V89" s="9" t="s">
        <v>53</v>
      </c>
      <c r="W89" s="9">
        <f t="shared" si="11"/>
        <v>0</v>
      </c>
    </row>
    <row r="90" spans="1:25" ht="18" customHeight="1" x14ac:dyDescent="0.15">
      <c r="A90" s="30"/>
      <c r="B90" s="31"/>
      <c r="C90" s="42"/>
      <c r="D90" s="33">
        <f t="shared" si="9"/>
        <v>0</v>
      </c>
      <c r="E90" s="34"/>
      <c r="F90" s="34"/>
      <c r="G90" s="34"/>
      <c r="H90" s="34"/>
      <c r="I90" s="34"/>
      <c r="J90" s="35"/>
      <c r="K90" s="35"/>
      <c r="L90" s="36"/>
      <c r="N90" s="25"/>
      <c r="O90" s="25"/>
      <c r="P90" s="37">
        <v>0</v>
      </c>
      <c r="Q90" s="25">
        <v>0</v>
      </c>
      <c r="R90" s="25"/>
      <c r="S90" s="38" t="str">
        <f t="shared" si="10"/>
        <v/>
      </c>
      <c r="V90" s="9" t="s">
        <v>53</v>
      </c>
      <c r="W90" s="9">
        <f t="shared" si="11"/>
        <v>0</v>
      </c>
    </row>
    <row r="91" spans="1:25" ht="18" customHeight="1" x14ac:dyDescent="0.15">
      <c r="A91" s="30">
        <v>0</v>
      </c>
      <c r="B91" s="31">
        <v>0</v>
      </c>
      <c r="C91" s="32">
        <v>0</v>
      </c>
      <c r="D91" s="33">
        <f t="shared" si="9"/>
        <v>0</v>
      </c>
      <c r="E91" s="34"/>
      <c r="F91" s="34"/>
      <c r="G91" s="34"/>
      <c r="H91" s="34"/>
      <c r="I91" s="34"/>
      <c r="J91" s="35"/>
      <c r="K91" s="35"/>
      <c r="L91" s="36"/>
      <c r="N91" s="25"/>
      <c r="O91" s="25">
        <f t="array" ref="O91">SUM(IF(('[1]산출(기)'!$B$4:$B$341=$N$58)*('[1]산출(기)'!$E$4:$E$341=A91)*('[1]산출(기)'!$F$4:$F$341=B91),'[1]산출(기)'!$I$4:$I$341))</f>
        <v>0</v>
      </c>
      <c r="P91" s="37">
        <v>0</v>
      </c>
      <c r="Q91" s="25">
        <v>0</v>
      </c>
      <c r="R91" s="25"/>
      <c r="S91" s="38" t="str">
        <f t="shared" si="10"/>
        <v/>
      </c>
      <c r="V91" s="9" t="s">
        <v>53</v>
      </c>
      <c r="W91" s="9">
        <f t="shared" si="11"/>
        <v>0</v>
      </c>
    </row>
    <row r="92" spans="1:25" ht="18" customHeight="1" x14ac:dyDescent="0.15">
      <c r="A92" s="30">
        <v>0</v>
      </c>
      <c r="B92" s="31">
        <v>0</v>
      </c>
      <c r="C92" s="32">
        <v>0</v>
      </c>
      <c r="D92" s="33">
        <f t="shared" si="9"/>
        <v>0</v>
      </c>
      <c r="E92" s="34"/>
      <c r="F92" s="34"/>
      <c r="G92" s="34"/>
      <c r="H92" s="34"/>
      <c r="I92" s="34"/>
      <c r="J92" s="35"/>
      <c r="K92" s="35"/>
      <c r="L92" s="36"/>
      <c r="N92" s="25"/>
      <c r="O92" s="25">
        <f t="array" ref="O92">SUM(IF(('[1]산출(기)'!$B$4:$B$341=$N$58)*('[1]산출(기)'!$E$4:$E$341=A92)*('[1]산출(기)'!$F$4:$F$341=B92),'[1]산출(기)'!$I$4:$I$341))</f>
        <v>0</v>
      </c>
      <c r="P92" s="37">
        <v>0</v>
      </c>
      <c r="Q92" s="25">
        <v>0</v>
      </c>
      <c r="R92" s="25"/>
      <c r="S92" s="38" t="str">
        <f t="shared" si="10"/>
        <v/>
      </c>
      <c r="V92" s="9" t="s">
        <v>53</v>
      </c>
      <c r="W92" s="9">
        <f t="shared" si="11"/>
        <v>0</v>
      </c>
    </row>
    <row r="93" spans="1:25" ht="18" customHeight="1" x14ac:dyDescent="0.15">
      <c r="A93" s="30">
        <v>0</v>
      </c>
      <c r="B93" s="31">
        <v>0</v>
      </c>
      <c r="C93" s="32">
        <v>0</v>
      </c>
      <c r="D93" s="33">
        <f t="shared" si="9"/>
        <v>0</v>
      </c>
      <c r="E93" s="34"/>
      <c r="F93" s="34"/>
      <c r="G93" s="34"/>
      <c r="H93" s="34"/>
      <c r="I93" s="34"/>
      <c r="J93" s="35"/>
      <c r="K93" s="35"/>
      <c r="L93" s="36"/>
      <c r="N93" s="25"/>
      <c r="O93" s="25">
        <f t="array" ref="O93">SUM(IF(('[1]산출(기)'!$B$4:$B$341=$N$58)*('[1]산출(기)'!$E$4:$E$341=A93)*('[1]산출(기)'!$F$4:$F$341=B93),'[1]산출(기)'!$I$4:$I$341))</f>
        <v>0</v>
      </c>
      <c r="P93" s="37">
        <v>0</v>
      </c>
      <c r="Q93" s="25">
        <v>0</v>
      </c>
      <c r="R93" s="25"/>
      <c r="S93" s="38" t="str">
        <f t="shared" si="10"/>
        <v/>
      </c>
      <c r="V93" s="9" t="s">
        <v>53</v>
      </c>
      <c r="W93" s="9">
        <f t="shared" si="11"/>
        <v>0</v>
      </c>
    </row>
    <row r="94" spans="1:25" ht="18" customHeight="1" x14ac:dyDescent="0.15">
      <c r="A94" s="30">
        <v>0</v>
      </c>
      <c r="B94" s="31">
        <v>0</v>
      </c>
      <c r="C94" s="32">
        <v>0</v>
      </c>
      <c r="D94" s="33">
        <f t="shared" si="9"/>
        <v>0</v>
      </c>
      <c r="E94" s="34"/>
      <c r="F94" s="34"/>
      <c r="G94" s="34"/>
      <c r="H94" s="34"/>
      <c r="I94" s="34"/>
      <c r="J94" s="35"/>
      <c r="K94" s="35"/>
      <c r="L94" s="36"/>
      <c r="N94" s="25"/>
      <c r="O94" s="25">
        <f t="array" ref="O94">SUM(IF(('[1]산출(기)'!$B$4:$B$341=$N$58)*('[1]산출(기)'!$E$4:$E$341=A94)*('[1]산출(기)'!$F$4:$F$341=B94),'[1]산출(기)'!$I$4:$I$341))</f>
        <v>0</v>
      </c>
      <c r="P94" s="37">
        <v>0</v>
      </c>
      <c r="Q94" s="25">
        <v>0</v>
      </c>
      <c r="R94" s="25"/>
      <c r="S94" s="38" t="str">
        <f t="shared" si="10"/>
        <v/>
      </c>
      <c r="V94" s="9" t="s">
        <v>53</v>
      </c>
      <c r="W94" s="9">
        <f t="shared" si="11"/>
        <v>0</v>
      </c>
    </row>
    <row r="95" spans="1:25" ht="18" customHeight="1" x14ac:dyDescent="0.15">
      <c r="A95" s="30">
        <v>0</v>
      </c>
      <c r="B95" s="31">
        <v>0</v>
      </c>
      <c r="C95" s="32">
        <v>0</v>
      </c>
      <c r="D95" s="33">
        <f t="shared" si="9"/>
        <v>0</v>
      </c>
      <c r="E95" s="34"/>
      <c r="F95" s="34"/>
      <c r="G95" s="34"/>
      <c r="H95" s="34"/>
      <c r="I95" s="34"/>
      <c r="J95" s="35"/>
      <c r="K95" s="35"/>
      <c r="L95" s="36"/>
      <c r="N95" s="25"/>
      <c r="O95" s="25">
        <f t="array" ref="O95">SUM(IF(('[1]산출(기)'!$B$4:$B$341=$N$58)*('[1]산출(기)'!$E$4:$E$341=A95)*('[1]산출(기)'!$F$4:$F$341=B95),'[1]산출(기)'!$I$4:$I$341))</f>
        <v>0</v>
      </c>
      <c r="P95" s="37">
        <v>0</v>
      </c>
      <c r="Q95" s="25">
        <v>0</v>
      </c>
      <c r="R95" s="25"/>
      <c r="S95" s="38" t="str">
        <f t="shared" si="10"/>
        <v/>
      </c>
      <c r="V95" s="9" t="s">
        <v>53</v>
      </c>
      <c r="W95" s="9">
        <f t="shared" si="11"/>
        <v>0</v>
      </c>
    </row>
    <row r="96" spans="1:25" ht="18" customHeight="1" x14ac:dyDescent="0.15">
      <c r="A96" s="30">
        <v>0</v>
      </c>
      <c r="B96" s="31">
        <v>0</v>
      </c>
      <c r="C96" s="32">
        <v>0</v>
      </c>
      <c r="D96" s="33">
        <f t="shared" si="9"/>
        <v>0</v>
      </c>
      <c r="E96" s="34"/>
      <c r="F96" s="34"/>
      <c r="G96" s="34"/>
      <c r="H96" s="34"/>
      <c r="I96" s="34"/>
      <c r="J96" s="35"/>
      <c r="K96" s="35"/>
      <c r="L96" s="36"/>
      <c r="N96" s="25"/>
      <c r="O96" s="25">
        <f t="array" ref="O96">SUM(IF(('[1]산출(기)'!$B$4:$B$341=$N$58)*('[1]산출(기)'!$E$4:$E$341=A96)*('[1]산출(기)'!$F$4:$F$341=B96),'[1]산출(기)'!$I$4:$I$341))</f>
        <v>0</v>
      </c>
      <c r="P96" s="37">
        <v>0</v>
      </c>
      <c r="Q96" s="25">
        <v>0</v>
      </c>
      <c r="R96" s="25"/>
      <c r="S96" s="38" t="str">
        <f t="shared" si="10"/>
        <v/>
      </c>
      <c r="V96" s="9" t="s">
        <v>53</v>
      </c>
      <c r="W96" s="9">
        <f t="shared" si="11"/>
        <v>0</v>
      </c>
    </row>
    <row r="97" spans="1:25" ht="18" customHeight="1" x14ac:dyDescent="0.15">
      <c r="A97" s="30">
        <v>0</v>
      </c>
      <c r="B97" s="31">
        <v>0</v>
      </c>
      <c r="C97" s="32">
        <v>0</v>
      </c>
      <c r="D97" s="33">
        <f t="shared" si="9"/>
        <v>0</v>
      </c>
      <c r="E97" s="34"/>
      <c r="F97" s="34"/>
      <c r="G97" s="34"/>
      <c r="H97" s="34"/>
      <c r="I97" s="34"/>
      <c r="J97" s="35"/>
      <c r="K97" s="35"/>
      <c r="L97" s="36"/>
      <c r="N97" s="25"/>
      <c r="O97" s="25">
        <f t="array" ref="O97">SUM(IF(('[1]산출(기)'!$B$4:$B$341=$N$58)*('[1]산출(기)'!$E$4:$E$341=A97)*('[1]산출(기)'!$F$4:$F$341=B97),'[1]산출(기)'!$I$4:$I$341))</f>
        <v>0</v>
      </c>
      <c r="P97" s="37">
        <v>0</v>
      </c>
      <c r="Q97" s="25">
        <v>0</v>
      </c>
      <c r="R97" s="25"/>
      <c r="S97" s="38" t="str">
        <f t="shared" si="10"/>
        <v/>
      </c>
      <c r="V97" s="9" t="s">
        <v>53</v>
      </c>
      <c r="W97" s="9">
        <f t="shared" si="11"/>
        <v>0</v>
      </c>
    </row>
    <row r="98" spans="1:25" ht="18" customHeight="1" x14ac:dyDescent="0.15">
      <c r="A98" s="30">
        <v>0</v>
      </c>
      <c r="B98" s="31">
        <v>0</v>
      </c>
      <c r="C98" s="32">
        <v>0</v>
      </c>
      <c r="D98" s="33">
        <f t="shared" si="9"/>
        <v>0</v>
      </c>
      <c r="E98" s="34"/>
      <c r="F98" s="34"/>
      <c r="G98" s="34"/>
      <c r="H98" s="34"/>
      <c r="I98" s="34"/>
      <c r="J98" s="35"/>
      <c r="K98" s="35"/>
      <c r="L98" s="36"/>
      <c r="N98" s="25"/>
      <c r="O98" s="25">
        <f t="array" ref="O98">SUM(IF(('[1]산출(기)'!$B$4:$B$341=$N$58)*('[1]산출(기)'!$E$4:$E$341=A98)*('[1]산출(기)'!$F$4:$F$341=B98),'[1]산출(기)'!$I$4:$I$341))</f>
        <v>0</v>
      </c>
      <c r="P98" s="37">
        <v>0</v>
      </c>
      <c r="Q98" s="25">
        <v>0</v>
      </c>
      <c r="R98" s="25"/>
      <c r="S98" s="38" t="str">
        <f t="shared" si="10"/>
        <v/>
      </c>
      <c r="V98" s="9" t="s">
        <v>53</v>
      </c>
      <c r="W98" s="9">
        <f t="shared" si="11"/>
        <v>0</v>
      </c>
    </row>
    <row r="99" spans="1:25" ht="18" customHeight="1" x14ac:dyDescent="0.15">
      <c r="A99" s="30">
        <v>0</v>
      </c>
      <c r="B99" s="31">
        <v>0</v>
      </c>
      <c r="C99" s="32">
        <v>0</v>
      </c>
      <c r="D99" s="33">
        <f t="shared" si="9"/>
        <v>0</v>
      </c>
      <c r="E99" s="34"/>
      <c r="F99" s="34"/>
      <c r="G99" s="34"/>
      <c r="H99" s="34"/>
      <c r="I99" s="34"/>
      <c r="J99" s="35"/>
      <c r="K99" s="35"/>
      <c r="L99" s="36"/>
      <c r="N99" s="25"/>
      <c r="O99" s="25">
        <f t="array" ref="O99">SUM(IF(('[1]산출(기)'!$B$4:$B$341=$N$58)*('[1]산출(기)'!$E$4:$E$341=A99)*('[1]산출(기)'!$F$4:$F$341=B99),'[1]산출(기)'!$I$4:$I$341))</f>
        <v>0</v>
      </c>
      <c r="P99" s="37">
        <v>0</v>
      </c>
      <c r="Q99" s="25">
        <v>0</v>
      </c>
      <c r="R99" s="25"/>
      <c r="S99" s="38" t="str">
        <f t="shared" si="10"/>
        <v/>
      </c>
      <c r="V99" s="9" t="s">
        <v>53</v>
      </c>
      <c r="W99" s="9">
        <f t="shared" si="11"/>
        <v>0</v>
      </c>
    </row>
    <row r="100" spans="1:25" ht="18" customHeight="1" x14ac:dyDescent="0.15">
      <c r="A100" s="30">
        <v>0</v>
      </c>
      <c r="B100" s="31">
        <v>0</v>
      </c>
      <c r="C100" s="32">
        <v>0</v>
      </c>
      <c r="D100" s="33">
        <f t="shared" si="9"/>
        <v>0</v>
      </c>
      <c r="E100" s="34"/>
      <c r="F100" s="34"/>
      <c r="G100" s="34"/>
      <c r="H100" s="34"/>
      <c r="I100" s="34"/>
      <c r="J100" s="35"/>
      <c r="K100" s="35"/>
      <c r="L100" s="36"/>
      <c r="N100" s="25"/>
      <c r="O100" s="25">
        <f t="array" ref="O100">SUM(IF(('[1]산출(기)'!$B$4:$B$341=$N$58)*('[1]산출(기)'!$E$4:$E$341=A100)*('[1]산출(기)'!$F$4:$F$341=B100),'[1]산출(기)'!$I$4:$I$341))</f>
        <v>0</v>
      </c>
      <c r="P100" s="37">
        <v>0</v>
      </c>
      <c r="Q100" s="25">
        <v>0</v>
      </c>
      <c r="R100" s="25"/>
      <c r="S100" s="38" t="str">
        <f t="shared" si="10"/>
        <v/>
      </c>
      <c r="V100" s="9" t="s">
        <v>53</v>
      </c>
      <c r="W100" s="9">
        <f t="shared" si="11"/>
        <v>0</v>
      </c>
    </row>
    <row r="101" spans="1:25" ht="18" customHeight="1" x14ac:dyDescent="0.15">
      <c r="A101" s="30">
        <v>0</v>
      </c>
      <c r="B101" s="31">
        <v>0</v>
      </c>
      <c r="C101" s="32">
        <v>0</v>
      </c>
      <c r="D101" s="33">
        <f t="shared" si="9"/>
        <v>0</v>
      </c>
      <c r="E101" s="34"/>
      <c r="F101" s="34"/>
      <c r="G101" s="34"/>
      <c r="H101" s="34"/>
      <c r="I101" s="34"/>
      <c r="J101" s="35"/>
      <c r="K101" s="35"/>
      <c r="L101" s="36"/>
      <c r="N101" s="25"/>
      <c r="O101" s="25">
        <f t="array" ref="O101">SUM(IF(('[1]산출(기)'!$B$4:$B$341=$N$58)*('[1]산출(기)'!$E$4:$E$341=A101)*('[1]산출(기)'!$F$4:$F$341=B101),'[1]산출(기)'!$I$4:$I$341))</f>
        <v>0</v>
      </c>
      <c r="P101" s="37">
        <v>0</v>
      </c>
      <c r="Q101" s="25">
        <v>0</v>
      </c>
      <c r="R101" s="25"/>
      <c r="S101" s="38" t="str">
        <f t="shared" si="10"/>
        <v/>
      </c>
      <c r="V101" s="9" t="s">
        <v>53</v>
      </c>
      <c r="W101" s="9">
        <f t="shared" si="11"/>
        <v>0</v>
      </c>
    </row>
    <row r="102" spans="1:25" ht="18" customHeight="1" x14ac:dyDescent="0.15">
      <c r="A102" s="30">
        <v>0</v>
      </c>
      <c r="B102" s="31">
        <v>0</v>
      </c>
      <c r="C102" s="32">
        <v>0</v>
      </c>
      <c r="D102" s="33">
        <f t="shared" si="9"/>
        <v>0</v>
      </c>
      <c r="E102" s="34"/>
      <c r="F102" s="34"/>
      <c r="G102" s="34"/>
      <c r="H102" s="34"/>
      <c r="I102" s="34"/>
      <c r="J102" s="35"/>
      <c r="K102" s="35"/>
      <c r="L102" s="36"/>
      <c r="N102" s="25"/>
      <c r="O102" s="25">
        <f t="array" ref="O102">SUM(IF(('[1]산출(기)'!$B$4:$B$341=$N$58)*('[1]산출(기)'!$E$4:$E$341=A102)*('[1]산출(기)'!$F$4:$F$341=B102),'[1]산출(기)'!$I$4:$I$341))</f>
        <v>0</v>
      </c>
      <c r="P102" s="37">
        <v>0</v>
      </c>
      <c r="Q102" s="25">
        <v>0</v>
      </c>
      <c r="R102" s="25"/>
      <c r="S102" s="38" t="str">
        <f t="shared" si="10"/>
        <v/>
      </c>
      <c r="V102" s="9" t="s">
        <v>53</v>
      </c>
      <c r="W102" s="9">
        <f t="shared" si="11"/>
        <v>0</v>
      </c>
    </row>
    <row r="103" spans="1:25" ht="18" customHeight="1" x14ac:dyDescent="0.15">
      <c r="A103" s="30">
        <v>0</v>
      </c>
      <c r="B103" s="31">
        <v>0</v>
      </c>
      <c r="C103" s="32">
        <v>0</v>
      </c>
      <c r="D103" s="33">
        <f t="shared" si="9"/>
        <v>0</v>
      </c>
      <c r="E103" s="34"/>
      <c r="F103" s="34"/>
      <c r="G103" s="34"/>
      <c r="H103" s="34"/>
      <c r="I103" s="34"/>
      <c r="J103" s="35"/>
      <c r="K103" s="35"/>
      <c r="L103" s="36"/>
      <c r="N103" s="25"/>
      <c r="O103" s="25">
        <f t="array" ref="O103">SUM(IF(('[1]산출(기)'!$B$4:$B$341=$N$58)*('[1]산출(기)'!$E$4:$E$341=A103)*('[1]산출(기)'!$F$4:$F$341=B103),'[1]산출(기)'!$I$4:$I$341))</f>
        <v>0</v>
      </c>
      <c r="P103" s="37">
        <v>0</v>
      </c>
      <c r="Q103" s="25">
        <v>0</v>
      </c>
      <c r="R103" s="25"/>
      <c r="S103" s="38" t="str">
        <f t="shared" si="10"/>
        <v/>
      </c>
      <c r="V103" s="9" t="s">
        <v>53</v>
      </c>
      <c r="W103" s="9">
        <f t="shared" si="11"/>
        <v>0</v>
      </c>
    </row>
    <row r="104" spans="1:25" ht="18" customHeight="1" x14ac:dyDescent="0.15">
      <c r="A104" s="30">
        <v>0</v>
      </c>
      <c r="B104" s="31">
        <v>0</v>
      </c>
      <c r="C104" s="32">
        <v>0</v>
      </c>
      <c r="D104" s="33">
        <f t="shared" si="9"/>
        <v>0</v>
      </c>
      <c r="E104" s="34"/>
      <c r="F104" s="34"/>
      <c r="G104" s="34"/>
      <c r="H104" s="34"/>
      <c r="I104" s="34"/>
      <c r="J104" s="35"/>
      <c r="K104" s="35"/>
      <c r="L104" s="36"/>
      <c r="N104" s="25"/>
      <c r="O104" s="25">
        <f t="array" ref="O104">SUM(IF(('[1]산출(기)'!$B$4:$B$341=$N$58)*('[1]산출(기)'!$E$4:$E$341=A104)*('[1]산출(기)'!$F$4:$F$341=B104),'[1]산출(기)'!$I$4:$I$341))</f>
        <v>0</v>
      </c>
      <c r="P104" s="37">
        <v>0</v>
      </c>
      <c r="Q104" s="25">
        <v>0</v>
      </c>
      <c r="R104" s="25"/>
      <c r="S104" s="38" t="str">
        <f t="shared" si="10"/>
        <v/>
      </c>
      <c r="V104" s="9" t="s">
        <v>53</v>
      </c>
      <c r="W104" s="9">
        <f t="shared" si="11"/>
        <v>0</v>
      </c>
    </row>
    <row r="105" spans="1:25" ht="18" customHeight="1" x14ac:dyDescent="0.15">
      <c r="A105" s="30">
        <v>0</v>
      </c>
      <c r="B105" s="31">
        <v>0</v>
      </c>
      <c r="C105" s="32">
        <v>0</v>
      </c>
      <c r="D105" s="33">
        <f t="shared" si="9"/>
        <v>0</v>
      </c>
      <c r="E105" s="34"/>
      <c r="F105" s="34"/>
      <c r="G105" s="34"/>
      <c r="H105" s="34"/>
      <c r="I105" s="34"/>
      <c r="J105" s="35"/>
      <c r="K105" s="35"/>
      <c r="L105" s="36"/>
      <c r="N105" s="25"/>
      <c r="O105" s="25">
        <f t="array" ref="O105">SUM(IF(('[1]산출(기)'!$B$4:$B$341=$N$58)*('[1]산출(기)'!$E$4:$E$341=A105)*('[1]산출(기)'!$F$4:$F$341=B105),'[1]산출(기)'!$I$4:$I$341))</f>
        <v>0</v>
      </c>
      <c r="P105" s="37">
        <v>0</v>
      </c>
      <c r="Q105" s="25">
        <v>0</v>
      </c>
      <c r="R105" s="25"/>
      <c r="S105" s="38" t="str">
        <f t="shared" si="10"/>
        <v/>
      </c>
      <c r="V105" s="9" t="s">
        <v>53</v>
      </c>
      <c r="W105" s="9">
        <f t="shared" si="11"/>
        <v>0</v>
      </c>
    </row>
    <row r="106" spans="1:25" ht="18" customHeight="1" x14ac:dyDescent="0.15">
      <c r="A106" s="30">
        <v>0</v>
      </c>
      <c r="B106" s="31">
        <v>0</v>
      </c>
      <c r="C106" s="32">
        <v>0</v>
      </c>
      <c r="D106" s="33">
        <f t="shared" si="9"/>
        <v>0</v>
      </c>
      <c r="E106" s="34"/>
      <c r="F106" s="34"/>
      <c r="G106" s="34"/>
      <c r="H106" s="34"/>
      <c r="I106" s="34"/>
      <c r="J106" s="35"/>
      <c r="K106" s="35"/>
      <c r="L106" s="36"/>
      <c r="N106" s="25"/>
      <c r="O106" s="25">
        <f t="array" ref="O106">SUM(IF(('[1]산출(기)'!$B$4:$B$341=$N$58)*('[1]산출(기)'!$E$4:$E$341=A106)*('[1]산출(기)'!$F$4:$F$341=B106),'[1]산출(기)'!$I$4:$I$341))</f>
        <v>0</v>
      </c>
      <c r="P106" s="37">
        <v>0</v>
      </c>
      <c r="Q106" s="25">
        <v>0</v>
      </c>
      <c r="R106" s="25"/>
      <c r="S106" s="38" t="str">
        <f t="shared" si="10"/>
        <v/>
      </c>
      <c r="V106" s="9" t="s">
        <v>53</v>
      </c>
      <c r="W106" s="9">
        <f t="shared" si="11"/>
        <v>0</v>
      </c>
    </row>
    <row r="107" spans="1:25" ht="18" customHeight="1" x14ac:dyDescent="0.15">
      <c r="A107" s="30">
        <v>0</v>
      </c>
      <c r="B107" s="31">
        <v>0</v>
      </c>
      <c r="C107" s="32">
        <v>0</v>
      </c>
      <c r="D107" s="33">
        <f t="shared" si="9"/>
        <v>0</v>
      </c>
      <c r="E107" s="34"/>
      <c r="F107" s="34"/>
      <c r="G107" s="34"/>
      <c r="H107" s="34"/>
      <c r="I107" s="34"/>
      <c r="J107" s="35"/>
      <c r="K107" s="35"/>
      <c r="L107" s="36"/>
      <c r="N107" s="25"/>
      <c r="O107" s="25">
        <f t="array" ref="O107">SUM(IF(('[1]산출(기)'!$B$4:$B$341=$N$58)*('[1]산출(기)'!$E$4:$E$341=A107)*('[1]산출(기)'!$F$4:$F$341=B107),'[1]산출(기)'!$I$4:$I$341))</f>
        <v>0</v>
      </c>
      <c r="P107" s="37">
        <v>0</v>
      </c>
      <c r="Q107" s="25">
        <v>0</v>
      </c>
      <c r="R107" s="25"/>
      <c r="S107" s="38" t="str">
        <f t="shared" si="10"/>
        <v/>
      </c>
      <c r="V107" s="9" t="s">
        <v>53</v>
      </c>
      <c r="W107" s="9">
        <f t="shared" si="11"/>
        <v>0</v>
      </c>
    </row>
    <row r="108" spans="1:25" ht="18" customHeight="1" x14ac:dyDescent="0.15">
      <c r="A108" s="30">
        <v>0</v>
      </c>
      <c r="B108" s="31">
        <v>0</v>
      </c>
      <c r="C108" s="32">
        <v>0</v>
      </c>
      <c r="D108" s="33">
        <f t="shared" si="9"/>
        <v>0</v>
      </c>
      <c r="E108" s="34"/>
      <c r="F108" s="34"/>
      <c r="G108" s="34"/>
      <c r="H108" s="34"/>
      <c r="I108" s="34"/>
      <c r="J108" s="35"/>
      <c r="K108" s="35"/>
      <c r="L108" s="36"/>
      <c r="N108" s="25"/>
      <c r="O108" s="25">
        <f t="array" ref="O108">SUM(IF(('[1]산출(기)'!$B$4:$B$341=$N$58)*('[1]산출(기)'!$E$4:$E$341=A108)*('[1]산출(기)'!$F$4:$F$341=B108),'[1]산출(기)'!$I$4:$I$341))</f>
        <v>0</v>
      </c>
      <c r="P108" s="37">
        <v>0</v>
      </c>
      <c r="Q108" s="25">
        <v>0</v>
      </c>
      <c r="R108" s="25"/>
      <c r="S108" s="38" t="str">
        <f t="shared" si="10"/>
        <v/>
      </c>
      <c r="V108" s="9" t="s">
        <v>53</v>
      </c>
      <c r="W108" s="9">
        <f t="shared" si="11"/>
        <v>0</v>
      </c>
    </row>
    <row r="109" spans="1:25" ht="18" customHeight="1" x14ac:dyDescent="0.15">
      <c r="A109" s="30">
        <v>0</v>
      </c>
      <c r="B109" s="31">
        <v>0</v>
      </c>
      <c r="C109" s="32">
        <v>0</v>
      </c>
      <c r="D109" s="33">
        <f t="shared" si="9"/>
        <v>0</v>
      </c>
      <c r="E109" s="34"/>
      <c r="F109" s="34"/>
      <c r="G109" s="34"/>
      <c r="H109" s="34"/>
      <c r="I109" s="34"/>
      <c r="J109" s="35"/>
      <c r="K109" s="35"/>
      <c r="L109" s="36"/>
      <c r="N109" s="25"/>
      <c r="O109" s="25">
        <f t="array" ref="O109">SUM(IF(('[1]산출(기)'!$B$4:$B$341=$N$58)*('[1]산출(기)'!$E$4:$E$341=A109)*('[1]산출(기)'!$F$4:$F$341=B109),'[1]산출(기)'!$I$4:$I$341))</f>
        <v>0</v>
      </c>
      <c r="P109" s="37">
        <v>0</v>
      </c>
      <c r="Q109" s="25">
        <v>0</v>
      </c>
      <c r="R109" s="25"/>
      <c r="S109" s="38" t="str">
        <f t="shared" si="10"/>
        <v/>
      </c>
      <c r="V109" s="9" t="s">
        <v>53</v>
      </c>
      <c r="W109" s="9">
        <f t="shared" si="11"/>
        <v>0</v>
      </c>
    </row>
    <row r="110" spans="1:25" ht="18" customHeight="1" x14ac:dyDescent="0.15">
      <c r="A110" s="30">
        <v>0</v>
      </c>
      <c r="B110" s="31">
        <v>0</v>
      </c>
      <c r="C110" s="32">
        <v>0</v>
      </c>
      <c r="D110" s="33">
        <f t="shared" si="9"/>
        <v>0</v>
      </c>
      <c r="E110" s="34"/>
      <c r="F110" s="34"/>
      <c r="G110" s="34"/>
      <c r="H110" s="34"/>
      <c r="I110" s="34"/>
      <c r="J110" s="35"/>
      <c r="K110" s="35"/>
      <c r="L110" s="36"/>
      <c r="N110" s="25"/>
      <c r="O110" s="25">
        <f t="array" ref="O110">SUM(IF(('[1]산출(기)'!$B$4:$B$341=$N$58)*('[1]산출(기)'!$E$4:$E$341=A110)*('[1]산출(기)'!$F$4:$F$341=B110),'[1]산출(기)'!$I$4:$I$341))</f>
        <v>0</v>
      </c>
      <c r="P110" s="37">
        <v>0</v>
      </c>
      <c r="Q110" s="25">
        <v>0</v>
      </c>
      <c r="R110" s="25"/>
      <c r="S110" s="38" t="str">
        <f t="shared" si="10"/>
        <v/>
      </c>
      <c r="V110" s="9" t="s">
        <v>53</v>
      </c>
      <c r="W110" s="9">
        <f t="shared" si="11"/>
        <v>0</v>
      </c>
    </row>
    <row r="111" spans="1:25" s="50" customFormat="1" ht="18" customHeight="1" x14ac:dyDescent="0.15">
      <c r="A111" s="45" t="s">
        <v>117</v>
      </c>
      <c r="B111" s="46"/>
      <c r="C111" s="46"/>
      <c r="D111" s="47"/>
      <c r="E111" s="48"/>
      <c r="F111" s="48"/>
      <c r="G111" s="48"/>
      <c r="H111" s="48"/>
      <c r="I111" s="48"/>
      <c r="J111" s="48"/>
      <c r="K111" s="49"/>
      <c r="L111" s="49"/>
      <c r="N111" s="25"/>
      <c r="O111" s="25"/>
      <c r="P111" s="25"/>
      <c r="Q111" s="25"/>
      <c r="R111" s="25"/>
      <c r="S111" s="38" t="str">
        <f>IF(SUM(E111:K111)=0,"",1)</f>
        <v/>
      </c>
      <c r="V111" s="51"/>
      <c r="W111" s="52"/>
      <c r="X111" s="52"/>
      <c r="Y111" s="52"/>
    </row>
    <row r="112" spans="1:25" ht="18" customHeight="1" x14ac:dyDescent="0.15">
      <c r="A112" s="53" t="s">
        <v>135</v>
      </c>
      <c r="B112" s="27"/>
      <c r="C112" s="27"/>
      <c r="D112" s="28"/>
      <c r="E112" s="27"/>
      <c r="F112" s="28"/>
      <c r="G112" s="28"/>
      <c r="H112" s="28"/>
      <c r="I112" s="29"/>
      <c r="J112" s="29"/>
      <c r="K112" s="29"/>
      <c r="L112" s="29"/>
      <c r="N112" s="25" t="s">
        <v>118</v>
      </c>
      <c r="O112" s="25"/>
      <c r="P112" s="25"/>
      <c r="Q112" s="25"/>
      <c r="R112" s="25"/>
      <c r="S112" s="8" t="str">
        <f>IF('[1]산출(기)'!D370=0,"",1)</f>
        <v/>
      </c>
    </row>
    <row r="113" spans="1:23" ht="18" customHeight="1" x14ac:dyDescent="0.15">
      <c r="A113" s="40" t="s">
        <v>136</v>
      </c>
      <c r="B113" s="41"/>
      <c r="C113" s="42" t="s">
        <v>134</v>
      </c>
      <c r="D113" s="33">
        <v>1</v>
      </c>
      <c r="E113" s="34"/>
      <c r="F113" s="34"/>
      <c r="G113" s="34"/>
      <c r="H113" s="34"/>
      <c r="I113" s="34"/>
      <c r="J113" s="35"/>
      <c r="K113" s="35"/>
      <c r="L113" s="36"/>
      <c r="N113" s="25"/>
      <c r="O113" s="54"/>
      <c r="P113" s="37"/>
      <c r="Q113" s="25"/>
      <c r="R113" s="25"/>
      <c r="S113" s="38">
        <f>IF(D113=0,"",1)</f>
        <v>1</v>
      </c>
      <c r="V113" s="9" t="s">
        <v>53</v>
      </c>
      <c r="W113" s="9">
        <f>IF(Q113="1-밸브류",IF(LEN(MID(B113,1,FIND("Ø",B113)-1))=3,"A.J.1.밸브콕설치/"&amp;MID(B113,1,FIND("Ø",B113)-1),"A.J.1.밸브콕설치/0"&amp;MID(B113,1,FIND("Ø",B113)-1)),0)</f>
        <v>0</v>
      </c>
    </row>
    <row r="114" spans="1:23" ht="18" customHeight="1" x14ac:dyDescent="0.15">
      <c r="A114" s="39"/>
      <c r="B114" s="39"/>
      <c r="C114" s="55"/>
      <c r="D114" s="33">
        <f t="shared" ref="D114:D137" si="12">INT(O114*P114+O114)</f>
        <v>0</v>
      </c>
      <c r="E114" s="34"/>
      <c r="F114" s="34"/>
      <c r="G114" s="34"/>
      <c r="H114" s="34"/>
      <c r="I114" s="34"/>
      <c r="J114" s="35"/>
      <c r="K114" s="35"/>
      <c r="L114" s="36"/>
      <c r="N114" s="25"/>
      <c r="O114" s="25"/>
      <c r="P114" s="37"/>
      <c r="Q114" s="25"/>
      <c r="R114" s="25"/>
      <c r="S114" s="38" t="str">
        <f t="shared" ref="S114:S137" si="13">IF(D114=0,"",1)</f>
        <v/>
      </c>
      <c r="V114" s="9" t="s">
        <v>53</v>
      </c>
      <c r="W114" s="9">
        <f t="shared" ref="W114:W137" si="14">IF(Q114="1-밸브류",IF(LEN(MID(B114,1,FIND("Ø",B114)-1))=3,"A.J.1.밸브콕설치/"&amp;MID(B114,1,FIND("Ø",B114)-1),"A.J.1.밸브콕설치/0"&amp;MID(B114,1,FIND("Ø",B114)-1)),0)</f>
        <v>0</v>
      </c>
    </row>
    <row r="115" spans="1:23" ht="18" customHeight="1" x14ac:dyDescent="0.15">
      <c r="A115" s="30"/>
      <c r="B115" s="31"/>
      <c r="C115" s="32"/>
      <c r="D115" s="33">
        <f t="shared" si="12"/>
        <v>0</v>
      </c>
      <c r="E115" s="34"/>
      <c r="F115" s="34"/>
      <c r="G115" s="34"/>
      <c r="H115" s="34"/>
      <c r="I115" s="34"/>
      <c r="J115" s="35"/>
      <c r="K115" s="35"/>
      <c r="L115" s="36"/>
      <c r="N115" s="25"/>
      <c r="O115" s="25"/>
      <c r="P115" s="37">
        <v>0</v>
      </c>
      <c r="Q115" s="25">
        <v>0</v>
      </c>
      <c r="R115" s="25"/>
      <c r="S115" s="38" t="str">
        <f t="shared" si="13"/>
        <v/>
      </c>
      <c r="V115" s="9" t="s">
        <v>53</v>
      </c>
      <c r="W115" s="9">
        <f t="shared" si="14"/>
        <v>0</v>
      </c>
    </row>
    <row r="116" spans="1:23" ht="18" customHeight="1" x14ac:dyDescent="0.15">
      <c r="A116" s="40"/>
      <c r="B116" s="41"/>
      <c r="C116" s="42"/>
      <c r="D116" s="33">
        <f t="shared" si="12"/>
        <v>0</v>
      </c>
      <c r="E116" s="34"/>
      <c r="F116" s="34"/>
      <c r="G116" s="34"/>
      <c r="H116" s="34"/>
      <c r="I116" s="34"/>
      <c r="J116" s="35"/>
      <c r="K116" s="35"/>
      <c r="L116" s="36"/>
      <c r="N116" s="25"/>
      <c r="O116" s="25"/>
      <c r="P116" s="37">
        <v>0</v>
      </c>
      <c r="Q116" s="25">
        <v>0</v>
      </c>
      <c r="R116" s="25"/>
      <c r="S116" s="38" t="str">
        <f t="shared" si="13"/>
        <v/>
      </c>
      <c r="V116" s="9" t="s">
        <v>53</v>
      </c>
      <c r="W116" s="9">
        <f t="shared" si="14"/>
        <v>0</v>
      </c>
    </row>
    <row r="117" spans="1:23" ht="18" customHeight="1" x14ac:dyDescent="0.15">
      <c r="A117" s="30"/>
      <c r="B117" s="31"/>
      <c r="C117" s="42"/>
      <c r="D117" s="33">
        <f t="shared" si="12"/>
        <v>0</v>
      </c>
      <c r="E117" s="34"/>
      <c r="F117" s="34"/>
      <c r="G117" s="34"/>
      <c r="H117" s="34"/>
      <c r="I117" s="34"/>
      <c r="J117" s="35"/>
      <c r="K117" s="35"/>
      <c r="L117" s="36"/>
      <c r="N117" s="25"/>
      <c r="O117" s="25"/>
      <c r="P117" s="37">
        <v>0</v>
      </c>
      <c r="Q117" s="25">
        <v>0</v>
      </c>
      <c r="R117" s="25"/>
      <c r="S117" s="38" t="str">
        <f t="shared" si="13"/>
        <v/>
      </c>
      <c r="V117" s="9" t="s">
        <v>53</v>
      </c>
      <c r="W117" s="9">
        <f t="shared" si="14"/>
        <v>0</v>
      </c>
    </row>
    <row r="118" spans="1:23" ht="18" customHeight="1" x14ac:dyDescent="0.15">
      <c r="A118" s="30">
        <v>0</v>
      </c>
      <c r="B118" s="31">
        <v>0</v>
      </c>
      <c r="C118" s="32">
        <v>0</v>
      </c>
      <c r="D118" s="33">
        <f t="shared" si="12"/>
        <v>0</v>
      </c>
      <c r="E118" s="34"/>
      <c r="F118" s="34"/>
      <c r="G118" s="34"/>
      <c r="H118" s="34"/>
      <c r="I118" s="34"/>
      <c r="J118" s="35"/>
      <c r="K118" s="35"/>
      <c r="L118" s="36"/>
      <c r="N118" s="25"/>
      <c r="O118" s="25">
        <f t="array" ref="O118">SUM(IF(('[1]산출(기)'!$B$4:$B$341=$N$58)*('[1]산출(기)'!$E$4:$E$341=A118)*('[1]산출(기)'!$F$4:$F$341=B118),'[1]산출(기)'!$I$4:$I$341))</f>
        <v>0</v>
      </c>
      <c r="P118" s="37">
        <v>0</v>
      </c>
      <c r="Q118" s="25">
        <v>0</v>
      </c>
      <c r="R118" s="25"/>
      <c r="S118" s="38" t="str">
        <f t="shared" si="13"/>
        <v/>
      </c>
      <c r="V118" s="9" t="s">
        <v>53</v>
      </c>
      <c r="W118" s="9">
        <f t="shared" si="14"/>
        <v>0</v>
      </c>
    </row>
    <row r="119" spans="1:23" ht="18" customHeight="1" x14ac:dyDescent="0.15">
      <c r="A119" s="30">
        <v>0</v>
      </c>
      <c r="B119" s="31">
        <v>0</v>
      </c>
      <c r="C119" s="32">
        <v>0</v>
      </c>
      <c r="D119" s="33">
        <f t="shared" si="12"/>
        <v>0</v>
      </c>
      <c r="E119" s="34"/>
      <c r="F119" s="34"/>
      <c r="G119" s="34"/>
      <c r="H119" s="34"/>
      <c r="I119" s="34"/>
      <c r="J119" s="35"/>
      <c r="K119" s="35"/>
      <c r="L119" s="36"/>
      <c r="N119" s="25"/>
      <c r="O119" s="25">
        <f t="array" ref="O119">SUM(IF(('[1]산출(기)'!$B$4:$B$341=$N$58)*('[1]산출(기)'!$E$4:$E$341=A119)*('[1]산출(기)'!$F$4:$F$341=B119),'[1]산출(기)'!$I$4:$I$341))</f>
        <v>0</v>
      </c>
      <c r="P119" s="37">
        <v>0</v>
      </c>
      <c r="Q119" s="25">
        <v>0</v>
      </c>
      <c r="R119" s="25"/>
      <c r="S119" s="38" t="str">
        <f t="shared" si="13"/>
        <v/>
      </c>
      <c r="V119" s="9" t="s">
        <v>53</v>
      </c>
      <c r="W119" s="9">
        <f t="shared" si="14"/>
        <v>0</v>
      </c>
    </row>
    <row r="120" spans="1:23" ht="18" customHeight="1" x14ac:dyDescent="0.15">
      <c r="A120" s="30">
        <v>0</v>
      </c>
      <c r="B120" s="31">
        <v>0</v>
      </c>
      <c r="C120" s="32">
        <v>0</v>
      </c>
      <c r="D120" s="33">
        <f t="shared" si="12"/>
        <v>0</v>
      </c>
      <c r="E120" s="34"/>
      <c r="F120" s="34"/>
      <c r="G120" s="34"/>
      <c r="H120" s="34"/>
      <c r="I120" s="34"/>
      <c r="J120" s="35"/>
      <c r="K120" s="35"/>
      <c r="L120" s="36"/>
      <c r="N120" s="25"/>
      <c r="O120" s="25">
        <f t="array" ref="O120">SUM(IF(('[1]산출(기)'!$B$4:$B$341=$N$58)*('[1]산출(기)'!$E$4:$E$341=A120)*('[1]산출(기)'!$F$4:$F$341=B120),'[1]산출(기)'!$I$4:$I$341))</f>
        <v>0</v>
      </c>
      <c r="P120" s="37">
        <v>0</v>
      </c>
      <c r="Q120" s="25">
        <v>0</v>
      </c>
      <c r="R120" s="25"/>
      <c r="S120" s="38" t="str">
        <f t="shared" si="13"/>
        <v/>
      </c>
      <c r="V120" s="9" t="s">
        <v>53</v>
      </c>
      <c r="W120" s="9">
        <f t="shared" si="14"/>
        <v>0</v>
      </c>
    </row>
    <row r="121" spans="1:23" ht="18" customHeight="1" x14ac:dyDescent="0.15">
      <c r="A121" s="30">
        <v>0</v>
      </c>
      <c r="B121" s="31">
        <v>0</v>
      </c>
      <c r="C121" s="32">
        <v>0</v>
      </c>
      <c r="D121" s="33">
        <f t="shared" si="12"/>
        <v>0</v>
      </c>
      <c r="E121" s="34"/>
      <c r="F121" s="34"/>
      <c r="G121" s="34"/>
      <c r="H121" s="34"/>
      <c r="I121" s="34"/>
      <c r="J121" s="35"/>
      <c r="K121" s="35"/>
      <c r="L121" s="36"/>
      <c r="N121" s="25"/>
      <c r="O121" s="25">
        <f t="array" ref="O121">SUM(IF(('[1]산출(기)'!$B$4:$B$341=$N$58)*('[1]산출(기)'!$E$4:$E$341=A121)*('[1]산출(기)'!$F$4:$F$341=B121),'[1]산출(기)'!$I$4:$I$341))</f>
        <v>0</v>
      </c>
      <c r="P121" s="37">
        <v>0</v>
      </c>
      <c r="Q121" s="25">
        <v>0</v>
      </c>
      <c r="R121" s="25"/>
      <c r="S121" s="38" t="str">
        <f t="shared" si="13"/>
        <v/>
      </c>
      <c r="V121" s="9" t="s">
        <v>53</v>
      </c>
      <c r="W121" s="9">
        <f t="shared" si="14"/>
        <v>0</v>
      </c>
    </row>
    <row r="122" spans="1:23" ht="18" customHeight="1" x14ac:dyDescent="0.15">
      <c r="A122" s="30">
        <v>0</v>
      </c>
      <c r="B122" s="31">
        <v>0</v>
      </c>
      <c r="C122" s="32">
        <v>0</v>
      </c>
      <c r="D122" s="33">
        <f t="shared" si="12"/>
        <v>0</v>
      </c>
      <c r="E122" s="34"/>
      <c r="F122" s="34"/>
      <c r="G122" s="34"/>
      <c r="H122" s="34"/>
      <c r="I122" s="34"/>
      <c r="J122" s="35"/>
      <c r="K122" s="35"/>
      <c r="L122" s="36"/>
      <c r="N122" s="25"/>
      <c r="O122" s="25">
        <f t="array" ref="O122">SUM(IF(('[1]산출(기)'!$B$4:$B$341=$N$58)*('[1]산출(기)'!$E$4:$E$341=A122)*('[1]산출(기)'!$F$4:$F$341=B122),'[1]산출(기)'!$I$4:$I$341))</f>
        <v>0</v>
      </c>
      <c r="P122" s="37">
        <v>0</v>
      </c>
      <c r="Q122" s="25">
        <v>0</v>
      </c>
      <c r="R122" s="25"/>
      <c r="S122" s="38" t="str">
        <f t="shared" si="13"/>
        <v/>
      </c>
      <c r="V122" s="9" t="s">
        <v>53</v>
      </c>
      <c r="W122" s="9">
        <f t="shared" si="14"/>
        <v>0</v>
      </c>
    </row>
    <row r="123" spans="1:23" ht="18" customHeight="1" x14ac:dyDescent="0.15">
      <c r="A123" s="30">
        <v>0</v>
      </c>
      <c r="B123" s="31">
        <v>0</v>
      </c>
      <c r="C123" s="32">
        <v>0</v>
      </c>
      <c r="D123" s="33">
        <f t="shared" si="12"/>
        <v>0</v>
      </c>
      <c r="E123" s="34"/>
      <c r="F123" s="34"/>
      <c r="G123" s="34"/>
      <c r="H123" s="34"/>
      <c r="I123" s="34"/>
      <c r="J123" s="35"/>
      <c r="K123" s="35"/>
      <c r="L123" s="36"/>
      <c r="N123" s="25"/>
      <c r="O123" s="25">
        <f t="array" ref="O123">SUM(IF(('[1]산출(기)'!$B$4:$B$341=$N$58)*('[1]산출(기)'!$E$4:$E$341=A123)*('[1]산출(기)'!$F$4:$F$341=B123),'[1]산출(기)'!$I$4:$I$341))</f>
        <v>0</v>
      </c>
      <c r="P123" s="37">
        <v>0</v>
      </c>
      <c r="Q123" s="25">
        <v>0</v>
      </c>
      <c r="R123" s="25"/>
      <c r="S123" s="38" t="str">
        <f t="shared" si="13"/>
        <v/>
      </c>
      <c r="V123" s="9" t="s">
        <v>53</v>
      </c>
      <c r="W123" s="9">
        <f t="shared" si="14"/>
        <v>0</v>
      </c>
    </row>
    <row r="124" spans="1:23" ht="18" customHeight="1" x14ac:dyDescent="0.15">
      <c r="A124" s="30">
        <v>0</v>
      </c>
      <c r="B124" s="31">
        <v>0</v>
      </c>
      <c r="C124" s="32">
        <v>0</v>
      </c>
      <c r="D124" s="33">
        <f t="shared" si="12"/>
        <v>0</v>
      </c>
      <c r="E124" s="34"/>
      <c r="F124" s="34"/>
      <c r="G124" s="34"/>
      <c r="H124" s="34"/>
      <c r="I124" s="34"/>
      <c r="J124" s="35"/>
      <c r="K124" s="35"/>
      <c r="L124" s="36"/>
      <c r="N124" s="25"/>
      <c r="O124" s="25">
        <f t="array" ref="O124">SUM(IF(('[1]산출(기)'!$B$4:$B$341=$N$58)*('[1]산출(기)'!$E$4:$E$341=A124)*('[1]산출(기)'!$F$4:$F$341=B124),'[1]산출(기)'!$I$4:$I$341))</f>
        <v>0</v>
      </c>
      <c r="P124" s="37">
        <v>0</v>
      </c>
      <c r="Q124" s="25">
        <v>0</v>
      </c>
      <c r="R124" s="25"/>
      <c r="S124" s="38" t="str">
        <f t="shared" si="13"/>
        <v/>
      </c>
      <c r="V124" s="9" t="s">
        <v>53</v>
      </c>
      <c r="W124" s="9">
        <f t="shared" si="14"/>
        <v>0</v>
      </c>
    </row>
    <row r="125" spans="1:23" ht="18" customHeight="1" x14ac:dyDescent="0.15">
      <c r="A125" s="30">
        <v>0</v>
      </c>
      <c r="B125" s="31">
        <v>0</v>
      </c>
      <c r="C125" s="32">
        <v>0</v>
      </c>
      <c r="D125" s="33">
        <f t="shared" si="12"/>
        <v>0</v>
      </c>
      <c r="E125" s="34"/>
      <c r="F125" s="34"/>
      <c r="G125" s="34"/>
      <c r="H125" s="34"/>
      <c r="I125" s="34"/>
      <c r="J125" s="35"/>
      <c r="K125" s="35"/>
      <c r="L125" s="36"/>
      <c r="N125" s="25"/>
      <c r="O125" s="25">
        <f t="array" ref="O125">SUM(IF(('[1]산출(기)'!$B$4:$B$341=$N$58)*('[1]산출(기)'!$E$4:$E$341=A125)*('[1]산출(기)'!$F$4:$F$341=B125),'[1]산출(기)'!$I$4:$I$341))</f>
        <v>0</v>
      </c>
      <c r="P125" s="37">
        <v>0</v>
      </c>
      <c r="Q125" s="25">
        <v>0</v>
      </c>
      <c r="R125" s="25"/>
      <c r="S125" s="38" t="str">
        <f t="shared" si="13"/>
        <v/>
      </c>
      <c r="V125" s="9" t="s">
        <v>53</v>
      </c>
      <c r="W125" s="9">
        <f t="shared" si="14"/>
        <v>0</v>
      </c>
    </row>
    <row r="126" spans="1:23" ht="18" customHeight="1" x14ac:dyDescent="0.15">
      <c r="A126" s="30">
        <v>0</v>
      </c>
      <c r="B126" s="31">
        <v>0</v>
      </c>
      <c r="C126" s="32">
        <v>0</v>
      </c>
      <c r="D126" s="33">
        <f t="shared" si="12"/>
        <v>0</v>
      </c>
      <c r="E126" s="34"/>
      <c r="F126" s="34"/>
      <c r="G126" s="34"/>
      <c r="H126" s="34"/>
      <c r="I126" s="34"/>
      <c r="J126" s="35"/>
      <c r="K126" s="35"/>
      <c r="L126" s="36"/>
      <c r="N126" s="25"/>
      <c r="O126" s="25">
        <f t="array" ref="O126">SUM(IF(('[1]산출(기)'!$B$4:$B$341=$N$58)*('[1]산출(기)'!$E$4:$E$341=A126)*('[1]산출(기)'!$F$4:$F$341=B126),'[1]산출(기)'!$I$4:$I$341))</f>
        <v>0</v>
      </c>
      <c r="P126" s="37">
        <v>0</v>
      </c>
      <c r="Q126" s="25">
        <v>0</v>
      </c>
      <c r="R126" s="25"/>
      <c r="S126" s="38" t="str">
        <f t="shared" si="13"/>
        <v/>
      </c>
      <c r="V126" s="9" t="s">
        <v>53</v>
      </c>
      <c r="W126" s="9">
        <f t="shared" si="14"/>
        <v>0</v>
      </c>
    </row>
    <row r="127" spans="1:23" ht="18" customHeight="1" x14ac:dyDescent="0.15">
      <c r="A127" s="30">
        <v>0</v>
      </c>
      <c r="B127" s="31">
        <v>0</v>
      </c>
      <c r="C127" s="32">
        <v>0</v>
      </c>
      <c r="D127" s="33">
        <f t="shared" si="12"/>
        <v>0</v>
      </c>
      <c r="E127" s="34"/>
      <c r="F127" s="34"/>
      <c r="G127" s="34"/>
      <c r="H127" s="34"/>
      <c r="I127" s="34"/>
      <c r="J127" s="35"/>
      <c r="K127" s="35"/>
      <c r="L127" s="36"/>
      <c r="N127" s="25"/>
      <c r="O127" s="25">
        <f t="array" ref="O127">SUM(IF(('[1]산출(기)'!$B$4:$B$341=$N$58)*('[1]산출(기)'!$E$4:$E$341=A127)*('[1]산출(기)'!$F$4:$F$341=B127),'[1]산출(기)'!$I$4:$I$341))</f>
        <v>0</v>
      </c>
      <c r="P127" s="37">
        <v>0</v>
      </c>
      <c r="Q127" s="25">
        <v>0</v>
      </c>
      <c r="R127" s="25"/>
      <c r="S127" s="38" t="str">
        <f t="shared" si="13"/>
        <v/>
      </c>
      <c r="V127" s="9" t="s">
        <v>53</v>
      </c>
      <c r="W127" s="9">
        <f t="shared" si="14"/>
        <v>0</v>
      </c>
    </row>
    <row r="128" spans="1:23" ht="18" customHeight="1" x14ac:dyDescent="0.15">
      <c r="A128" s="30">
        <v>0</v>
      </c>
      <c r="B128" s="31">
        <v>0</v>
      </c>
      <c r="C128" s="32">
        <v>0</v>
      </c>
      <c r="D128" s="33">
        <f t="shared" si="12"/>
        <v>0</v>
      </c>
      <c r="E128" s="34"/>
      <c r="F128" s="34"/>
      <c r="G128" s="34"/>
      <c r="H128" s="34"/>
      <c r="I128" s="34"/>
      <c r="J128" s="35"/>
      <c r="K128" s="35"/>
      <c r="L128" s="36"/>
      <c r="N128" s="25"/>
      <c r="O128" s="25">
        <f t="array" ref="O128">SUM(IF(('[1]산출(기)'!$B$4:$B$341=$N$58)*('[1]산출(기)'!$E$4:$E$341=A128)*('[1]산출(기)'!$F$4:$F$341=B128),'[1]산출(기)'!$I$4:$I$341))</f>
        <v>0</v>
      </c>
      <c r="P128" s="37">
        <v>0</v>
      </c>
      <c r="Q128" s="25">
        <v>0</v>
      </c>
      <c r="R128" s="25"/>
      <c r="S128" s="38" t="str">
        <f t="shared" si="13"/>
        <v/>
      </c>
      <c r="V128" s="9" t="s">
        <v>53</v>
      </c>
      <c r="W128" s="9">
        <f t="shared" si="14"/>
        <v>0</v>
      </c>
    </row>
    <row r="129" spans="1:25" ht="18" customHeight="1" x14ac:dyDescent="0.15">
      <c r="A129" s="30">
        <v>0</v>
      </c>
      <c r="B129" s="31">
        <v>0</v>
      </c>
      <c r="C129" s="32">
        <v>0</v>
      </c>
      <c r="D129" s="33">
        <f t="shared" si="12"/>
        <v>0</v>
      </c>
      <c r="E129" s="34"/>
      <c r="F129" s="34"/>
      <c r="G129" s="34"/>
      <c r="H129" s="34"/>
      <c r="I129" s="34"/>
      <c r="J129" s="35"/>
      <c r="K129" s="35"/>
      <c r="L129" s="36"/>
      <c r="N129" s="25"/>
      <c r="O129" s="25">
        <f t="array" ref="O129">SUM(IF(('[1]산출(기)'!$B$4:$B$341=$N$58)*('[1]산출(기)'!$E$4:$E$341=A129)*('[1]산출(기)'!$F$4:$F$341=B129),'[1]산출(기)'!$I$4:$I$341))</f>
        <v>0</v>
      </c>
      <c r="P129" s="37">
        <v>0</v>
      </c>
      <c r="Q129" s="25">
        <v>0</v>
      </c>
      <c r="R129" s="25"/>
      <c r="S129" s="38" t="str">
        <f t="shared" si="13"/>
        <v/>
      </c>
      <c r="V129" s="9" t="s">
        <v>53</v>
      </c>
      <c r="W129" s="9">
        <f t="shared" si="14"/>
        <v>0</v>
      </c>
    </row>
    <row r="130" spans="1:25" ht="18" customHeight="1" x14ac:dyDescent="0.15">
      <c r="A130" s="30">
        <v>0</v>
      </c>
      <c r="B130" s="31">
        <v>0</v>
      </c>
      <c r="C130" s="32">
        <v>0</v>
      </c>
      <c r="D130" s="33">
        <f t="shared" si="12"/>
        <v>0</v>
      </c>
      <c r="E130" s="34"/>
      <c r="F130" s="34"/>
      <c r="G130" s="34"/>
      <c r="H130" s="34"/>
      <c r="I130" s="34"/>
      <c r="J130" s="35"/>
      <c r="K130" s="35"/>
      <c r="L130" s="36"/>
      <c r="N130" s="25"/>
      <c r="O130" s="25">
        <f t="array" ref="O130">SUM(IF(('[1]산출(기)'!$B$4:$B$341=$N$58)*('[1]산출(기)'!$E$4:$E$341=A130)*('[1]산출(기)'!$F$4:$F$341=B130),'[1]산출(기)'!$I$4:$I$341))</f>
        <v>0</v>
      </c>
      <c r="P130" s="37">
        <v>0</v>
      </c>
      <c r="Q130" s="25">
        <v>0</v>
      </c>
      <c r="R130" s="25"/>
      <c r="S130" s="38" t="str">
        <f t="shared" si="13"/>
        <v/>
      </c>
      <c r="V130" s="9" t="s">
        <v>53</v>
      </c>
      <c r="W130" s="9">
        <f t="shared" si="14"/>
        <v>0</v>
      </c>
    </row>
    <row r="131" spans="1:25" ht="18" customHeight="1" x14ac:dyDescent="0.15">
      <c r="A131" s="30">
        <v>0</v>
      </c>
      <c r="B131" s="31">
        <v>0</v>
      </c>
      <c r="C131" s="32">
        <v>0</v>
      </c>
      <c r="D131" s="33">
        <f t="shared" si="12"/>
        <v>0</v>
      </c>
      <c r="E131" s="34"/>
      <c r="F131" s="34"/>
      <c r="G131" s="34"/>
      <c r="H131" s="34"/>
      <c r="I131" s="34"/>
      <c r="J131" s="35"/>
      <c r="K131" s="35"/>
      <c r="L131" s="36"/>
      <c r="N131" s="25"/>
      <c r="O131" s="25">
        <f t="array" ref="O131">SUM(IF(('[1]산출(기)'!$B$4:$B$341=$N$58)*('[1]산출(기)'!$E$4:$E$341=A131)*('[1]산출(기)'!$F$4:$F$341=B131),'[1]산출(기)'!$I$4:$I$341))</f>
        <v>0</v>
      </c>
      <c r="P131" s="37">
        <v>0</v>
      </c>
      <c r="Q131" s="25">
        <v>0</v>
      </c>
      <c r="R131" s="25"/>
      <c r="S131" s="38" t="str">
        <f t="shared" si="13"/>
        <v/>
      </c>
      <c r="V131" s="9" t="s">
        <v>53</v>
      </c>
      <c r="W131" s="9">
        <f t="shared" si="14"/>
        <v>0</v>
      </c>
    </row>
    <row r="132" spans="1:25" ht="18" customHeight="1" x14ac:dyDescent="0.15">
      <c r="A132" s="30">
        <v>0</v>
      </c>
      <c r="B132" s="31">
        <v>0</v>
      </c>
      <c r="C132" s="32">
        <v>0</v>
      </c>
      <c r="D132" s="33">
        <f t="shared" si="12"/>
        <v>0</v>
      </c>
      <c r="E132" s="34"/>
      <c r="F132" s="34"/>
      <c r="G132" s="34"/>
      <c r="H132" s="34"/>
      <c r="I132" s="34"/>
      <c r="J132" s="35"/>
      <c r="K132" s="35"/>
      <c r="L132" s="36"/>
      <c r="N132" s="25"/>
      <c r="O132" s="25">
        <f t="array" ref="O132">SUM(IF(('[1]산출(기)'!$B$4:$B$341=$N$58)*('[1]산출(기)'!$E$4:$E$341=A132)*('[1]산출(기)'!$F$4:$F$341=B132),'[1]산출(기)'!$I$4:$I$341))</f>
        <v>0</v>
      </c>
      <c r="P132" s="37">
        <v>0</v>
      </c>
      <c r="Q132" s="25">
        <v>0</v>
      </c>
      <c r="R132" s="25"/>
      <c r="S132" s="38" t="str">
        <f t="shared" si="13"/>
        <v/>
      </c>
      <c r="V132" s="9" t="s">
        <v>53</v>
      </c>
      <c r="W132" s="9">
        <f t="shared" si="14"/>
        <v>0</v>
      </c>
    </row>
    <row r="133" spans="1:25" ht="18" customHeight="1" x14ac:dyDescent="0.15">
      <c r="A133" s="30">
        <v>0</v>
      </c>
      <c r="B133" s="31">
        <v>0</v>
      </c>
      <c r="C133" s="32">
        <v>0</v>
      </c>
      <c r="D133" s="33">
        <f t="shared" si="12"/>
        <v>0</v>
      </c>
      <c r="E133" s="34"/>
      <c r="F133" s="34"/>
      <c r="G133" s="34"/>
      <c r="H133" s="34"/>
      <c r="I133" s="34"/>
      <c r="J133" s="35"/>
      <c r="K133" s="35"/>
      <c r="L133" s="36"/>
      <c r="N133" s="25"/>
      <c r="O133" s="25">
        <f t="array" ref="O133">SUM(IF(('[1]산출(기)'!$B$4:$B$341=$N$58)*('[1]산출(기)'!$E$4:$E$341=A133)*('[1]산출(기)'!$F$4:$F$341=B133),'[1]산출(기)'!$I$4:$I$341))</f>
        <v>0</v>
      </c>
      <c r="P133" s="37">
        <v>0</v>
      </c>
      <c r="Q133" s="25">
        <v>0</v>
      </c>
      <c r="R133" s="25"/>
      <c r="S133" s="38" t="str">
        <f t="shared" si="13"/>
        <v/>
      </c>
      <c r="V133" s="9" t="s">
        <v>53</v>
      </c>
      <c r="W133" s="9">
        <f t="shared" si="14"/>
        <v>0</v>
      </c>
    </row>
    <row r="134" spans="1:25" ht="18" customHeight="1" x14ac:dyDescent="0.15">
      <c r="A134" s="30">
        <v>0</v>
      </c>
      <c r="B134" s="31">
        <v>0</v>
      </c>
      <c r="C134" s="32">
        <v>0</v>
      </c>
      <c r="D134" s="33">
        <f t="shared" si="12"/>
        <v>0</v>
      </c>
      <c r="E134" s="34"/>
      <c r="F134" s="34"/>
      <c r="G134" s="34"/>
      <c r="H134" s="34"/>
      <c r="I134" s="34"/>
      <c r="J134" s="35"/>
      <c r="K134" s="35"/>
      <c r="L134" s="36"/>
      <c r="N134" s="25"/>
      <c r="O134" s="25">
        <f t="array" ref="O134">SUM(IF(('[1]산출(기)'!$B$4:$B$341=$N$58)*('[1]산출(기)'!$E$4:$E$341=A134)*('[1]산출(기)'!$F$4:$F$341=B134),'[1]산출(기)'!$I$4:$I$341))</f>
        <v>0</v>
      </c>
      <c r="P134" s="37">
        <v>0</v>
      </c>
      <c r="Q134" s="25">
        <v>0</v>
      </c>
      <c r="R134" s="25"/>
      <c r="S134" s="38" t="str">
        <f t="shared" si="13"/>
        <v/>
      </c>
      <c r="V134" s="9" t="s">
        <v>53</v>
      </c>
      <c r="W134" s="9">
        <f t="shared" si="14"/>
        <v>0</v>
      </c>
    </row>
    <row r="135" spans="1:25" ht="18" customHeight="1" x14ac:dyDescent="0.15">
      <c r="A135" s="30">
        <v>0</v>
      </c>
      <c r="B135" s="31">
        <v>0</v>
      </c>
      <c r="C135" s="32">
        <v>0</v>
      </c>
      <c r="D135" s="33">
        <f t="shared" si="12"/>
        <v>0</v>
      </c>
      <c r="E135" s="34"/>
      <c r="F135" s="34"/>
      <c r="G135" s="34"/>
      <c r="H135" s="34"/>
      <c r="I135" s="34"/>
      <c r="J135" s="35"/>
      <c r="K135" s="35"/>
      <c r="L135" s="36"/>
      <c r="N135" s="25"/>
      <c r="O135" s="25">
        <f t="array" ref="O135">SUM(IF(('[1]산출(기)'!$B$4:$B$341=$N$58)*('[1]산출(기)'!$E$4:$E$341=A135)*('[1]산출(기)'!$F$4:$F$341=B135),'[1]산출(기)'!$I$4:$I$341))</f>
        <v>0</v>
      </c>
      <c r="P135" s="37">
        <v>0</v>
      </c>
      <c r="Q135" s="25">
        <v>0</v>
      </c>
      <c r="R135" s="25"/>
      <c r="S135" s="38" t="str">
        <f t="shared" si="13"/>
        <v/>
      </c>
      <c r="V135" s="9" t="s">
        <v>53</v>
      </c>
      <c r="W135" s="9">
        <f t="shared" si="14"/>
        <v>0</v>
      </c>
    </row>
    <row r="136" spans="1:25" ht="18" customHeight="1" x14ac:dyDescent="0.15">
      <c r="A136" s="30">
        <v>0</v>
      </c>
      <c r="B136" s="31">
        <v>0</v>
      </c>
      <c r="C136" s="32">
        <v>0</v>
      </c>
      <c r="D136" s="33">
        <f t="shared" si="12"/>
        <v>0</v>
      </c>
      <c r="E136" s="34"/>
      <c r="F136" s="34"/>
      <c r="G136" s="34"/>
      <c r="H136" s="34"/>
      <c r="I136" s="34"/>
      <c r="J136" s="35"/>
      <c r="K136" s="35"/>
      <c r="L136" s="36"/>
      <c r="N136" s="25"/>
      <c r="O136" s="25">
        <f t="array" ref="O136">SUM(IF(('[1]산출(기)'!$B$4:$B$341=$N$58)*('[1]산출(기)'!$E$4:$E$341=A136)*('[1]산출(기)'!$F$4:$F$341=B136),'[1]산출(기)'!$I$4:$I$341))</f>
        <v>0</v>
      </c>
      <c r="P136" s="37">
        <v>0</v>
      </c>
      <c r="Q136" s="25">
        <v>0</v>
      </c>
      <c r="R136" s="25"/>
      <c r="S136" s="38" t="str">
        <f t="shared" si="13"/>
        <v/>
      </c>
      <c r="V136" s="9" t="s">
        <v>53</v>
      </c>
      <c r="W136" s="9">
        <f t="shared" si="14"/>
        <v>0</v>
      </c>
    </row>
    <row r="137" spans="1:25" ht="18" customHeight="1" x14ac:dyDescent="0.15">
      <c r="A137" s="30">
        <v>0</v>
      </c>
      <c r="B137" s="31">
        <v>0</v>
      </c>
      <c r="C137" s="32">
        <v>0</v>
      </c>
      <c r="D137" s="33">
        <f t="shared" si="12"/>
        <v>0</v>
      </c>
      <c r="E137" s="34"/>
      <c r="F137" s="34"/>
      <c r="G137" s="34"/>
      <c r="H137" s="34"/>
      <c r="I137" s="34"/>
      <c r="J137" s="35"/>
      <c r="K137" s="35"/>
      <c r="L137" s="36"/>
      <c r="N137" s="25"/>
      <c r="O137" s="25">
        <f t="array" ref="O137">SUM(IF(('[1]산출(기)'!$B$4:$B$341=$N$58)*('[1]산출(기)'!$E$4:$E$341=A137)*('[1]산출(기)'!$F$4:$F$341=B137),'[1]산출(기)'!$I$4:$I$341))</f>
        <v>0</v>
      </c>
      <c r="P137" s="37">
        <v>0</v>
      </c>
      <c r="Q137" s="25">
        <v>0</v>
      </c>
      <c r="R137" s="25"/>
      <c r="S137" s="38" t="str">
        <f t="shared" si="13"/>
        <v/>
      </c>
      <c r="V137" s="9" t="s">
        <v>53</v>
      </c>
      <c r="W137" s="9">
        <f t="shared" si="14"/>
        <v>0</v>
      </c>
    </row>
    <row r="138" spans="1:25" s="50" customFormat="1" ht="18" customHeight="1" x14ac:dyDescent="0.15">
      <c r="A138" s="45" t="s">
        <v>117</v>
      </c>
      <c r="B138" s="46"/>
      <c r="C138" s="46"/>
      <c r="D138" s="47"/>
      <c r="E138" s="48"/>
      <c r="F138" s="48"/>
      <c r="G138" s="48"/>
      <c r="H138" s="48"/>
      <c r="I138" s="48"/>
      <c r="J138" s="48"/>
      <c r="K138" s="49"/>
      <c r="L138" s="49"/>
      <c r="N138" s="25"/>
      <c r="O138" s="25"/>
      <c r="P138" s="25"/>
      <c r="Q138" s="25"/>
      <c r="R138" s="25"/>
      <c r="S138" s="38" t="str">
        <f>IF(SUM(E138:K138)=0,"",1)</f>
        <v/>
      </c>
      <c r="V138" s="51"/>
      <c r="W138" s="52"/>
      <c r="X138" s="52"/>
      <c r="Y138" s="52"/>
    </row>
    <row r="139" spans="1:25" x14ac:dyDescent="0.15">
      <c r="S139" s="38" t="str">
        <f t="shared" ref="S139:S169" si="15">IF(D139=0,"",1)</f>
        <v/>
      </c>
    </row>
    <row r="140" spans="1:25" x14ac:dyDescent="0.15">
      <c r="S140" s="38" t="str">
        <f t="shared" si="15"/>
        <v/>
      </c>
    </row>
    <row r="141" spans="1:25" x14ac:dyDescent="0.15">
      <c r="S141" s="38" t="str">
        <f t="shared" si="15"/>
        <v/>
      </c>
    </row>
    <row r="142" spans="1:25" x14ac:dyDescent="0.15">
      <c r="S142" s="38" t="str">
        <f t="shared" si="15"/>
        <v/>
      </c>
    </row>
    <row r="143" spans="1:25" x14ac:dyDescent="0.15">
      <c r="S143" s="38" t="str">
        <f t="shared" si="15"/>
        <v/>
      </c>
    </row>
    <row r="144" spans="1:25" x14ac:dyDescent="0.15">
      <c r="S144" s="38" t="str">
        <f t="shared" si="15"/>
        <v/>
      </c>
    </row>
    <row r="145" spans="19:19" x14ac:dyDescent="0.15">
      <c r="S145" s="38" t="str">
        <f t="shared" si="15"/>
        <v/>
      </c>
    </row>
    <row r="146" spans="19:19" x14ac:dyDescent="0.15">
      <c r="S146" s="38" t="str">
        <f t="shared" si="15"/>
        <v/>
      </c>
    </row>
    <row r="147" spans="19:19" x14ac:dyDescent="0.15">
      <c r="S147" s="38" t="str">
        <f t="shared" si="15"/>
        <v/>
      </c>
    </row>
    <row r="148" spans="19:19" x14ac:dyDescent="0.15">
      <c r="S148" s="38" t="str">
        <f>IF(SUM(E148:L148)=0,"",1)</f>
        <v/>
      </c>
    </row>
    <row r="149" spans="19:19" x14ac:dyDescent="0.15">
      <c r="S149" s="38" t="e">
        <f>'[1]공량(전)'!#REF!</f>
        <v>#REF!</v>
      </c>
    </row>
    <row r="150" spans="19:19" x14ac:dyDescent="0.15">
      <c r="S150" s="38" t="str">
        <f t="shared" si="15"/>
        <v/>
      </c>
    </row>
    <row r="151" spans="19:19" x14ac:dyDescent="0.15">
      <c r="S151" s="38" t="str">
        <f t="shared" si="15"/>
        <v/>
      </c>
    </row>
    <row r="152" spans="19:19" x14ac:dyDescent="0.15">
      <c r="S152" s="38" t="str">
        <f t="shared" si="15"/>
        <v/>
      </c>
    </row>
    <row r="153" spans="19:19" x14ac:dyDescent="0.15">
      <c r="S153" s="38" t="str">
        <f t="shared" si="15"/>
        <v/>
      </c>
    </row>
    <row r="154" spans="19:19" x14ac:dyDescent="0.15">
      <c r="S154" s="38" t="str">
        <f t="shared" si="15"/>
        <v/>
      </c>
    </row>
    <row r="155" spans="19:19" x14ac:dyDescent="0.15">
      <c r="S155" s="38" t="str">
        <f t="shared" si="15"/>
        <v/>
      </c>
    </row>
    <row r="156" spans="19:19" x14ac:dyDescent="0.15">
      <c r="S156" s="38" t="str">
        <f t="shared" si="15"/>
        <v/>
      </c>
    </row>
    <row r="157" spans="19:19" x14ac:dyDescent="0.15">
      <c r="S157" s="38" t="str">
        <f t="shared" si="15"/>
        <v/>
      </c>
    </row>
    <row r="158" spans="19:19" x14ac:dyDescent="0.15">
      <c r="S158" s="38" t="str">
        <f t="shared" si="15"/>
        <v/>
      </c>
    </row>
    <row r="159" spans="19:19" x14ac:dyDescent="0.15">
      <c r="S159" s="38" t="str">
        <f t="shared" si="15"/>
        <v/>
      </c>
    </row>
    <row r="160" spans="19:19" x14ac:dyDescent="0.15">
      <c r="S160" s="38" t="str">
        <f t="shared" si="15"/>
        <v/>
      </c>
    </row>
    <row r="161" spans="19:19" x14ac:dyDescent="0.15">
      <c r="S161" s="38" t="str">
        <f t="shared" si="15"/>
        <v/>
      </c>
    </row>
    <row r="162" spans="19:19" x14ac:dyDescent="0.15">
      <c r="S162" s="38" t="str">
        <f t="shared" si="15"/>
        <v/>
      </c>
    </row>
    <row r="163" spans="19:19" x14ac:dyDescent="0.15">
      <c r="S163" s="38" t="str">
        <f t="shared" si="15"/>
        <v/>
      </c>
    </row>
    <row r="164" spans="19:19" x14ac:dyDescent="0.15">
      <c r="S164" s="38" t="str">
        <f t="shared" si="15"/>
        <v/>
      </c>
    </row>
    <row r="165" spans="19:19" x14ac:dyDescent="0.15">
      <c r="S165" s="38" t="str">
        <f t="shared" si="15"/>
        <v/>
      </c>
    </row>
    <row r="166" spans="19:19" x14ac:dyDescent="0.15">
      <c r="S166" s="38" t="str">
        <f t="shared" si="15"/>
        <v/>
      </c>
    </row>
    <row r="167" spans="19:19" x14ac:dyDescent="0.15">
      <c r="S167" s="38" t="str">
        <f t="shared" si="15"/>
        <v/>
      </c>
    </row>
    <row r="168" spans="19:19" x14ac:dyDescent="0.15">
      <c r="S168" s="38" t="str">
        <f t="shared" si="15"/>
        <v/>
      </c>
    </row>
    <row r="169" spans="19:19" x14ac:dyDescent="0.15">
      <c r="S169" s="38" t="str">
        <f t="shared" si="15"/>
        <v/>
      </c>
    </row>
    <row r="170" spans="19:19" x14ac:dyDescent="0.15">
      <c r="S170" s="38" t="str">
        <f>IF(D170=0,"",1)</f>
        <v/>
      </c>
    </row>
    <row r="171" spans="19:19" x14ac:dyDescent="0.15">
      <c r="S171" s="38" t="str">
        <f>IF(D171=0,"",1)</f>
        <v/>
      </c>
    </row>
    <row r="172" spans="19:19" x14ac:dyDescent="0.15">
      <c r="S172" s="38" t="str">
        <f>IF(D172=0,"",1)</f>
        <v/>
      </c>
    </row>
    <row r="173" spans="19:19" x14ac:dyDescent="0.15">
      <c r="S173" s="38" t="str">
        <f>IF(SUM(E173:L173)=0,"",1)</f>
        <v/>
      </c>
    </row>
  </sheetData>
  <protectedRanges>
    <protectedRange sqref="S149:S172 S139:S147 S59:S83 S6:S57 S86:S110 S113:S137" name="범위1_1_1"/>
    <protectedRange sqref="S148 S173" name="범위1_2_1"/>
  </protectedRanges>
  <mergeCells count="14">
    <mergeCell ref="Q2:Q3"/>
    <mergeCell ref="R2:R3"/>
    <mergeCell ref="I2:J2"/>
    <mergeCell ref="K2:K3"/>
    <mergeCell ref="L2:L3"/>
    <mergeCell ref="N2:N3"/>
    <mergeCell ref="O2:O3"/>
    <mergeCell ref="P2:P3"/>
    <mergeCell ref="A2:A3"/>
    <mergeCell ref="B2:B3"/>
    <mergeCell ref="C2:C3"/>
    <mergeCell ref="D2:D3"/>
    <mergeCell ref="E2:F2"/>
    <mergeCell ref="G2:H2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36A417-05D3-4542-AF51-EA0F03C01715}">
  <dimension ref="A1:S29"/>
  <sheetViews>
    <sheetView tabSelected="1" workbookViewId="0">
      <selection activeCell="F13" sqref="F13"/>
    </sheetView>
  </sheetViews>
  <sheetFormatPr defaultRowHeight="10.5" x14ac:dyDescent="0.15"/>
  <cols>
    <col min="1" max="1" width="18.625" style="7" customWidth="1"/>
    <col min="2" max="2" width="18.625" style="57" customWidth="1"/>
    <col min="3" max="3" width="3.625" style="57" customWidth="1"/>
    <col min="4" max="4" width="5.625" style="7" customWidth="1"/>
    <col min="5" max="5" width="9.625" style="7" customWidth="1"/>
    <col min="6" max="6" width="10.625" style="7" customWidth="1"/>
    <col min="7" max="7" width="9.625" style="7" customWidth="1"/>
    <col min="8" max="8" width="10.625" style="7" customWidth="1"/>
    <col min="9" max="9" width="9.625" style="7" customWidth="1"/>
    <col min="10" max="11" width="10.625" style="7" customWidth="1"/>
    <col min="12" max="12" width="7.625" style="7" customWidth="1"/>
    <col min="13" max="13" width="2.75" style="7" customWidth="1"/>
    <col min="14" max="14" width="3.375" style="7" customWidth="1"/>
    <col min="15" max="15" width="5.75" style="7" customWidth="1"/>
    <col min="16" max="16" width="4.25" style="7" customWidth="1"/>
    <col min="17" max="17" width="7.5" style="7" customWidth="1"/>
    <col min="18" max="18" width="9" style="7"/>
    <col min="19" max="19" width="5.625" style="8" customWidth="1"/>
    <col min="20" max="16384" width="9" style="7"/>
  </cols>
  <sheetData>
    <row r="1" spans="1:19" x14ac:dyDescent="0.15">
      <c r="A1" s="1" t="str">
        <f>'[1]내역(기)'!A1</f>
        <v>[공사명] 이리남성여고 간이스프링클러 설치공사</v>
      </c>
      <c r="B1" s="2"/>
      <c r="C1" s="3"/>
      <c r="D1" s="4"/>
      <c r="E1" s="4"/>
      <c r="F1" s="4"/>
      <c r="G1" s="4"/>
      <c r="H1" s="4"/>
      <c r="I1" s="4"/>
      <c r="J1" s="5"/>
      <c r="K1" s="5"/>
      <c r="L1" s="6" t="s">
        <v>86</v>
      </c>
      <c r="S1" s="8">
        <v>1</v>
      </c>
    </row>
    <row r="2" spans="1:19" x14ac:dyDescent="0.15">
      <c r="A2" s="11" t="s">
        <v>87</v>
      </c>
      <c r="B2" s="11" t="s">
        <v>88</v>
      </c>
      <c r="C2" s="11" t="s">
        <v>89</v>
      </c>
      <c r="D2" s="11" t="s">
        <v>90</v>
      </c>
      <c r="E2" s="12" t="s">
        <v>91</v>
      </c>
      <c r="F2" s="13"/>
      <c r="G2" s="12" t="s">
        <v>92</v>
      </c>
      <c r="H2" s="13"/>
      <c r="I2" s="14" t="s">
        <v>93</v>
      </c>
      <c r="J2" s="14"/>
      <c r="K2" s="11" t="s">
        <v>0</v>
      </c>
      <c r="L2" s="11" t="s">
        <v>1</v>
      </c>
      <c r="N2" s="15" t="s">
        <v>94</v>
      </c>
      <c r="O2" s="15" t="s">
        <v>95</v>
      </c>
      <c r="P2" s="15" t="s">
        <v>96</v>
      </c>
      <c r="Q2" s="15" t="s">
        <v>97</v>
      </c>
      <c r="R2" s="15" t="s">
        <v>137</v>
      </c>
      <c r="S2" s="8">
        <v>1</v>
      </c>
    </row>
    <row r="3" spans="1:19" s="8" customFormat="1" x14ac:dyDescent="0.3">
      <c r="A3" s="11"/>
      <c r="B3" s="11"/>
      <c r="C3" s="11"/>
      <c r="D3" s="11"/>
      <c r="E3" s="16" t="s">
        <v>98</v>
      </c>
      <c r="F3" s="16" t="s">
        <v>99</v>
      </c>
      <c r="G3" s="16" t="s">
        <v>98</v>
      </c>
      <c r="H3" s="16" t="s">
        <v>99</v>
      </c>
      <c r="I3" s="16" t="s">
        <v>98</v>
      </c>
      <c r="J3" s="16" t="s">
        <v>99</v>
      </c>
      <c r="K3" s="11"/>
      <c r="L3" s="11"/>
      <c r="N3" s="17"/>
      <c r="O3" s="17"/>
      <c r="P3" s="17"/>
      <c r="Q3" s="17"/>
      <c r="R3" s="17"/>
      <c r="S3" s="8">
        <v>1</v>
      </c>
    </row>
    <row r="4" spans="1:19" x14ac:dyDescent="0.15">
      <c r="A4" s="21" t="str">
        <f>'[1]공량(전)'!A4</f>
        <v>2) 소방전기설비공사</v>
      </c>
      <c r="B4" s="19"/>
      <c r="C4" s="20"/>
      <c r="D4" s="21"/>
      <c r="E4" s="19"/>
      <c r="F4" s="19"/>
      <c r="G4" s="19"/>
      <c r="H4" s="22"/>
      <c r="I4" s="23"/>
      <c r="J4" s="23"/>
      <c r="K4" s="24"/>
      <c r="L4" s="24"/>
      <c r="N4" s="25"/>
      <c r="O4" s="25"/>
      <c r="P4" s="25"/>
      <c r="Q4" s="25"/>
      <c r="R4" s="25"/>
      <c r="S4" s="8">
        <v>1</v>
      </c>
    </row>
    <row r="5" spans="1:19" x14ac:dyDescent="0.15">
      <c r="A5" s="26" t="str">
        <f>'[1]공량(전)'!A5</f>
        <v>1. 경보 및 피난설비공사</v>
      </c>
      <c r="B5" s="27"/>
      <c r="C5" s="27"/>
      <c r="D5" s="28"/>
      <c r="E5" s="27"/>
      <c r="F5" s="28"/>
      <c r="G5" s="28"/>
      <c r="H5" s="28"/>
      <c r="I5" s="29"/>
      <c r="J5" s="29"/>
      <c r="K5" s="29"/>
      <c r="L5" s="29"/>
      <c r="N5" s="25" t="s">
        <v>138</v>
      </c>
      <c r="O5" s="25"/>
      <c r="P5" s="37"/>
      <c r="Q5" s="25"/>
      <c r="R5" s="25"/>
      <c r="S5" s="8">
        <f>'[1]공량(전)'!AP5</f>
        <v>1</v>
      </c>
    </row>
    <row r="6" spans="1:19" x14ac:dyDescent="0.15">
      <c r="A6" s="31" t="s">
        <v>139</v>
      </c>
      <c r="B6" s="31" t="s">
        <v>140</v>
      </c>
      <c r="C6" s="32" t="s">
        <v>141</v>
      </c>
      <c r="D6" s="33">
        <f>INT(O6*P6+O6)</f>
        <v>289</v>
      </c>
      <c r="E6" s="34"/>
      <c r="F6" s="34"/>
      <c r="G6" s="34"/>
      <c r="H6" s="34"/>
      <c r="I6" s="34"/>
      <c r="J6" s="35"/>
      <c r="K6" s="35"/>
      <c r="L6" s="36"/>
      <c r="N6" s="25"/>
      <c r="O6" s="25">
        <f t="array" ref="O6">SUM(IF(('[1]산출(전)'!$B$4:$B$81=$N$5)*('[1]산출(전)'!$E$4:$E$81=A6)*('[1]산출(전)'!$F$4:$F$81=B6),'[1]산출(전)'!$I$4:$I$81))</f>
        <v>281</v>
      </c>
      <c r="P6" s="37">
        <f>'[1]공량(전)'!E6</f>
        <v>0.03</v>
      </c>
      <c r="Q6" s="25" t="s">
        <v>142</v>
      </c>
      <c r="R6" s="25"/>
      <c r="S6" s="38">
        <f>IF(D6=0,"",1)</f>
        <v>1</v>
      </c>
    </row>
    <row r="7" spans="1:19" x14ac:dyDescent="0.15">
      <c r="A7" s="31" t="s">
        <v>139</v>
      </c>
      <c r="B7" s="31" t="s">
        <v>143</v>
      </c>
      <c r="C7" s="32" t="s">
        <v>141</v>
      </c>
      <c r="D7" s="33">
        <f t="shared" ref="D7:D24" si="0">INT(O7*P7+O7)</f>
        <v>98</v>
      </c>
      <c r="E7" s="34"/>
      <c r="F7" s="34"/>
      <c r="G7" s="34"/>
      <c r="H7" s="34"/>
      <c r="I7" s="34"/>
      <c r="J7" s="35"/>
      <c r="K7" s="35"/>
      <c r="L7" s="36"/>
      <c r="N7" s="25"/>
      <c r="O7" s="25">
        <f t="array" ref="O7">SUM(IF(('[1]산출(전)'!$B$4:$B$81=$N$5)*('[1]산출(전)'!$E$4:$E$81=A7)*('[1]산출(전)'!$F$4:$F$81=B7),'[1]산출(전)'!$I$4:$I$81))</f>
        <v>96</v>
      </c>
      <c r="P7" s="37">
        <f>'[1]공량(전)'!E7</f>
        <v>0.03</v>
      </c>
      <c r="Q7" s="25" t="s">
        <v>142</v>
      </c>
      <c r="R7" s="25"/>
      <c r="S7" s="38">
        <f t="shared" ref="S7:S24" si="1">IF(D7=0,"",1)</f>
        <v>1</v>
      </c>
    </row>
    <row r="8" spans="1:19" x14ac:dyDescent="0.15">
      <c r="A8" s="31" t="s">
        <v>139</v>
      </c>
      <c r="B8" s="31" t="s">
        <v>144</v>
      </c>
      <c r="C8" s="32" t="s">
        <v>141</v>
      </c>
      <c r="D8" s="33">
        <f t="shared" si="0"/>
        <v>4</v>
      </c>
      <c r="E8" s="34"/>
      <c r="F8" s="34"/>
      <c r="G8" s="34"/>
      <c r="H8" s="34"/>
      <c r="I8" s="34"/>
      <c r="J8" s="35"/>
      <c r="K8" s="35"/>
      <c r="L8" s="36"/>
      <c r="N8" s="25"/>
      <c r="O8" s="25">
        <f t="array" ref="O8">SUM(IF(('[1]산출(전)'!$B$4:$B$81=$N$5)*('[1]산출(전)'!$E$4:$E$81=A8)*('[1]산출(전)'!$F$4:$F$81=B8),'[1]산출(전)'!$I$4:$I$81))</f>
        <v>4</v>
      </c>
      <c r="P8" s="37">
        <f>'[1]공량(전)'!E8</f>
        <v>0.03</v>
      </c>
      <c r="Q8" s="25" t="s">
        <v>142</v>
      </c>
      <c r="R8" s="25"/>
      <c r="S8" s="38">
        <f t="shared" si="1"/>
        <v>1</v>
      </c>
    </row>
    <row r="9" spans="1:19" x14ac:dyDescent="0.15">
      <c r="A9" s="31" t="s">
        <v>139</v>
      </c>
      <c r="B9" s="31" t="s">
        <v>145</v>
      </c>
      <c r="C9" s="32" t="s">
        <v>141</v>
      </c>
      <c r="D9" s="33">
        <f t="shared" si="0"/>
        <v>47</v>
      </c>
      <c r="E9" s="34"/>
      <c r="F9" s="34"/>
      <c r="G9" s="34"/>
      <c r="H9" s="34"/>
      <c r="I9" s="34"/>
      <c r="J9" s="35"/>
      <c r="K9" s="35"/>
      <c r="L9" s="36"/>
      <c r="N9" s="25"/>
      <c r="O9" s="25">
        <f t="array" ref="O9">SUM(IF(('[1]산출(전)'!$B$4:$B$81=$N$5)*('[1]산출(전)'!$E$4:$E$81=A9)*('[1]산출(전)'!$F$4:$F$81=B9),'[1]산출(전)'!$I$4:$I$81))</f>
        <v>46</v>
      </c>
      <c r="P9" s="37">
        <f>'[1]공량(전)'!E9</f>
        <v>0.03</v>
      </c>
      <c r="Q9" s="25" t="s">
        <v>142</v>
      </c>
      <c r="R9" s="25"/>
      <c r="S9" s="38">
        <f t="shared" si="1"/>
        <v>1</v>
      </c>
    </row>
    <row r="10" spans="1:19" x14ac:dyDescent="0.15">
      <c r="A10" s="31" t="s">
        <v>146</v>
      </c>
      <c r="B10" s="31" t="s">
        <v>147</v>
      </c>
      <c r="C10" s="32" t="s">
        <v>25</v>
      </c>
      <c r="D10" s="33">
        <f t="shared" si="0"/>
        <v>10</v>
      </c>
      <c r="E10" s="34"/>
      <c r="F10" s="34"/>
      <c r="G10" s="34"/>
      <c r="H10" s="34"/>
      <c r="I10" s="34"/>
      <c r="J10" s="35"/>
      <c r="K10" s="35"/>
      <c r="L10" s="36"/>
      <c r="N10" s="25"/>
      <c r="O10" s="25">
        <f t="array" ref="O10">SUM(IF(('[1]산출(전)'!$B$4:$B$81=$N$5)*('[1]산출(전)'!$E$4:$E$81=A10)*('[1]산출(전)'!$F$4:$F$81=B10),'[1]산출(전)'!$I$4:$I$81))</f>
        <v>10</v>
      </c>
      <c r="P10" s="37">
        <f>'[1]공량(전)'!E10</f>
        <v>0</v>
      </c>
      <c r="Q10" s="25">
        <v>0</v>
      </c>
      <c r="R10" s="25"/>
      <c r="S10" s="38">
        <f t="shared" si="1"/>
        <v>1</v>
      </c>
    </row>
    <row r="11" spans="1:19" x14ac:dyDescent="0.15">
      <c r="A11" s="31" t="s">
        <v>148</v>
      </c>
      <c r="B11" s="31" t="s">
        <v>149</v>
      </c>
      <c r="C11" s="32" t="s">
        <v>25</v>
      </c>
      <c r="D11" s="33">
        <f t="shared" si="0"/>
        <v>10</v>
      </c>
      <c r="E11" s="34"/>
      <c r="F11" s="34"/>
      <c r="G11" s="34"/>
      <c r="H11" s="34"/>
      <c r="I11" s="34"/>
      <c r="J11" s="35"/>
      <c r="K11" s="35"/>
      <c r="L11" s="36"/>
      <c r="N11" s="25"/>
      <c r="O11" s="25">
        <f t="array" ref="O11">SUM(IF(('[1]산출(전)'!$B$4:$B$81=$N$5)*('[1]산출(전)'!$E$4:$E$81=A11)*('[1]산출(전)'!$F$4:$F$81=B11),'[1]산출(전)'!$I$4:$I$81))</f>
        <v>10</v>
      </c>
      <c r="P11" s="37">
        <f>'[1]공량(전)'!E11</f>
        <v>0</v>
      </c>
      <c r="Q11" s="25">
        <v>0</v>
      </c>
      <c r="R11" s="25"/>
      <c r="S11" s="38">
        <f t="shared" si="1"/>
        <v>1</v>
      </c>
    </row>
    <row r="12" spans="1:19" x14ac:dyDescent="0.15">
      <c r="A12" s="31" t="s">
        <v>150</v>
      </c>
      <c r="B12" s="31" t="s">
        <v>151</v>
      </c>
      <c r="C12" s="32" t="s">
        <v>25</v>
      </c>
      <c r="D12" s="33">
        <f t="shared" si="0"/>
        <v>5</v>
      </c>
      <c r="E12" s="34"/>
      <c r="F12" s="34"/>
      <c r="G12" s="34"/>
      <c r="H12" s="34"/>
      <c r="I12" s="34"/>
      <c r="J12" s="35"/>
      <c r="K12" s="35"/>
      <c r="L12" s="36"/>
      <c r="N12" s="25"/>
      <c r="O12" s="25">
        <f t="array" ref="O12">SUM(IF(('[1]산출(전)'!$B$4:$B$81=$N$5)*('[1]산출(전)'!$E$4:$E$81=A12)*('[1]산출(전)'!$F$4:$F$81=B12),'[1]산출(전)'!$I$4:$I$81))</f>
        <v>5</v>
      </c>
      <c r="P12" s="37">
        <f>'[1]공량(전)'!E12</f>
        <v>0</v>
      </c>
      <c r="Q12" s="25">
        <v>0</v>
      </c>
      <c r="R12" s="25"/>
      <c r="S12" s="38">
        <f t="shared" si="1"/>
        <v>1</v>
      </c>
    </row>
    <row r="13" spans="1:19" x14ac:dyDescent="0.15">
      <c r="A13" s="31" t="s">
        <v>152</v>
      </c>
      <c r="B13" s="31" t="s">
        <v>151</v>
      </c>
      <c r="C13" s="32" t="s">
        <v>25</v>
      </c>
      <c r="D13" s="33">
        <f t="shared" si="0"/>
        <v>1</v>
      </c>
      <c r="E13" s="34"/>
      <c r="F13" s="34"/>
      <c r="G13" s="34"/>
      <c r="H13" s="34"/>
      <c r="I13" s="34"/>
      <c r="J13" s="35"/>
      <c r="K13" s="35"/>
      <c r="L13" s="36"/>
      <c r="N13" s="25"/>
      <c r="O13" s="25">
        <f t="array" ref="O13">SUM(IF(('[1]산출(전)'!$B$4:$B$81=$N$5)*('[1]산출(전)'!$E$4:$E$81=A13)*('[1]산출(전)'!$F$4:$F$81=B13),'[1]산출(전)'!$I$4:$I$81))</f>
        <v>1</v>
      </c>
      <c r="P13" s="37">
        <f>'[1]공량(전)'!E13</f>
        <v>0</v>
      </c>
      <c r="Q13" s="25">
        <v>0</v>
      </c>
      <c r="R13" s="25"/>
      <c r="S13" s="38">
        <f t="shared" si="1"/>
        <v>1</v>
      </c>
    </row>
    <row r="14" spans="1:19" x14ac:dyDescent="0.15">
      <c r="A14" s="31" t="s">
        <v>153</v>
      </c>
      <c r="B14" s="31" t="s">
        <v>154</v>
      </c>
      <c r="C14" s="32" t="s">
        <v>141</v>
      </c>
      <c r="D14" s="33">
        <f t="shared" si="0"/>
        <v>10</v>
      </c>
      <c r="E14" s="34"/>
      <c r="F14" s="34"/>
      <c r="G14" s="34"/>
      <c r="H14" s="34"/>
      <c r="I14" s="34"/>
      <c r="J14" s="35"/>
      <c r="K14" s="35"/>
      <c r="L14" s="36"/>
      <c r="N14" s="25"/>
      <c r="O14" s="25">
        <f t="array" ref="O14">SUM(IF(('[1]산출(전)'!$B$4:$B$81=$N$5)*('[1]산출(전)'!$E$4:$E$81=A14)*('[1]산출(전)'!$F$4:$F$81=B14),'[1]산출(전)'!$I$4:$I$81))</f>
        <v>10</v>
      </c>
      <c r="P14" s="37">
        <f>'[1]공량(전)'!E14</f>
        <v>0.05</v>
      </c>
      <c r="Q14" s="25">
        <v>0</v>
      </c>
      <c r="R14" s="25"/>
      <c r="S14" s="38">
        <f t="shared" si="1"/>
        <v>1</v>
      </c>
    </row>
    <row r="15" spans="1:19" x14ac:dyDescent="0.15">
      <c r="A15" s="31" t="s">
        <v>153</v>
      </c>
      <c r="B15" s="31" t="s">
        <v>155</v>
      </c>
      <c r="C15" s="32" t="s">
        <v>141</v>
      </c>
      <c r="D15" s="33">
        <f t="shared" si="0"/>
        <v>1</v>
      </c>
      <c r="E15" s="34"/>
      <c r="F15" s="34"/>
      <c r="G15" s="34"/>
      <c r="H15" s="34"/>
      <c r="I15" s="34"/>
      <c r="J15" s="35"/>
      <c r="K15" s="35"/>
      <c r="L15" s="36"/>
      <c r="N15" s="25"/>
      <c r="O15" s="25">
        <f t="array" ref="O15">SUM(IF(('[1]산출(전)'!$B$4:$B$81=$N$5)*('[1]산출(전)'!$E$4:$E$81=A15)*('[1]산출(전)'!$F$4:$F$81=B15),'[1]산출(전)'!$I$4:$I$81))</f>
        <v>1</v>
      </c>
      <c r="P15" s="37">
        <f>'[1]공량(전)'!E15</f>
        <v>0.05</v>
      </c>
      <c r="Q15" s="25">
        <v>0</v>
      </c>
      <c r="R15" s="25"/>
      <c r="S15" s="38">
        <f t="shared" si="1"/>
        <v>1</v>
      </c>
    </row>
    <row r="16" spans="1:19" x14ac:dyDescent="0.15">
      <c r="A16" s="31" t="s">
        <v>156</v>
      </c>
      <c r="B16" s="31" t="s">
        <v>157</v>
      </c>
      <c r="C16" s="32" t="s">
        <v>25</v>
      </c>
      <c r="D16" s="33">
        <f t="shared" si="0"/>
        <v>10</v>
      </c>
      <c r="E16" s="34"/>
      <c r="F16" s="34"/>
      <c r="G16" s="34"/>
      <c r="H16" s="34"/>
      <c r="I16" s="34"/>
      <c r="J16" s="35"/>
      <c r="K16" s="35"/>
      <c r="L16" s="36"/>
      <c r="N16" s="25"/>
      <c r="O16" s="25">
        <f t="array" ref="O16">SUM(IF(('[1]산출(전)'!$B$4:$B$81=$N$5)*('[1]산출(전)'!$E$4:$E$81=A16)*('[1]산출(전)'!$F$4:$F$81=B16),'[1]산출(전)'!$I$4:$I$81))</f>
        <v>10</v>
      </c>
      <c r="P16" s="37">
        <f>'[1]공량(전)'!E16</f>
        <v>0</v>
      </c>
      <c r="Q16" s="25">
        <v>0</v>
      </c>
      <c r="R16" s="25"/>
      <c r="S16" s="38">
        <f t="shared" si="1"/>
        <v>1</v>
      </c>
    </row>
    <row r="17" spans="1:19" x14ac:dyDescent="0.15">
      <c r="A17" s="31" t="s">
        <v>158</v>
      </c>
      <c r="B17" s="31" t="s">
        <v>159</v>
      </c>
      <c r="C17" s="32" t="s">
        <v>160</v>
      </c>
      <c r="D17" s="33">
        <f t="shared" si="0"/>
        <v>1</v>
      </c>
      <c r="E17" s="34"/>
      <c r="F17" s="34"/>
      <c r="G17" s="34"/>
      <c r="H17" s="34"/>
      <c r="I17" s="34"/>
      <c r="J17" s="35"/>
      <c r="K17" s="35"/>
      <c r="L17" s="36"/>
      <c r="N17" s="25"/>
      <c r="O17" s="25">
        <f t="array" ref="O17">SUM(IF(('[1]산출(전)'!$B$4:$B$81=$N$5)*('[1]산출(전)'!$E$4:$E$81=A17)*('[1]산출(전)'!$F$4:$F$81=B17),'[1]산출(전)'!$I$4:$I$81))</f>
        <v>1</v>
      </c>
      <c r="P17" s="37">
        <f>'[1]공량(전)'!E17</f>
        <v>0</v>
      </c>
      <c r="Q17" s="25">
        <v>0</v>
      </c>
      <c r="R17" s="25"/>
      <c r="S17" s="38">
        <f t="shared" si="1"/>
        <v>1</v>
      </c>
    </row>
    <row r="18" spans="1:19" x14ac:dyDescent="0.15">
      <c r="A18" s="31" t="s">
        <v>161</v>
      </c>
      <c r="B18" s="31" t="s">
        <v>162</v>
      </c>
      <c r="C18" s="32" t="s">
        <v>163</v>
      </c>
      <c r="D18" s="33">
        <f t="shared" si="0"/>
        <v>1</v>
      </c>
      <c r="E18" s="34"/>
      <c r="F18" s="34"/>
      <c r="G18" s="34"/>
      <c r="H18" s="34"/>
      <c r="I18" s="34"/>
      <c r="J18" s="35"/>
      <c r="K18" s="35"/>
      <c r="L18" s="36"/>
      <c r="N18" s="25"/>
      <c r="O18" s="25">
        <f t="array" ref="O18">SUM(IF(('[1]산출(전)'!$B$4:$B$81=$N$5)*('[1]산출(전)'!$E$4:$E$81=A18)*('[1]산출(전)'!$F$4:$F$81=B18),'[1]산출(전)'!$I$4:$I$81))</f>
        <v>1</v>
      </c>
      <c r="P18" s="37">
        <f>'[1]공량(전)'!E18</f>
        <v>0</v>
      </c>
      <c r="Q18" s="25">
        <v>0</v>
      </c>
      <c r="R18" s="25"/>
      <c r="S18" s="38">
        <f t="shared" si="1"/>
        <v>1</v>
      </c>
    </row>
    <row r="19" spans="1:19" x14ac:dyDescent="0.15">
      <c r="A19" s="58"/>
      <c r="B19" s="58"/>
      <c r="C19" s="59"/>
      <c r="D19" s="33"/>
      <c r="E19" s="34"/>
      <c r="F19" s="34"/>
      <c r="G19" s="34"/>
      <c r="H19" s="34"/>
      <c r="I19" s="34"/>
      <c r="J19" s="35"/>
      <c r="K19" s="35"/>
      <c r="L19" s="36"/>
      <c r="N19" s="25"/>
      <c r="O19" s="25"/>
      <c r="P19" s="37"/>
      <c r="Q19" s="25"/>
      <c r="R19" s="25"/>
      <c r="S19" s="38"/>
    </row>
    <row r="20" spans="1:19" x14ac:dyDescent="0.15">
      <c r="A20" s="31">
        <v>0</v>
      </c>
      <c r="B20" s="31">
        <v>0</v>
      </c>
      <c r="C20" s="32">
        <v>0</v>
      </c>
      <c r="D20" s="33">
        <f t="shared" ref="D20:D37" si="2">INT(O20*P20+O20)</f>
        <v>0</v>
      </c>
      <c r="E20" s="34"/>
      <c r="F20" s="34"/>
      <c r="G20" s="34"/>
      <c r="H20" s="34"/>
      <c r="I20" s="34"/>
      <c r="J20" s="35"/>
      <c r="K20" s="35"/>
      <c r="L20" s="36"/>
      <c r="N20" s="25"/>
      <c r="O20" s="25">
        <f t="array" ref="O20">SUM(IF(('[1]산출(전)'!$B$4:$B$81=$N$5)*('[1]산출(전)'!$E$4:$E$81=A20)*('[1]산출(전)'!$F$4:$F$81=B20),'[1]산출(전)'!$I$4:$I$81))</f>
        <v>0</v>
      </c>
      <c r="P20" s="37">
        <f>'[1]공량(전)'!E20</f>
        <v>0</v>
      </c>
      <c r="Q20" s="25">
        <v>0</v>
      </c>
      <c r="R20" s="25"/>
      <c r="S20" s="38" t="str">
        <f t="shared" ref="S20:S37" si="3">IF(D20=0,"",1)</f>
        <v/>
      </c>
    </row>
    <row r="21" spans="1:19" x14ac:dyDescent="0.15">
      <c r="A21" s="31">
        <v>0</v>
      </c>
      <c r="B21" s="31">
        <v>0</v>
      </c>
      <c r="C21" s="32">
        <v>0</v>
      </c>
      <c r="D21" s="33">
        <f t="shared" si="2"/>
        <v>0</v>
      </c>
      <c r="E21" s="34"/>
      <c r="F21" s="34"/>
      <c r="G21" s="34"/>
      <c r="H21" s="34"/>
      <c r="I21" s="34"/>
      <c r="J21" s="35"/>
      <c r="K21" s="35"/>
      <c r="L21" s="36"/>
      <c r="N21" s="25"/>
      <c r="O21" s="25">
        <f t="array" ref="O21">SUM(IF(('[1]산출(전)'!$B$4:$B$81=$N$5)*('[1]산출(전)'!$E$4:$E$81=A21)*('[1]산출(전)'!$F$4:$F$81=B21),'[1]산출(전)'!$I$4:$I$81))</f>
        <v>0</v>
      </c>
      <c r="P21" s="37">
        <f>'[1]공량(전)'!E21</f>
        <v>0</v>
      </c>
      <c r="Q21" s="25">
        <v>0</v>
      </c>
      <c r="R21" s="25"/>
      <c r="S21" s="38" t="str">
        <f t="shared" si="3"/>
        <v/>
      </c>
    </row>
    <row r="22" spans="1:19" x14ac:dyDescent="0.15">
      <c r="A22" s="31">
        <v>0</v>
      </c>
      <c r="B22" s="31">
        <v>0</v>
      </c>
      <c r="C22" s="32">
        <v>0</v>
      </c>
      <c r="D22" s="33">
        <f t="shared" si="2"/>
        <v>0</v>
      </c>
      <c r="E22" s="34"/>
      <c r="F22" s="34"/>
      <c r="G22" s="34"/>
      <c r="H22" s="34"/>
      <c r="I22" s="34"/>
      <c r="J22" s="35"/>
      <c r="K22" s="35"/>
      <c r="L22" s="36"/>
      <c r="N22" s="25"/>
      <c r="O22" s="25">
        <f t="array" ref="O22">SUM(IF(('[1]산출(전)'!$B$4:$B$81=$N$5)*('[1]산출(전)'!$E$4:$E$81=A22)*('[1]산출(전)'!$F$4:$F$81=B22),'[1]산출(전)'!$I$4:$I$81))</f>
        <v>0</v>
      </c>
      <c r="P22" s="37">
        <f>'[1]공량(전)'!E22</f>
        <v>0</v>
      </c>
      <c r="Q22" s="25">
        <v>0</v>
      </c>
      <c r="R22" s="25"/>
      <c r="S22" s="38" t="str">
        <f t="shared" si="3"/>
        <v/>
      </c>
    </row>
    <row r="23" spans="1:19" x14ac:dyDescent="0.15">
      <c r="A23" s="31">
        <v>0</v>
      </c>
      <c r="B23" s="31">
        <v>0</v>
      </c>
      <c r="C23" s="32">
        <v>0</v>
      </c>
      <c r="D23" s="33">
        <f t="shared" si="2"/>
        <v>0</v>
      </c>
      <c r="E23" s="34"/>
      <c r="F23" s="34"/>
      <c r="G23" s="34"/>
      <c r="H23" s="34"/>
      <c r="I23" s="34"/>
      <c r="J23" s="35"/>
      <c r="K23" s="35"/>
      <c r="L23" s="36"/>
      <c r="N23" s="25"/>
      <c r="O23" s="25">
        <f t="array" ref="O23">SUM(IF(('[1]산출(전)'!$B$4:$B$81=$N$5)*('[1]산출(전)'!$E$4:$E$81=A23)*('[1]산출(전)'!$F$4:$F$81=B23),'[1]산출(전)'!$I$4:$I$81))</f>
        <v>0</v>
      </c>
      <c r="P23" s="37">
        <f>'[1]공량(전)'!E22</f>
        <v>0</v>
      </c>
      <c r="Q23" s="25">
        <v>0</v>
      </c>
      <c r="R23" s="25"/>
      <c r="S23" s="38" t="str">
        <f t="shared" si="3"/>
        <v/>
      </c>
    </row>
    <row r="24" spans="1:19" x14ac:dyDescent="0.15">
      <c r="A24" s="31">
        <v>0</v>
      </c>
      <c r="B24" s="31">
        <v>0</v>
      </c>
      <c r="C24" s="32">
        <v>0</v>
      </c>
      <c r="D24" s="33">
        <f t="shared" si="2"/>
        <v>0</v>
      </c>
      <c r="E24" s="34"/>
      <c r="F24" s="34"/>
      <c r="G24" s="34"/>
      <c r="H24" s="34"/>
      <c r="I24" s="34"/>
      <c r="J24" s="35"/>
      <c r="K24" s="35"/>
      <c r="L24" s="36"/>
      <c r="N24" s="25"/>
      <c r="O24" s="25">
        <f t="array" ref="O24">SUM(IF(('[1]산출(전)'!$B$4:$B$81=$N$5)*('[1]산출(전)'!$E$4:$E$81=A24)*('[1]산출(전)'!$F$4:$F$81=B24),'[1]산출(전)'!$I$4:$I$81))</f>
        <v>0</v>
      </c>
      <c r="P24" s="37">
        <f>'[1]공량(전)'!E23</f>
        <v>0</v>
      </c>
      <c r="Q24" s="25">
        <v>0</v>
      </c>
      <c r="R24" s="25"/>
      <c r="S24" s="38" t="str">
        <f t="shared" si="3"/>
        <v/>
      </c>
    </row>
    <row r="25" spans="1:19" x14ac:dyDescent="0.15">
      <c r="A25" s="60" t="s">
        <v>164</v>
      </c>
      <c r="B25" s="60" t="s">
        <v>165</v>
      </c>
      <c r="C25" s="61" t="s">
        <v>166</v>
      </c>
      <c r="D25" s="62">
        <f>IF(E25=0,0,2)</f>
        <v>0</v>
      </c>
      <c r="E25" s="63"/>
      <c r="F25" s="64"/>
      <c r="G25" s="63"/>
      <c r="H25" s="64"/>
      <c r="I25" s="63"/>
      <c r="J25" s="65"/>
      <c r="K25" s="65"/>
      <c r="L25" s="66"/>
      <c r="N25" s="25"/>
      <c r="O25" s="25"/>
      <c r="P25" s="37"/>
      <c r="Q25" s="25"/>
      <c r="R25" s="25"/>
      <c r="S25" s="38" t="str">
        <f t="shared" si="3"/>
        <v/>
      </c>
    </row>
    <row r="26" spans="1:19" x14ac:dyDescent="0.15">
      <c r="A26" s="67" t="str">
        <f>IF(D26=0,0,"노 무 비")</f>
        <v>노 무 비</v>
      </c>
      <c r="B26" s="60" t="str">
        <f>IF(D26=0,0,'[1]공량(전)'!B27)</f>
        <v>내선전공</v>
      </c>
      <c r="C26" s="61" t="str">
        <f t="shared" ref="C26:C27" si="4">IF(A26=0,0,"인")</f>
        <v>인</v>
      </c>
      <c r="D26" s="62">
        <f>'[1]공량(전)'!D27</f>
        <v>15</v>
      </c>
      <c r="E26" s="63"/>
      <c r="F26" s="64"/>
      <c r="G26" s="63"/>
      <c r="H26" s="64"/>
      <c r="I26" s="63"/>
      <c r="J26" s="65"/>
      <c r="K26" s="65"/>
      <c r="L26" s="66"/>
      <c r="N26" s="25"/>
      <c r="O26" s="25"/>
      <c r="P26" s="37"/>
      <c r="Q26" s="25"/>
      <c r="R26" s="25"/>
      <c r="S26" s="38">
        <f t="shared" si="3"/>
        <v>1</v>
      </c>
    </row>
    <row r="27" spans="1:19" x14ac:dyDescent="0.15">
      <c r="A27" s="67" t="str">
        <f t="shared" ref="A27" si="5">IF(D27=0,0,"노 무 비")</f>
        <v>노 무 비</v>
      </c>
      <c r="B27" s="60" t="str">
        <f>IF(D27=0,0,'[1]공량(전)'!B28)</f>
        <v>저압케이블전공</v>
      </c>
      <c r="C27" s="61" t="str">
        <f t="shared" si="4"/>
        <v>인</v>
      </c>
      <c r="D27" s="62">
        <f>'[1]공량(전)'!D28</f>
        <v>7</v>
      </c>
      <c r="E27" s="63"/>
      <c r="F27" s="64"/>
      <c r="G27" s="63"/>
      <c r="H27" s="64"/>
      <c r="I27" s="63"/>
      <c r="J27" s="65"/>
      <c r="K27" s="65"/>
      <c r="L27" s="66"/>
      <c r="N27" s="25"/>
      <c r="O27" s="25"/>
      <c r="P27" s="37"/>
      <c r="Q27" s="25"/>
      <c r="R27" s="25"/>
      <c r="S27" s="38">
        <f t="shared" si="3"/>
        <v>1</v>
      </c>
    </row>
    <row r="28" spans="1:19" x14ac:dyDescent="0.15">
      <c r="A28" s="60" t="s">
        <v>167</v>
      </c>
      <c r="B28" s="60" t="s">
        <v>168</v>
      </c>
      <c r="C28" s="61" t="s">
        <v>166</v>
      </c>
      <c r="D28" s="62">
        <f>IF(SUM(D6:D24)=0,0,3)</f>
        <v>3</v>
      </c>
      <c r="E28" s="63"/>
      <c r="F28" s="64"/>
      <c r="G28" s="63"/>
      <c r="H28" s="64"/>
      <c r="I28" s="63"/>
      <c r="J28" s="65"/>
      <c r="K28" s="65"/>
      <c r="L28" s="66"/>
      <c r="N28" s="25"/>
      <c r="O28" s="25"/>
      <c r="P28" s="37"/>
      <c r="Q28" s="25"/>
      <c r="R28" s="25"/>
      <c r="S28" s="38">
        <f t="shared" si="3"/>
        <v>1</v>
      </c>
    </row>
    <row r="29" spans="1:19" s="50" customFormat="1" x14ac:dyDescent="0.15">
      <c r="A29" s="68" t="s">
        <v>117</v>
      </c>
      <c r="B29" s="46"/>
      <c r="C29" s="46"/>
      <c r="D29" s="69"/>
      <c r="E29" s="48"/>
      <c r="F29" s="48"/>
      <c r="G29" s="48"/>
      <c r="H29" s="48"/>
      <c r="I29" s="48"/>
      <c r="J29" s="48"/>
      <c r="K29" s="49"/>
      <c r="L29" s="49"/>
      <c r="N29" s="25"/>
      <c r="O29" s="25"/>
      <c r="P29" s="37"/>
      <c r="Q29" s="25"/>
      <c r="R29" s="70"/>
      <c r="S29" s="38" t="str">
        <f>IF(SUM(E29:L29)=0,"",1)</f>
        <v/>
      </c>
    </row>
  </sheetData>
  <protectedRanges>
    <protectedRange sqref="A26:A27" name="범위1"/>
    <protectedRange sqref="S6:S28" name="범위1_1"/>
    <protectedRange sqref="S29" name="범위1_2"/>
  </protectedRanges>
  <mergeCells count="14">
    <mergeCell ref="Q2:Q3"/>
    <mergeCell ref="R2:R3"/>
    <mergeCell ref="I2:J2"/>
    <mergeCell ref="K2:K3"/>
    <mergeCell ref="L2:L3"/>
    <mergeCell ref="N2:N3"/>
    <mergeCell ref="O2:O3"/>
    <mergeCell ref="P2:P3"/>
    <mergeCell ref="A2:A3"/>
    <mergeCell ref="B2:B3"/>
    <mergeCell ref="C2:C3"/>
    <mergeCell ref="D2:D3"/>
    <mergeCell ref="E2:F2"/>
    <mergeCell ref="G2:H2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내역(기)</vt:lpstr>
      <vt:lpstr>내역(전)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2026-10-15T12:16:50Z</dcterms:created>
  <dcterms:modified xsi:type="dcterms:W3CDTF">2026-10-15T12:18:44Z</dcterms:modified>
</cp:coreProperties>
</file>