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군위군 농산물산지유통센터 스마트화 시설개선공사 소방공사\"/>
    </mc:Choice>
  </mc:AlternateContent>
  <xr:revisionPtr revIDLastSave="0" documentId="8_{AA68F148-EC63-42EB-9098-6E99D8964F3B}" xr6:coauthVersionLast="47" xr6:coauthVersionMax="47" xr10:uidLastSave="{00000000-0000-0000-0000-000000000000}"/>
  <bookViews>
    <workbookView xWindow="28680" yWindow="-120" windowWidth="29040" windowHeight="15720" xr2:uid="{66F4B431-23EE-45F2-8639-7C6B756D6F08}"/>
  </bookViews>
  <sheets>
    <sheet name="원가계산" sheetId="2" r:id="rId1"/>
    <sheet name="집계표" sheetId="3" r:id="rId2"/>
    <sheet name="내역서" sheetId="4" r:id="rId3"/>
  </sheets>
  <externalReferences>
    <externalReference r:id="rId4"/>
  </externalReferences>
  <definedNames>
    <definedName name="__IntlFixup" hidden="1">TRUE</definedName>
    <definedName name="_9_0_0_F" hidden="1">#REF!</definedName>
    <definedName name="_xlnm._FilterDatabase" localSheetId="2" hidden="1">내역서!#REF!</definedName>
    <definedName name="_xlnm._FilterDatabase" localSheetId="0" hidden="1">원가계산!#REF!</definedName>
    <definedName name="_xlnm._FilterDatabase" localSheetId="1" hidden="1">집계표!#REF!</definedName>
    <definedName name="_xlnm._FilterDatabase" hidden="1">#REF!</definedName>
    <definedName name="_Order1" hidden="1">255</definedName>
    <definedName name="_Order2" hidden="1">255</definedName>
    <definedName name="_Regression_Int" hidden="1">1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ddddd" hidden="1">#REF!</definedName>
    <definedName name="DFEE" hidden="1">#REF!</definedName>
    <definedName name="DKSG" hidden="1">#REF!</definedName>
    <definedName name="DKSGMLWJD" hidden="1">#REF!</definedName>
    <definedName name="Dp" hidden="1">#REF!</definedName>
    <definedName name="dsgfggg" hidden="1">#REF!</definedName>
    <definedName name="ED" hidden="1">#REF!</definedName>
    <definedName name="FD" hidden="1">#REF!</definedName>
    <definedName name="fg" hidden="1">#REF!</definedName>
    <definedName name="GEMCO" hidden="1">#REF!</definedName>
    <definedName name="GMLWD" hidden="1">#REF!</definedName>
    <definedName name="GRT" hidden="1">#REF!</definedName>
    <definedName name="han" hidden="1">#REF!</definedName>
    <definedName name="HH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ooo" hidden="1">#REF!</definedName>
    <definedName name="OP" hidden="1">#REF!</definedName>
    <definedName name="_xlnm.Print_Area" localSheetId="2">내역서!$A$1:$L$126</definedName>
    <definedName name="_xlnm.Print_Area" localSheetId="0">원가계산!$A$1:$G$30</definedName>
    <definedName name="_xlnm.Print_Area" localSheetId="1">집계표!$A$1:$L$26</definedName>
    <definedName name="_xlnm.Print_Titles" localSheetId="2">내역서!$1:$2</definedName>
    <definedName name="_xlnm.Print_Titles" localSheetId="1">집계표!$1:$2</definedName>
    <definedName name="QA" hidden="1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WS" hidden="1">#REF!</definedName>
    <definedName name="tr" hidden="1">#REF!</definedName>
    <definedName name="TTTT" hidden="1">#REF!</definedName>
    <definedName name="강아지" hidden="1">#REF!</definedName>
    <definedName name="견적대비" hidden="1">#REF!</definedName>
    <definedName name="구산갑지" hidden="1">#REF!</definedName>
    <definedName name="ㄴㄴㄴ" hidden="1">#REF!</definedName>
    <definedName name="ㄴㄴㄴㄴ" hidden="1">#REF!</definedName>
    <definedName name="ㄴㄹ" hidden="1">#REF!</definedName>
    <definedName name="ㄴㅀ" hidden="1">#REF!</definedName>
    <definedName name="ㄴㅁ" hidden="1">#REF!</definedName>
    <definedName name="낙찰내역" hidden="1">{"'단계별시설공사비'!$A$3:$K$51"}</definedName>
    <definedName name="ㄷㄱ" hidden="1">#REF!</definedName>
    <definedName name="ㄷㄷ" hidden="1">#REF!</definedName>
    <definedName name="ㄷㄷㄷ" hidden="1">#REF!</definedName>
    <definedName name="ㄹㄹㄹ" hidden="1">#REF!</definedName>
    <definedName name="ㄹㅇㄹㅇ" hidden="1">#REF!</definedName>
    <definedName name="ㄹ호" hidden="1">#REF!</definedName>
    <definedName name="ㅂㅂㅂㅂㅂㅂㅂㅂ" hidden="1">#REF!</definedName>
    <definedName name="ㅅㅅ" hidden="1">#REF!</definedName>
    <definedName name="ㅇㄹㄹ" hidden="1">#REF!</definedName>
    <definedName name="ㅇㄹㅀ" hidden="1">#REF!</definedName>
    <definedName name="언" hidden="1">#REF!</definedName>
    <definedName name="업체" hidden="1">#REF!</definedName>
    <definedName name="외주의뢰1" hidden="1">#REF!</definedName>
    <definedName name="유지관리비" hidden="1">#REF!</definedName>
    <definedName name="이릉" hidden="1">#REF!</definedName>
    <definedName name="ㅈㄷ" hidden="1">#REF!</definedName>
    <definedName name="팔" hidden="1">#REF!</definedName>
    <definedName name="한" hidden="1">#REF!</definedName>
    <definedName name="ㅐㅔ" hidden="1">#REF!</definedName>
    <definedName name="ㅔㅐ" hidden="1">#REF!</definedName>
    <definedName name="ㅕㅑ" hidden="1">#REF!</definedName>
    <definedName name="ㅕㅑㅐㅔ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5" i="4" l="1"/>
  <c r="C105" i="4"/>
  <c r="B105" i="4"/>
  <c r="A105" i="4"/>
  <c r="D104" i="4"/>
  <c r="C104" i="4"/>
  <c r="B104" i="4"/>
  <c r="A104" i="4"/>
  <c r="A103" i="4" a="1"/>
  <c r="A103" i="4" s="1"/>
  <c r="A8" i="3" s="1"/>
  <c r="J7" i="3"/>
  <c r="C87" i="4"/>
  <c r="B87" i="4"/>
  <c r="A87" i="4"/>
  <c r="D86" i="4"/>
  <c r="C86" i="4"/>
  <c r="B86" i="4"/>
  <c r="A86" i="4"/>
  <c r="D85" i="4"/>
  <c r="C85" i="4"/>
  <c r="B85" i="4"/>
  <c r="A85" i="4"/>
  <c r="D84" i="4"/>
  <c r="C84" i="4"/>
  <c r="B84" i="4"/>
  <c r="A84" i="4"/>
  <c r="D83" i="4"/>
  <c r="C83" i="4"/>
  <c r="B83" i="4"/>
  <c r="A83" i="4"/>
  <c r="D82" i="4"/>
  <c r="C82" i="4"/>
  <c r="B82" i="4"/>
  <c r="A82" i="4"/>
  <c r="C81" i="4"/>
  <c r="B81" i="4"/>
  <c r="A81" i="4"/>
  <c r="C80" i="4"/>
  <c r="B80" i="4"/>
  <c r="A80" i="4"/>
  <c r="C79" i="4"/>
  <c r="B79" i="4"/>
  <c r="A79" i="4"/>
  <c r="A78" i="4"/>
  <c r="C60" i="4"/>
  <c r="B60" i="4"/>
  <c r="A60" i="4"/>
  <c r="D59" i="4"/>
  <c r="C59" i="4"/>
  <c r="B59" i="4"/>
  <c r="A59" i="4"/>
  <c r="D58" i="4"/>
  <c r="C58" i="4"/>
  <c r="B58" i="4"/>
  <c r="A58" i="4"/>
  <c r="D57" i="4"/>
  <c r="C57" i="4"/>
  <c r="B57" i="4"/>
  <c r="A57" i="4"/>
  <c r="C56" i="4"/>
  <c r="B56" i="4"/>
  <c r="A56" i="4"/>
  <c r="C55" i="4"/>
  <c r="B55" i="4"/>
  <c r="A55" i="4"/>
  <c r="C54" i="4"/>
  <c r="B54" i="4"/>
  <c r="A54" i="4"/>
  <c r="A53" i="4"/>
  <c r="D27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D19" i="4"/>
  <c r="C19" i="4"/>
  <c r="B19" i="4"/>
  <c r="A19" i="4"/>
  <c r="D18" i="4"/>
  <c r="C18" i="4"/>
  <c r="B18" i="4"/>
  <c r="A18" i="4"/>
  <c r="D17" i="4"/>
  <c r="C17" i="4"/>
  <c r="B17" i="4"/>
  <c r="A17" i="4"/>
  <c r="D16" i="4"/>
  <c r="C16" i="4"/>
  <c r="B16" i="4"/>
  <c r="A16" i="4"/>
  <c r="D15" i="4"/>
  <c r="C15" i="4"/>
  <c r="B15" i="4"/>
  <c r="A15" i="4"/>
  <c r="D14" i="4"/>
  <c r="C14" i="4"/>
  <c r="B14" i="4"/>
  <c r="A14" i="4"/>
  <c r="D13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A3" i="4"/>
  <c r="J8" i="3"/>
  <c r="H8" i="3"/>
  <c r="A7" i="3"/>
  <c r="J6" i="3"/>
  <c r="A6" i="3"/>
  <c r="A5" i="3"/>
  <c r="K3" i="3"/>
  <c r="A3" i="3"/>
  <c r="A2" i="2" s="1"/>
  <c r="F8" i="3" l="1"/>
  <c r="K8" i="3" s="1"/>
  <c r="D9" i="4" l="1"/>
  <c r="D5" i="4" l="1"/>
  <c r="D10" i="4"/>
  <c r="D23" i="4" l="1"/>
  <c r="D24" i="4"/>
  <c r="D7" i="4"/>
  <c r="D22" i="4"/>
  <c r="D20" i="4"/>
  <c r="D8" i="4"/>
  <c r="D21" i="4" l="1"/>
  <c r="D6" i="4" l="1"/>
  <c r="D26" i="4"/>
  <c r="D12" i="4" l="1"/>
  <c r="D80" i="4" l="1"/>
  <c r="D60" i="4" l="1"/>
  <c r="D55" i="4"/>
  <c r="D56" i="4" l="1"/>
  <c r="D64" i="4"/>
  <c r="D54" i="4" l="1"/>
  <c r="D63" i="4" l="1"/>
  <c r="H6" i="3" l="1"/>
  <c r="F6" i="3" l="1"/>
  <c r="K6" i="3" s="1"/>
  <c r="D4" i="4" l="1"/>
  <c r="D87" i="4" l="1"/>
  <c r="D81" i="4"/>
  <c r="D79" i="4" l="1"/>
  <c r="D25" i="4"/>
  <c r="D31" i="4"/>
  <c r="D30" i="4"/>
  <c r="J5" i="3" l="1"/>
  <c r="J10" i="3" s="1"/>
  <c r="D11" i="4"/>
  <c r="D90" i="4"/>
  <c r="H7" i="3" l="1"/>
  <c r="H5" i="3"/>
  <c r="H10" i="3" l="1"/>
  <c r="F7" i="3"/>
  <c r="K7" i="3" s="1"/>
  <c r="F5" i="3" l="1"/>
  <c r="K5" i="3" l="1"/>
  <c r="F10" i="3"/>
  <c r="K10" i="3" l="1"/>
  <c r="J9" i="2" l="1"/>
  <c r="I9" i="2"/>
  <c r="H24" i="2" l="1"/>
  <c r="I2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<sst xmlns="http://schemas.openxmlformats.org/spreadsheetml/2006/main" count="140" uniqueCount="77">
  <si>
    <t>공 사 원 가 계 산 서</t>
    <phoneticPr fontId="4" type="noConversion"/>
  </si>
  <si>
    <t>구           분</t>
  </si>
  <si>
    <t>금    액</t>
    <phoneticPr fontId="4" type="noConversion"/>
  </si>
  <si>
    <t>구  성  비</t>
    <phoneticPr fontId="4" type="noConversion"/>
  </si>
  <si>
    <t>비 고</t>
    <phoneticPr fontId="4" type="noConversion"/>
  </si>
  <si>
    <t>순  공  사  원  가</t>
    <phoneticPr fontId="4" type="noConversion"/>
  </si>
  <si>
    <t>재</t>
  </si>
  <si>
    <t>직 접 재 료 비</t>
    <phoneticPr fontId="4" type="noConversion"/>
  </si>
  <si>
    <t>료</t>
  </si>
  <si>
    <t>작 업 부 산 물</t>
  </si>
  <si>
    <t>비</t>
  </si>
  <si>
    <t>소    계 (A)</t>
  </si>
  <si>
    <t>노</t>
  </si>
  <si>
    <t>직 접 노 무 비</t>
  </si>
  <si>
    <t>무</t>
  </si>
  <si>
    <t>간 접 노 무 비</t>
    <phoneticPr fontId="4" type="noConversion"/>
  </si>
  <si>
    <t>x 직접노무비</t>
    <phoneticPr fontId="4" type="noConversion"/>
  </si>
  <si>
    <t>A</t>
    <phoneticPr fontId="4" type="noConversion"/>
  </si>
  <si>
    <t>B</t>
    <phoneticPr fontId="4" type="noConversion"/>
  </si>
  <si>
    <t>소    계 (B)</t>
  </si>
  <si>
    <t>경          비</t>
    <phoneticPr fontId="4" type="noConversion"/>
  </si>
  <si>
    <t>경</t>
  </si>
  <si>
    <t>산 재 보 험 료</t>
    <phoneticPr fontId="4" type="noConversion"/>
  </si>
  <si>
    <t>x 노무비</t>
    <phoneticPr fontId="4" type="noConversion"/>
  </si>
  <si>
    <t>고 용 보 험 료</t>
    <phoneticPr fontId="4" type="noConversion"/>
  </si>
  <si>
    <t>건 강 보 험 료</t>
    <phoneticPr fontId="4" type="noConversion"/>
  </si>
  <si>
    <t>노인장기요양보험료</t>
    <phoneticPr fontId="4" type="noConversion"/>
  </si>
  <si>
    <t>x 건강보험료</t>
    <phoneticPr fontId="4" type="noConversion"/>
  </si>
  <si>
    <t>연 금 보 험 료</t>
    <phoneticPr fontId="4" type="noConversion"/>
  </si>
  <si>
    <t>산업안전보건관리비</t>
    <phoneticPr fontId="4" type="noConversion"/>
  </si>
  <si>
    <t>x (재료비+직노)</t>
    <phoneticPr fontId="4" type="noConversion"/>
  </si>
  <si>
    <t>퇴직공제부금비</t>
    <phoneticPr fontId="4" type="noConversion"/>
  </si>
  <si>
    <t>x (직접노무비)</t>
    <phoneticPr fontId="4" type="noConversion"/>
  </si>
  <si>
    <t>기 타 경 비</t>
    <phoneticPr fontId="4" type="noConversion"/>
  </si>
  <si>
    <t>x (재료비+노무비)</t>
    <phoneticPr fontId="4" type="noConversion"/>
  </si>
  <si>
    <t>석면분담금</t>
  </si>
  <si>
    <t>비</t>
    <phoneticPr fontId="4" type="noConversion"/>
  </si>
  <si>
    <t>임금채권부담금</t>
  </si>
  <si>
    <t>소    계 (C)</t>
  </si>
  <si>
    <t>합    계</t>
  </si>
  <si>
    <t>A+B+C</t>
    <phoneticPr fontId="4" type="noConversion"/>
  </si>
  <si>
    <t>일 반 관 리 비 (D)</t>
  </si>
  <si>
    <t>x (A+B+C)</t>
    <phoneticPr fontId="4" type="noConversion"/>
  </si>
  <si>
    <t>이          윤 (E)</t>
  </si>
  <si>
    <t>x (B+C+D)</t>
    <phoneticPr fontId="4" type="noConversion"/>
  </si>
  <si>
    <t>작  업  부  산  물</t>
    <phoneticPr fontId="4" type="noConversion"/>
  </si>
  <si>
    <t>총      원      가</t>
    <phoneticPr fontId="4" type="noConversion"/>
  </si>
  <si>
    <t>소방공사 손해배상공제보험료</t>
    <phoneticPr fontId="4" type="noConversion"/>
  </si>
  <si>
    <t>부  가  가  치  세</t>
    <phoneticPr fontId="4" type="noConversion"/>
  </si>
  <si>
    <t>x (A+B+C+D+E)</t>
    <phoneticPr fontId="4" type="noConversion"/>
  </si>
  <si>
    <t>도   급    금   액</t>
    <phoneticPr fontId="4" type="noConversion"/>
  </si>
  <si>
    <t>총  공  사  금  액</t>
    <phoneticPr fontId="4" type="noConversion"/>
  </si>
  <si>
    <t xml:space="preserve">        </t>
    <phoneticPr fontId="4" type="noConversion"/>
  </si>
  <si>
    <t>품       명</t>
    <phoneticPr fontId="4" type="noConversion"/>
  </si>
  <si>
    <t>규         격</t>
    <phoneticPr fontId="4" type="noConversion"/>
  </si>
  <si>
    <t>단위</t>
    <phoneticPr fontId="4" type="noConversion"/>
  </si>
  <si>
    <t>수  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</si>
  <si>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</si>
  <si>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</si>
  <si>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</si>
  <si>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총 계</t>
    <phoneticPr fontId="4" type="noConversion"/>
  </si>
  <si>
    <t>단가</t>
    <phoneticPr fontId="4" type="noConversion"/>
  </si>
  <si>
    <t>금액</t>
    <phoneticPr fontId="4" type="noConversion"/>
  </si>
  <si>
    <t>식</t>
    <phoneticPr fontId="4" type="noConversion"/>
  </si>
  <si>
    <t>합      계</t>
    <phoneticPr fontId="4" type="noConversion"/>
  </si>
  <si>
    <t>전선관 부속품비</t>
    <phoneticPr fontId="15" type="noConversion"/>
  </si>
  <si>
    <t>배관의 15%</t>
    <phoneticPr fontId="15" type="noConversion"/>
  </si>
  <si>
    <t>잡재료비</t>
    <phoneticPr fontId="15" type="noConversion"/>
  </si>
  <si>
    <t>선,배관의 2%</t>
    <phoneticPr fontId="15" type="noConversion"/>
  </si>
  <si>
    <t>노무비</t>
    <phoneticPr fontId="4" type="noConversion"/>
  </si>
  <si>
    <t>내선전공</t>
  </si>
  <si>
    <t>인</t>
    <phoneticPr fontId="4" type="noConversion"/>
  </si>
  <si>
    <t>저압케이블공</t>
    <phoneticPr fontId="4" type="noConversion"/>
  </si>
  <si>
    <t>공구손료</t>
  </si>
  <si>
    <t>노무비의 3%</t>
  </si>
  <si>
    <t>식</t>
  </si>
  <si>
    <t>합   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</si>
</sst>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0.0%"/>
    <numFmt numFmtId="178" formatCode="0.000%"/>
    <numFmt numFmtId="179" formatCode="#,##0;[Red]#,##0"/>
    <numFmt numFmtId="180" formatCode="&quot;제&quot;General&quot;호&quot;&quot;표&quot;"/>
  </numFmts>
  <fonts count="16" x14ac:knownFonts="1"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u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12"/>
      <name val="굴림체"/>
      <family val="3"/>
      <charset val="129"/>
    </font>
    <font>
      <sz val="9"/>
      <color indexed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/>
  </cellStyleXfs>
  <cellXfs count="9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1" fillId="0" borderId="0" xfId="1" applyNumberFormat="1" applyAlignment="1">
      <alignment vertical="center"/>
    </xf>
    <xf numFmtId="176" fontId="5" fillId="0" borderId="0" xfId="1" quotePrefix="1" applyNumberFormat="1" applyFont="1" applyAlignment="1">
      <alignment horizontal="left" vertical="center"/>
    </xf>
    <xf numFmtId="176" fontId="1" fillId="0" borderId="0" xfId="1" applyNumberFormat="1" applyAlignment="1">
      <alignment horizontal="center" vertical="center"/>
    </xf>
    <xf numFmtId="176" fontId="1" fillId="0" borderId="0" xfId="2" applyNumberFormat="1" applyAlignment="1">
      <alignment vertical="center"/>
    </xf>
    <xf numFmtId="41" fontId="7" fillId="0" borderId="0" xfId="3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centerContinuous" vertical="center"/>
    </xf>
    <xf numFmtId="176" fontId="7" fillId="0" borderId="1" xfId="2" applyNumberFormat="1" applyFont="1" applyFill="1" applyBorder="1" applyAlignment="1">
      <alignment horizontal="center" vertical="center"/>
    </xf>
    <xf numFmtId="176" fontId="7" fillId="0" borderId="1" xfId="1" quotePrefix="1" applyNumberFormat="1" applyFont="1" applyBorder="1" applyAlignment="1">
      <alignment horizontal="center" vertical="center"/>
    </xf>
    <xf numFmtId="176" fontId="1" fillId="2" borderId="0" xfId="1" applyNumberFormat="1" applyFill="1" applyAlignment="1">
      <alignment vertical="center"/>
    </xf>
    <xf numFmtId="176" fontId="7" fillId="0" borderId="2" xfId="1" applyNumberFormat="1" applyFont="1" applyBorder="1" applyAlignment="1">
      <alignment horizontal="center" vertical="center" textRotation="255"/>
    </xf>
    <xf numFmtId="176" fontId="7" fillId="0" borderId="2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left" vertical="center" indent="1"/>
    </xf>
    <xf numFmtId="176" fontId="8" fillId="0" borderId="1" xfId="2" applyNumberFormat="1" applyFont="1" applyBorder="1" applyAlignment="1">
      <alignment vertical="center"/>
    </xf>
    <xf numFmtId="10" fontId="7" fillId="0" borderId="1" xfId="4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center"/>
    </xf>
    <xf numFmtId="176" fontId="7" fillId="0" borderId="1" xfId="2" applyNumberFormat="1" applyFont="1" applyBorder="1" applyAlignment="1">
      <alignment vertical="center"/>
    </xf>
    <xf numFmtId="176" fontId="7" fillId="0" borderId="3" xfId="1" applyNumberFormat="1" applyFont="1" applyBorder="1" applyAlignment="1">
      <alignment horizontal="center" vertical="center" textRotation="255"/>
    </xf>
    <xf numFmtId="176" fontId="7" fillId="0" borderId="3" xfId="1" applyNumberFormat="1" applyFont="1" applyBorder="1" applyAlignment="1">
      <alignment horizontal="center" vertical="center"/>
    </xf>
    <xf numFmtId="176" fontId="9" fillId="0" borderId="1" xfId="2" applyNumberFormat="1" applyFont="1" applyBorder="1" applyAlignment="1">
      <alignment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10" fillId="0" borderId="1" xfId="2" applyNumberFormat="1" applyFont="1" applyBorder="1" applyAlignment="1">
      <alignment vertical="center"/>
    </xf>
    <xf numFmtId="177" fontId="7" fillId="0" borderId="1" xfId="4" applyNumberFormat="1" applyFont="1" applyBorder="1" applyAlignment="1">
      <alignment horizontal="center" vertical="center"/>
    </xf>
    <xf numFmtId="176" fontId="11" fillId="0" borderId="1" xfId="2" applyNumberFormat="1" applyFont="1" applyBorder="1" applyAlignment="1">
      <alignment vertical="center"/>
    </xf>
    <xf numFmtId="176" fontId="7" fillId="0" borderId="1" xfId="1" quotePrefix="1" applyNumberFormat="1" applyFont="1" applyBorder="1" applyAlignment="1">
      <alignment horizontal="center" vertical="center"/>
    </xf>
    <xf numFmtId="178" fontId="7" fillId="0" borderId="1" xfId="4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left" vertical="center" wrapText="1"/>
    </xf>
    <xf numFmtId="176" fontId="7" fillId="0" borderId="1" xfId="1" applyNumberFormat="1" applyFont="1" applyBorder="1" applyAlignment="1">
      <alignment horizontal="left" vertical="center"/>
    </xf>
    <xf numFmtId="176" fontId="7" fillId="0" borderId="4" xfId="1" applyNumberFormat="1" applyFont="1" applyBorder="1" applyAlignment="1">
      <alignment horizontal="center" vertical="center" textRotation="255"/>
    </xf>
    <xf numFmtId="41" fontId="1" fillId="0" borderId="0" xfId="3" applyFont="1" applyAlignment="1">
      <alignment horizontal="right" vertical="center"/>
    </xf>
    <xf numFmtId="177" fontId="12" fillId="0" borderId="1" xfId="2" applyNumberFormat="1" applyFont="1" applyBorder="1" applyAlignment="1">
      <alignment vertical="center"/>
    </xf>
    <xf numFmtId="176" fontId="12" fillId="0" borderId="1" xfId="2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10" fontId="7" fillId="0" borderId="1" xfId="1" applyNumberFormat="1" applyFont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176" fontId="7" fillId="3" borderId="1" xfId="2" applyNumberFormat="1" applyFont="1" applyFill="1" applyBorder="1" applyAlignment="1">
      <alignment vertical="center"/>
    </xf>
    <xf numFmtId="176" fontId="7" fillId="3" borderId="1" xfId="1" applyNumberFormat="1" applyFont="1" applyFill="1" applyBorder="1" applyAlignment="1">
      <alignment vertical="center"/>
    </xf>
    <xf numFmtId="176" fontId="1" fillId="0" borderId="0" xfId="1" applyNumberFormat="1"/>
    <xf numFmtId="176" fontId="1" fillId="0" borderId="0" xfId="1" applyNumberFormat="1" applyAlignment="1">
      <alignment horizontal="center"/>
    </xf>
    <xf numFmtId="176" fontId="1" fillId="0" borderId="0" xfId="2" applyNumberFormat="1"/>
    <xf numFmtId="0" fontId="1" fillId="0" borderId="0" xfId="1" applyAlignment="1">
      <alignment horizontal="center"/>
    </xf>
    <xf numFmtId="41" fontId="10" fillId="0" borderId="1" xfId="5" applyNumberFormat="1" applyFont="1" applyBorder="1" applyAlignment="1">
      <alignment horizontal="center" vertical="center"/>
    </xf>
    <xf numFmtId="179" fontId="10" fillId="0" borderId="1" xfId="5" applyNumberFormat="1" applyFont="1" applyBorder="1" applyAlignment="1">
      <alignment horizontal="center" vertical="center" textRotation="255"/>
    </xf>
    <xf numFmtId="179" fontId="10" fillId="0" borderId="1" xfId="5" applyNumberFormat="1" applyFont="1" applyBorder="1" applyAlignment="1">
      <alignment horizontal="center" vertical="center"/>
    </xf>
    <xf numFmtId="3" fontId="10" fillId="0" borderId="1" xfId="5" applyNumberFormat="1" applyFont="1" applyBorder="1" applyAlignment="1">
      <alignment horizontal="center" vertical="center"/>
    </xf>
    <xf numFmtId="3" fontId="10" fillId="0" borderId="2" xfId="5" applyNumberFormat="1" applyFont="1" applyBorder="1" applyAlignment="1">
      <alignment horizontal="center" vertical="center"/>
    </xf>
    <xf numFmtId="179" fontId="10" fillId="0" borderId="0" xfId="5" applyNumberFormat="1" applyFont="1" applyAlignment="1">
      <alignment vertical="center"/>
    </xf>
    <xf numFmtId="3" fontId="10" fillId="0" borderId="1" xfId="5" applyNumberFormat="1" applyFont="1" applyBorder="1" applyAlignment="1">
      <alignment horizontal="center" vertical="center"/>
    </xf>
    <xf numFmtId="3" fontId="10" fillId="0" borderId="4" xfId="5" applyNumberFormat="1" applyFont="1" applyBorder="1" applyAlignment="1">
      <alignment horizontal="center" vertical="center"/>
    </xf>
    <xf numFmtId="41" fontId="7" fillId="0" borderId="5" xfId="3" applyFont="1" applyBorder="1" applyAlignment="1">
      <alignment vertical="center"/>
    </xf>
    <xf numFmtId="41" fontId="7" fillId="0" borderId="6" xfId="3" applyFont="1" applyBorder="1" applyAlignment="1">
      <alignment vertical="center"/>
    </xf>
    <xf numFmtId="0" fontId="7" fillId="0" borderId="1" xfId="5" applyFont="1" applyBorder="1" applyAlignment="1">
      <alignment horizontal="center" vertical="center"/>
    </xf>
    <xf numFmtId="41" fontId="7" fillId="0" borderId="1" xfId="3" applyFont="1" applyBorder="1" applyAlignment="1">
      <alignment vertical="center"/>
    </xf>
    <xf numFmtId="3" fontId="7" fillId="0" borderId="1" xfId="5" applyNumberFormat="1" applyFont="1" applyBorder="1" applyAlignment="1">
      <alignment vertical="center"/>
    </xf>
    <xf numFmtId="3" fontId="7" fillId="0" borderId="1" xfId="3" applyNumberFormat="1" applyFont="1" applyBorder="1" applyAlignment="1">
      <alignment vertical="center"/>
    </xf>
    <xf numFmtId="0" fontId="13" fillId="0" borderId="1" xfId="5" applyFont="1" applyBorder="1" applyAlignment="1">
      <alignment horizontal="center" vertical="center"/>
    </xf>
    <xf numFmtId="0" fontId="14" fillId="0" borderId="0" xfId="5" applyFont="1" applyAlignment="1">
      <alignment vertical="center"/>
    </xf>
    <xf numFmtId="41" fontId="7" fillId="0" borderId="5" xfId="3" applyFont="1" applyBorder="1" applyAlignment="1">
      <alignment horizontal="left" vertical="center"/>
    </xf>
    <xf numFmtId="41" fontId="7" fillId="0" borderId="6" xfId="3" applyFont="1" applyBorder="1" applyAlignment="1">
      <alignment horizontal="left" vertical="center"/>
    </xf>
    <xf numFmtId="41" fontId="7" fillId="0" borderId="5" xfId="3" applyFont="1" applyBorder="1" applyAlignment="1">
      <alignment horizontal="left" vertical="center" indent="1"/>
    </xf>
    <xf numFmtId="41" fontId="7" fillId="0" borderId="6" xfId="3" applyFont="1" applyBorder="1" applyAlignment="1">
      <alignment horizontal="left" vertical="center" indent="1"/>
    </xf>
    <xf numFmtId="41" fontId="7" fillId="0" borderId="1" xfId="3" applyFont="1" applyBorder="1" applyAlignment="1">
      <alignment horizontal="left" vertical="center" indent="1"/>
    </xf>
    <xf numFmtId="41" fontId="5" fillId="0" borderId="5" xfId="3" applyFont="1" applyBorder="1" applyAlignment="1">
      <alignment horizontal="center" vertical="center"/>
    </xf>
    <xf numFmtId="41" fontId="5" fillId="0" borderId="6" xfId="3" applyFont="1" applyBorder="1" applyAlignment="1">
      <alignment horizontal="center" vertical="center"/>
    </xf>
    <xf numFmtId="3" fontId="5" fillId="0" borderId="1" xfId="3" applyNumberFormat="1" applyFont="1" applyBorder="1" applyAlignment="1">
      <alignment vertical="center"/>
    </xf>
    <xf numFmtId="3" fontId="5" fillId="0" borderId="1" xfId="5" applyNumberFormat="1" applyFont="1" applyBorder="1" applyAlignment="1">
      <alignment vertical="center"/>
    </xf>
    <xf numFmtId="0" fontId="13" fillId="0" borderId="0" xfId="5" applyFont="1" applyAlignment="1">
      <alignment vertical="center"/>
    </xf>
    <xf numFmtId="41" fontId="7" fillId="0" borderId="0" xfId="5" applyNumberFormat="1" applyFont="1" applyAlignment="1">
      <alignment vertical="center"/>
    </xf>
    <xf numFmtId="0" fontId="7" fillId="0" borderId="0" xfId="5" applyFont="1" applyAlignment="1">
      <alignment horizontal="center" vertical="center"/>
    </xf>
    <xf numFmtId="41" fontId="7" fillId="0" borderId="0" xfId="3" applyFont="1" applyAlignment="1">
      <alignment vertical="center"/>
    </xf>
    <xf numFmtId="3" fontId="7" fillId="0" borderId="0" xfId="5" applyNumberFormat="1" applyFont="1" applyAlignment="1">
      <alignment vertical="center"/>
    </xf>
    <xf numFmtId="0" fontId="7" fillId="0" borderId="0" xfId="5" applyFont="1" applyAlignment="1">
      <alignment vertical="center"/>
    </xf>
    <xf numFmtId="41" fontId="7" fillId="0" borderId="1" xfId="5" applyNumberFormat="1" applyFont="1" applyBorder="1" applyAlignment="1">
      <alignment horizontal="center" vertical="center"/>
    </xf>
    <xf numFmtId="179" fontId="7" fillId="0" borderId="2" xfId="5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3" fontId="7" fillId="0" borderId="1" xfId="5" applyNumberFormat="1" applyFont="1" applyBorder="1" applyAlignment="1">
      <alignment horizontal="center" vertical="center"/>
    </xf>
    <xf numFmtId="180" fontId="7" fillId="0" borderId="1" xfId="5" applyNumberFormat="1" applyFont="1" applyBorder="1" applyAlignment="1">
      <alignment horizontal="center" vertical="center"/>
    </xf>
    <xf numFmtId="179" fontId="7" fillId="0" borderId="0" xfId="5" applyNumberFormat="1" applyFont="1" applyAlignment="1">
      <alignment vertical="center"/>
    </xf>
    <xf numFmtId="179" fontId="7" fillId="0" borderId="4" xfId="5" applyNumberFormat="1" applyFont="1" applyBorder="1" applyAlignment="1">
      <alignment horizontal="center" vertical="center"/>
    </xf>
    <xf numFmtId="3" fontId="7" fillId="0" borderId="1" xfId="5" applyNumberFormat="1" applyFont="1" applyBorder="1" applyAlignment="1">
      <alignment horizontal="center" vertical="center"/>
    </xf>
    <xf numFmtId="41" fontId="7" fillId="0" borderId="1" xfId="5" applyNumberFormat="1" applyFont="1" applyBorder="1" applyAlignment="1">
      <alignment vertical="center"/>
    </xf>
    <xf numFmtId="41" fontId="7" fillId="0" borderId="5" xfId="5" applyNumberFormat="1" applyFont="1" applyBorder="1" applyAlignment="1">
      <alignment vertical="center"/>
    </xf>
    <xf numFmtId="0" fontId="7" fillId="0" borderId="1" xfId="3" applyNumberFormat="1" applyFont="1" applyFill="1" applyBorder="1" applyAlignment="1">
      <alignment vertical="center"/>
    </xf>
    <xf numFmtId="3" fontId="7" fillId="0" borderId="1" xfId="3" applyNumberFormat="1" applyFont="1" applyFill="1" applyBorder="1" applyAlignment="1">
      <alignment vertical="center"/>
    </xf>
    <xf numFmtId="180" fontId="7" fillId="0" borderId="1" xfId="5" applyNumberFormat="1" applyFont="1" applyBorder="1" applyAlignment="1">
      <alignment horizontal="center" vertical="center"/>
    </xf>
    <xf numFmtId="41" fontId="7" fillId="0" borderId="1" xfId="5" applyNumberFormat="1" applyFont="1" applyBorder="1" applyAlignment="1">
      <alignment horizontal="center" vertical="center"/>
    </xf>
    <xf numFmtId="41" fontId="7" fillId="0" borderId="1" xfId="3" applyFont="1" applyFill="1" applyBorder="1" applyAlignment="1">
      <alignment vertical="center" shrinkToFit="1"/>
    </xf>
    <xf numFmtId="41" fontId="7" fillId="0" borderId="1" xfId="3" applyFont="1" applyFill="1" applyBorder="1" applyAlignment="1">
      <alignment horizontal="left" vertical="center"/>
    </xf>
    <xf numFmtId="41" fontId="7" fillId="0" borderId="5" xfId="3" applyFont="1" applyFill="1" applyBorder="1" applyAlignment="1">
      <alignment horizontal="left" vertical="center"/>
    </xf>
    <xf numFmtId="0" fontId="7" fillId="0" borderId="0" xfId="3" applyNumberFormat="1" applyFont="1" applyFill="1" applyAlignment="1">
      <alignment vertical="center"/>
    </xf>
    <xf numFmtId="180" fontId="7" fillId="0" borderId="0" xfId="5" applyNumberFormat="1" applyFont="1" applyAlignment="1">
      <alignment horizontal="center" vertical="center"/>
    </xf>
  </cellXfs>
  <cellStyles count="6">
    <cellStyle name="백분율 2" xfId="4" xr:uid="{E0AF17FB-797A-4275-B47F-34A2298E4732}"/>
    <cellStyle name="쉼표 [0] 2" xfId="3" xr:uid="{C5B79C89-505C-491B-9EDA-3BFC16550114}"/>
    <cellStyle name="쉼표 [0]_무역(재주작업)" xfId="2" xr:uid="{EFED2E4F-7B15-4615-A241-EFEAE1394D3E}"/>
    <cellStyle name="표준" xfId="0" builtinId="0"/>
    <cellStyle name="표준 2" xfId="5" xr:uid="{94EF1484-A66A-47E1-86BF-8CD807F19842}"/>
    <cellStyle name="표준_무역(재주작업)" xfId="1" xr:uid="{32EFE1F5-7FBF-4F32-BFF2-E79C7B57BD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4400;&#50948;&#44400;%20&#45453;&#49328;&#47932;&#49328;&#51648;&#50976;&#53685;&#49468;&#53552;%20&#49828;&#47560;&#53944;&#54868;&#49884;&#49444;%20&#44060;&#49440;&#44277;&#49324;%20&#49892;&#49884;&#49444;&#44228;&#50857;&#50669;(&#49548;&#48169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(갑지)"/>
      <sheetName val="원가계산"/>
      <sheetName val="수수료"/>
      <sheetName val="집계표"/>
      <sheetName val="Chart2"/>
      <sheetName val="내역서"/>
      <sheetName val="표지2 (2)"/>
      <sheetName val="관급"/>
      <sheetName val="관급(관급자설치)"/>
      <sheetName val="표지2"/>
      <sheetName val="일위집계"/>
      <sheetName val="전기일위"/>
      <sheetName val="중기사용료--"/>
      <sheetName val="중기사용료"/>
      <sheetName val="단가산출"/>
      <sheetName val="기계경비"/>
      <sheetName val="표지4-"/>
      <sheetName val="일위산근"/>
      <sheetName val="표지3"/>
      <sheetName val="3.사회과학관(산)"/>
      <sheetName val="표지4"/>
      <sheetName val="터파기"/>
      <sheetName val="가로등 (2)"/>
      <sheetName val="1-3.본관소화기(산)"/>
      <sheetName val="고재산출(고철)"/>
      <sheetName val="고재산출(STS)"/>
      <sheetName val="표지5 (3)"/>
      <sheetName val="고재"/>
      <sheetName val="1.간선"/>
      <sheetName val="1.간선(산)"/>
      <sheetName val="2.도어릴리즈"/>
      <sheetName val="2.도어릴리즈(산)"/>
      <sheetName val="2.감지기"/>
      <sheetName val="2.감지기(산)"/>
      <sheetName val="3.유도등"/>
      <sheetName val="3.유도등(산)"/>
      <sheetName val="4.비상등"/>
      <sheetName val="4.비상등(산)"/>
      <sheetName val="5.가설"/>
      <sheetName val="5.가설(산)"/>
      <sheetName val="5.철거"/>
      <sheetName val="5.철거(산)"/>
      <sheetName val="5.임시소방"/>
      <sheetName val="5.임시소방(산)"/>
      <sheetName val="4.소화기구"/>
      <sheetName val="4.소화기구(산)"/>
      <sheetName val="표지5"/>
      <sheetName val="단가"/>
      <sheetName val="표지5 (2)"/>
      <sheetName val="폐기물처리"/>
    </sheetNames>
    <sheetDataSet>
      <sheetData sheetId="0">
        <row r="3">
          <cell r="A3" t="str">
            <v>군위군 농산물산지유통센터 스마트화시설 개선공사 실시설계용역(소방)</v>
          </cell>
        </row>
      </sheetData>
      <sheetData sheetId="1"/>
      <sheetData sheetId="2"/>
      <sheetData sheetId="3"/>
      <sheetData sheetId="4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 xml:space="preserve">1. 소방간선설비공사 </v>
          </cell>
        </row>
        <row r="4">
          <cell r="A4" t="str">
            <v>경질비닐전선관</v>
          </cell>
          <cell r="B4" t="str">
            <v>HI 36C</v>
          </cell>
          <cell r="C4" t="str">
            <v>m</v>
          </cell>
          <cell r="M4">
            <v>117</v>
          </cell>
        </row>
        <row r="5">
          <cell r="A5" t="str">
            <v>강제전선관</v>
          </cell>
          <cell r="B5" t="str">
            <v>아연도 16C</v>
          </cell>
          <cell r="C5" t="str">
            <v>m</v>
          </cell>
          <cell r="M5">
            <v>28</v>
          </cell>
        </row>
        <row r="6">
          <cell r="A6" t="str">
            <v>강제전선관</v>
          </cell>
          <cell r="B6" t="str">
            <v>아연도 22C</v>
          </cell>
          <cell r="C6" t="str">
            <v>m</v>
          </cell>
          <cell r="M6">
            <v>105</v>
          </cell>
        </row>
        <row r="7">
          <cell r="A7" t="str">
            <v>강제전선관</v>
          </cell>
          <cell r="B7" t="str">
            <v>아연도 28C</v>
          </cell>
          <cell r="C7" t="str">
            <v>m</v>
          </cell>
          <cell r="M7">
            <v>18</v>
          </cell>
        </row>
        <row r="8">
          <cell r="A8" t="str">
            <v>강제전선관</v>
          </cell>
          <cell r="B8" t="str">
            <v>아연도 36C</v>
          </cell>
          <cell r="C8" t="str">
            <v>m</v>
          </cell>
          <cell r="M8">
            <v>62</v>
          </cell>
        </row>
        <row r="9">
          <cell r="A9" t="str">
            <v>1종금속가요전선관</v>
          </cell>
          <cell r="B9" t="str">
            <v>일반비방수 16C</v>
          </cell>
          <cell r="C9" t="str">
            <v>m</v>
          </cell>
          <cell r="M9">
            <v>13</v>
          </cell>
        </row>
        <row r="10">
          <cell r="A10" t="str">
            <v>내열절연전선</v>
          </cell>
          <cell r="B10" t="str">
            <v>HFIX 1.5㎟</v>
          </cell>
          <cell r="C10" t="str">
            <v>m</v>
          </cell>
          <cell r="M10">
            <v>371</v>
          </cell>
        </row>
        <row r="11">
          <cell r="A11" t="str">
            <v>내열절연전선</v>
          </cell>
          <cell r="B11" t="str">
            <v>HFIX 2.5㎟</v>
          </cell>
          <cell r="C11" t="str">
            <v>m</v>
          </cell>
          <cell r="M11">
            <v>662</v>
          </cell>
        </row>
        <row r="12">
          <cell r="A12" t="str">
            <v>0.6/1KV내화케이블</v>
          </cell>
          <cell r="B12" t="str">
            <v>FR-8 15/C 2.5㎟</v>
          </cell>
          <cell r="C12" t="str">
            <v>m</v>
          </cell>
          <cell r="M12">
            <v>173</v>
          </cell>
        </row>
        <row r="13">
          <cell r="A13" t="str">
            <v>콘크리트박스(아연도)</v>
          </cell>
          <cell r="B13" t="str">
            <v>54mm 8각</v>
          </cell>
          <cell r="C13" t="str">
            <v>EA</v>
          </cell>
          <cell r="M13">
            <v>8</v>
          </cell>
        </row>
        <row r="14">
          <cell r="A14" t="str">
            <v>화재감지기</v>
          </cell>
          <cell r="B14" t="str">
            <v>정온식</v>
          </cell>
          <cell r="C14" t="str">
            <v>EA</v>
          </cell>
          <cell r="M14">
            <v>4</v>
          </cell>
        </row>
        <row r="15">
          <cell r="A15" t="str">
            <v>화재감지기</v>
          </cell>
          <cell r="B15" t="str">
            <v>연기식</v>
          </cell>
          <cell r="C15" t="str">
            <v>EA</v>
          </cell>
          <cell r="M15">
            <v>4</v>
          </cell>
        </row>
        <row r="16">
          <cell r="A16" t="str">
            <v>수동발신기</v>
          </cell>
          <cell r="B16" t="str">
            <v>ALL STS, 단독형</v>
          </cell>
          <cell r="C16" t="str">
            <v>EA</v>
          </cell>
          <cell r="M16">
            <v>2</v>
          </cell>
        </row>
        <row r="17">
          <cell r="A17" t="str">
            <v>P형 화재주수신기</v>
          </cell>
          <cell r="B17" t="str">
            <v>10CCT</v>
          </cell>
          <cell r="C17" t="str">
            <v>EA</v>
          </cell>
          <cell r="M17">
            <v>1</v>
          </cell>
        </row>
        <row r="18">
          <cell r="A18" t="str">
            <v>경종</v>
          </cell>
          <cell r="B18" t="str">
            <v>DC-24V</v>
          </cell>
          <cell r="C18" t="str">
            <v>EA</v>
          </cell>
          <cell r="M18">
            <v>1</v>
          </cell>
        </row>
        <row r="19">
          <cell r="A19" t="str">
            <v>PULL BOX</v>
          </cell>
          <cell r="B19" t="str">
            <v>150x150x100</v>
          </cell>
          <cell r="C19" t="str">
            <v>EA</v>
          </cell>
          <cell r="M19">
            <v>2</v>
          </cell>
        </row>
        <row r="20">
          <cell r="A20" t="str">
            <v>전선관지지행거</v>
          </cell>
          <cell r="B20" t="str">
            <v>16C</v>
          </cell>
          <cell r="C20" t="str">
            <v>EA</v>
          </cell>
          <cell r="M20">
            <v>16</v>
          </cell>
        </row>
        <row r="21">
          <cell r="A21" t="str">
            <v>전선관지지행거</v>
          </cell>
          <cell r="B21" t="str">
            <v>22C</v>
          </cell>
          <cell r="C21" t="str">
            <v>EA</v>
          </cell>
          <cell r="M21">
            <v>63</v>
          </cell>
        </row>
        <row r="22">
          <cell r="A22" t="str">
            <v>전선관지지행거</v>
          </cell>
          <cell r="B22" t="str">
            <v>28C</v>
          </cell>
          <cell r="C22" t="str">
            <v>EA</v>
          </cell>
          <cell r="M22">
            <v>10</v>
          </cell>
        </row>
        <row r="23">
          <cell r="A23" t="str">
            <v>전선관지지행거</v>
          </cell>
          <cell r="B23" t="str">
            <v>36C</v>
          </cell>
          <cell r="C23" t="str">
            <v>EA</v>
          </cell>
          <cell r="M23">
            <v>37</v>
          </cell>
        </row>
        <row r="24">
          <cell r="A24" t="str">
            <v>아스팔트포장절단</v>
          </cell>
          <cell r="B24" t="str">
            <v>기계</v>
          </cell>
          <cell r="C24" t="str">
            <v>m</v>
          </cell>
          <cell r="M24">
            <v>200</v>
          </cell>
        </row>
        <row r="25">
          <cell r="A25" t="str">
            <v>아스팔트</v>
          </cell>
          <cell r="B25" t="str">
            <v>깨기 및 들어내기</v>
          </cell>
          <cell r="C25" t="str">
            <v>m3</v>
          </cell>
          <cell r="M25">
            <v>9</v>
          </cell>
        </row>
        <row r="26">
          <cell r="A26" t="str">
            <v>아스팔트</v>
          </cell>
          <cell r="B26" t="str">
            <v>포장</v>
          </cell>
          <cell r="C26" t="str">
            <v>m2</v>
          </cell>
          <cell r="M26">
            <v>36</v>
          </cell>
        </row>
        <row r="27">
          <cell r="A27" t="str">
            <v>후렉시블콘넥터</v>
          </cell>
          <cell r="B27" t="str">
            <v>16C 비방수</v>
          </cell>
          <cell r="C27" t="str">
            <v>EA</v>
          </cell>
          <cell r="M27">
            <v>16</v>
          </cell>
        </row>
        <row r="28">
          <cell r="O28">
            <v>44</v>
          </cell>
          <cell r="Q28">
            <v>4.5999999999999996</v>
          </cell>
        </row>
      </sheetData>
      <sheetData sheetId="30"/>
      <sheetData sheetId="31"/>
      <sheetData sheetId="32"/>
      <sheetData sheetId="33">
        <row r="1">
          <cell r="A1" t="str">
            <v xml:space="preserve">2. 화재감지기설비공사 </v>
          </cell>
        </row>
        <row r="4">
          <cell r="A4" t="str">
            <v>강제전선관</v>
          </cell>
          <cell r="B4" t="str">
            <v>아연도 16C</v>
          </cell>
          <cell r="C4" t="str">
            <v>m</v>
          </cell>
          <cell r="L4">
            <v>162</v>
          </cell>
        </row>
        <row r="5">
          <cell r="A5" t="str">
            <v>1종금속가요전선관</v>
          </cell>
          <cell r="B5" t="str">
            <v>일반비방수 16C</v>
          </cell>
          <cell r="C5" t="str">
            <v>m</v>
          </cell>
          <cell r="L5">
            <v>26</v>
          </cell>
        </row>
        <row r="6">
          <cell r="A6" t="str">
            <v>내열절연전선</v>
          </cell>
          <cell r="B6" t="str">
            <v>HFIX 1.5㎟</v>
          </cell>
          <cell r="C6" t="str">
            <v>m</v>
          </cell>
          <cell r="L6">
            <v>190</v>
          </cell>
        </row>
        <row r="7">
          <cell r="A7" t="str">
            <v>콘크리트박스(아연도)</v>
          </cell>
          <cell r="B7" t="str">
            <v>54mm 8각</v>
          </cell>
          <cell r="C7" t="str">
            <v>EA</v>
          </cell>
          <cell r="L7">
            <v>16</v>
          </cell>
        </row>
        <row r="8">
          <cell r="A8" t="str">
            <v>아날로그 감지기</v>
          </cell>
          <cell r="B8" t="str">
            <v>연기식</v>
          </cell>
          <cell r="C8" t="str">
            <v>EA</v>
          </cell>
          <cell r="L8">
            <v>16</v>
          </cell>
        </row>
        <row r="9">
          <cell r="A9" t="str">
            <v>후렉시블콘넥터</v>
          </cell>
          <cell r="B9" t="str">
            <v>16C 비방수</v>
          </cell>
          <cell r="C9" t="str">
            <v>EA</v>
          </cell>
          <cell r="L9">
            <v>32</v>
          </cell>
        </row>
        <row r="10">
          <cell r="A10" t="str">
            <v>전선관지지행거</v>
          </cell>
          <cell r="B10" t="str">
            <v>16C</v>
          </cell>
          <cell r="C10" t="str">
            <v>EA</v>
          </cell>
          <cell r="L10">
            <v>98</v>
          </cell>
        </row>
        <row r="28">
          <cell r="N28">
            <v>14.8</v>
          </cell>
          <cell r="P28">
            <v>0</v>
          </cell>
        </row>
      </sheetData>
      <sheetData sheetId="34"/>
      <sheetData sheetId="35">
        <row r="1">
          <cell r="A1" t="str">
            <v xml:space="preserve">3. 유도등 설비공사 </v>
          </cell>
        </row>
        <row r="4">
          <cell r="A4" t="str">
            <v>강제전선관</v>
          </cell>
          <cell r="B4" t="str">
            <v>아연도 16C</v>
          </cell>
          <cell r="C4" t="str">
            <v>m</v>
          </cell>
          <cell r="M4">
            <v>122</v>
          </cell>
        </row>
        <row r="5">
          <cell r="A5" t="str">
            <v>1종금속가요전선관</v>
          </cell>
          <cell r="B5" t="str">
            <v>일반비방수 16C</v>
          </cell>
          <cell r="C5" t="str">
            <v>m</v>
          </cell>
          <cell r="M5">
            <v>30</v>
          </cell>
        </row>
        <row r="6">
          <cell r="A6" t="str">
            <v>내열절연전선</v>
          </cell>
          <cell r="B6" t="str">
            <v>HFIX 2.5㎟</v>
          </cell>
          <cell r="C6" t="str">
            <v>m</v>
          </cell>
          <cell r="M6">
            <v>457</v>
          </cell>
        </row>
        <row r="7">
          <cell r="A7" t="str">
            <v>콘크리트박스(아연도)</v>
          </cell>
          <cell r="B7" t="str">
            <v>54mm 8각</v>
          </cell>
          <cell r="C7" t="str">
            <v>EA</v>
          </cell>
          <cell r="M7">
            <v>13</v>
          </cell>
        </row>
        <row r="8">
          <cell r="A8" t="str">
            <v>고휘도피난구유도등</v>
          </cell>
          <cell r="B8" t="str">
            <v>LED TYPE, 60분용, 대형</v>
          </cell>
          <cell r="C8" t="str">
            <v>EA</v>
          </cell>
          <cell r="M8">
            <v>6</v>
          </cell>
        </row>
        <row r="9">
          <cell r="A9" t="str">
            <v>천정형피난구유도등(양면형)</v>
          </cell>
          <cell r="B9" t="str">
            <v>LED TYPE, 60분용, 대형</v>
          </cell>
          <cell r="C9" t="str">
            <v>EA</v>
          </cell>
          <cell r="M9">
            <v>3</v>
          </cell>
        </row>
        <row r="10">
          <cell r="A10" t="str">
            <v>고휘도계단통로유도등</v>
          </cell>
          <cell r="B10" t="str">
            <v>LED TYPE, 60분용</v>
          </cell>
          <cell r="C10" t="str">
            <v>EA</v>
          </cell>
          <cell r="M10">
            <v>2</v>
          </cell>
        </row>
        <row r="11">
          <cell r="A11" t="str">
            <v>후렉시블콘넥터</v>
          </cell>
          <cell r="B11" t="str">
            <v>16C 비방수</v>
          </cell>
          <cell r="C11" t="str">
            <v>EA</v>
          </cell>
          <cell r="M11">
            <v>18</v>
          </cell>
        </row>
        <row r="12">
          <cell r="A12" t="str">
            <v>전선관지지행거</v>
          </cell>
          <cell r="B12" t="str">
            <v>16C</v>
          </cell>
          <cell r="C12" t="str">
            <v>EA</v>
          </cell>
          <cell r="M12">
            <v>73</v>
          </cell>
        </row>
        <row r="28">
          <cell r="O28">
            <v>14.3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">
          <cell r="A1" t="str">
            <v xml:space="preserve">4. 소화기구 설비공사 </v>
          </cell>
        </row>
        <row r="4">
          <cell r="A4" t="str">
            <v>A.B.C 분말 소화기</v>
          </cell>
          <cell r="B4" t="str">
            <v>3.3Kg / 받침대 포함</v>
          </cell>
          <cell r="C4" t="str">
            <v>EA</v>
          </cell>
          <cell r="M4">
            <v>7</v>
          </cell>
        </row>
        <row r="5">
          <cell r="A5" t="str">
            <v>소공간 자동소화장치</v>
          </cell>
          <cell r="B5" t="str">
            <v>HFC-125 / 9KG</v>
          </cell>
          <cell r="C5" t="str">
            <v>EA</v>
          </cell>
          <cell r="M5">
            <v>3</v>
          </cell>
        </row>
      </sheetData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50811-6BA2-4DB5-8599-154DDCC53D04}">
  <sheetPr codeName="Sheet68"/>
  <dimension ref="A1:J43"/>
  <sheetViews>
    <sheetView showZeros="0" tabSelected="1" view="pageBreakPreview" zoomScaleSheetLayoutView="100" workbookViewId="0">
      <selection activeCell="D3" sqref="D3"/>
    </sheetView>
  </sheetViews>
  <sheetFormatPr defaultColWidth="8" defaultRowHeight="12" x14ac:dyDescent="0.15"/>
  <cols>
    <col min="1" max="1" width="6.875" style="39" customWidth="1"/>
    <col min="2" max="2" width="7.75" style="40" customWidth="1"/>
    <col min="3" max="3" width="34" style="39" customWidth="1"/>
    <col min="4" max="4" width="33.875" style="41" customWidth="1"/>
    <col min="5" max="5" width="7" style="42" customWidth="1"/>
    <col min="6" max="6" width="28.5" style="39" customWidth="1"/>
    <col min="7" max="7" width="29.25" style="41" customWidth="1"/>
    <col min="8" max="8" width="13.25" style="39" hidden="1" customWidth="1"/>
    <col min="9" max="10" width="10.25" style="39" hidden="1" customWidth="1"/>
    <col min="11" max="13" width="0" style="39" hidden="1" customWidth="1"/>
    <col min="14" max="16384" width="8" style="39"/>
  </cols>
  <sheetData>
    <row r="1" spans="1:10" s="2" customFormat="1" ht="21.95" customHeight="1" x14ac:dyDescent="0.3">
      <c r="A1" s="1" t="s">
        <v>0</v>
      </c>
      <c r="B1" s="1"/>
      <c r="C1" s="1"/>
      <c r="D1" s="1"/>
      <c r="E1" s="1"/>
      <c r="F1" s="1"/>
      <c r="G1" s="1"/>
    </row>
    <row r="2" spans="1:10" s="2" customFormat="1" ht="21.95" customHeight="1" x14ac:dyDescent="0.3">
      <c r="A2" s="3" t="str">
        <f>집계표!A3</f>
        <v xml:space="preserve"> ■ 공사명 : 군위군 농산물산지유통센터 스마트화시설 개선공사 실시설계용역(소방)</v>
      </c>
      <c r="B2" s="4"/>
      <c r="D2" s="5"/>
      <c r="E2" s="6"/>
      <c r="F2" s="6"/>
      <c r="G2" s="6"/>
    </row>
    <row r="3" spans="1:10" s="10" customFormat="1" ht="21.95" customHeight="1" x14ac:dyDescent="0.3">
      <c r="A3" s="7" t="s">
        <v>1</v>
      </c>
      <c r="B3" s="7"/>
      <c r="C3" s="7"/>
      <c r="D3" s="8" t="s">
        <v>2</v>
      </c>
      <c r="E3" s="9" t="s">
        <v>3</v>
      </c>
      <c r="F3" s="9"/>
      <c r="G3" s="8" t="s">
        <v>4</v>
      </c>
      <c r="H3" s="2"/>
      <c r="I3" s="2"/>
    </row>
    <row r="4" spans="1:10" s="2" customFormat="1" ht="21.95" customHeight="1" x14ac:dyDescent="0.3">
      <c r="A4" s="11" t="s">
        <v>5</v>
      </c>
      <c r="B4" s="12" t="s">
        <v>6</v>
      </c>
      <c r="C4" s="13" t="s">
        <v>7</v>
      </c>
      <c r="D4" s="14"/>
      <c r="E4" s="15"/>
      <c r="F4" s="16"/>
      <c r="G4" s="17"/>
    </row>
    <row r="5" spans="1:10" s="2" customFormat="1" ht="21.95" customHeight="1" x14ac:dyDescent="0.3">
      <c r="A5" s="18"/>
      <c r="B5" s="19" t="s">
        <v>8</v>
      </c>
      <c r="C5" s="13" t="s">
        <v>9</v>
      </c>
      <c r="D5" s="20"/>
      <c r="E5" s="15"/>
      <c r="F5" s="16"/>
      <c r="G5" s="17"/>
    </row>
    <row r="6" spans="1:10" s="2" customFormat="1" ht="21.95" customHeight="1" x14ac:dyDescent="0.3">
      <c r="A6" s="18"/>
      <c r="B6" s="21" t="s">
        <v>10</v>
      </c>
      <c r="C6" s="22" t="s">
        <v>11</v>
      </c>
      <c r="D6" s="23"/>
      <c r="E6" s="15"/>
      <c r="F6" s="16"/>
      <c r="G6" s="20"/>
    </row>
    <row r="7" spans="1:10" s="2" customFormat="1" ht="21.95" customHeight="1" x14ac:dyDescent="0.3">
      <c r="A7" s="18"/>
      <c r="B7" s="12" t="s">
        <v>12</v>
      </c>
      <c r="C7" s="13" t="s">
        <v>13</v>
      </c>
      <c r="D7" s="14"/>
      <c r="E7" s="15"/>
      <c r="F7" s="16"/>
      <c r="G7" s="17"/>
    </row>
    <row r="8" spans="1:10" s="2" customFormat="1" ht="21.95" customHeight="1" x14ac:dyDescent="0.3">
      <c r="A8" s="18"/>
      <c r="B8" s="19" t="s">
        <v>14</v>
      </c>
      <c r="C8" s="13" t="s">
        <v>15</v>
      </c>
      <c r="D8" s="23"/>
      <c r="E8" s="24">
        <v>0.17499999999999999</v>
      </c>
      <c r="F8" s="16" t="s">
        <v>16</v>
      </c>
      <c r="G8" s="25"/>
      <c r="I8" s="2" t="s">
        <v>17</v>
      </c>
      <c r="J8" s="2" t="s">
        <v>18</v>
      </c>
    </row>
    <row r="9" spans="1:10" s="2" customFormat="1" ht="21.95" customHeight="1" x14ac:dyDescent="0.3">
      <c r="A9" s="18"/>
      <c r="B9" s="21" t="s">
        <v>10</v>
      </c>
      <c r="C9" s="26" t="s">
        <v>19</v>
      </c>
      <c r="D9" s="23"/>
      <c r="E9" s="15"/>
      <c r="F9" s="16"/>
      <c r="G9" s="20"/>
      <c r="I9" s="2" t="e">
        <f>INT((D4+D7+(#REF!/1.1))*2.93%)</f>
        <v>#REF!</v>
      </c>
      <c r="J9" s="2">
        <f>INT((D4+D7)*E16*1.2)</f>
        <v>0</v>
      </c>
    </row>
    <row r="10" spans="1:10" s="2" customFormat="1" ht="21.95" customHeight="1" x14ac:dyDescent="0.3">
      <c r="A10" s="18"/>
      <c r="B10" s="12"/>
      <c r="C10" s="13" t="s">
        <v>20</v>
      </c>
      <c r="D10" s="14"/>
      <c r="E10" s="15"/>
      <c r="F10" s="16"/>
      <c r="G10" s="17"/>
    </row>
    <row r="11" spans="1:10" s="2" customFormat="1" ht="21.95" customHeight="1" x14ac:dyDescent="0.3">
      <c r="A11" s="18"/>
      <c r="B11" s="19" t="s">
        <v>21</v>
      </c>
      <c r="C11" s="13" t="s">
        <v>22</v>
      </c>
      <c r="D11" s="23"/>
      <c r="E11" s="15">
        <v>3.56E-2</v>
      </c>
      <c r="F11" s="16" t="s">
        <v>23</v>
      </c>
      <c r="G11" s="25"/>
    </row>
    <row r="12" spans="1:10" s="2" customFormat="1" ht="21.95" customHeight="1" x14ac:dyDescent="0.3">
      <c r="A12" s="18"/>
      <c r="B12" s="19"/>
      <c r="C12" s="13" t="s">
        <v>24</v>
      </c>
      <c r="D12" s="23"/>
      <c r="E12" s="15">
        <v>1.01E-2</v>
      </c>
      <c r="F12" s="16" t="s">
        <v>23</v>
      </c>
      <c r="G12" s="25"/>
    </row>
    <row r="13" spans="1:10" s="2" customFormat="1" ht="21.95" customHeight="1" x14ac:dyDescent="0.3">
      <c r="A13" s="18"/>
      <c r="B13" s="19"/>
      <c r="C13" s="13" t="s">
        <v>25</v>
      </c>
      <c r="D13" s="23"/>
      <c r="E13" s="27">
        <v>3.5950000000000003E-2</v>
      </c>
      <c r="F13" s="16" t="s">
        <v>16</v>
      </c>
      <c r="G13" s="25"/>
    </row>
    <row r="14" spans="1:10" s="2" customFormat="1" ht="21.95" customHeight="1" x14ac:dyDescent="0.3">
      <c r="A14" s="18"/>
      <c r="B14" s="19"/>
      <c r="C14" s="13" t="s">
        <v>26</v>
      </c>
      <c r="D14" s="23"/>
      <c r="E14" s="15">
        <v>0.13139999999999999</v>
      </c>
      <c r="F14" s="16" t="s">
        <v>27</v>
      </c>
      <c r="G14" s="25"/>
    </row>
    <row r="15" spans="1:10" s="2" customFormat="1" ht="21.95" customHeight="1" x14ac:dyDescent="0.3">
      <c r="A15" s="18"/>
      <c r="B15" s="19"/>
      <c r="C15" s="13" t="s">
        <v>28</v>
      </c>
      <c r="D15" s="23"/>
      <c r="E15" s="15">
        <v>4.7500000000000001E-2</v>
      </c>
      <c r="F15" s="16" t="s">
        <v>16</v>
      </c>
      <c r="G15" s="25"/>
    </row>
    <row r="16" spans="1:10" s="2" customFormat="1" ht="21.95" customHeight="1" x14ac:dyDescent="0.3">
      <c r="A16" s="18"/>
      <c r="B16" s="19"/>
      <c r="C16" s="13" t="s">
        <v>29</v>
      </c>
      <c r="D16" s="23"/>
      <c r="E16" s="15">
        <v>3.1099999999999999E-2</v>
      </c>
      <c r="F16" s="28" t="s">
        <v>30</v>
      </c>
      <c r="G16" s="25"/>
    </row>
    <row r="17" spans="1:9" s="2" customFormat="1" ht="21.95" customHeight="1" x14ac:dyDescent="0.3">
      <c r="A17" s="18"/>
      <c r="B17" s="19"/>
      <c r="C17" s="13" t="s">
        <v>31</v>
      </c>
      <c r="D17" s="23"/>
      <c r="E17" s="24"/>
      <c r="F17" s="28" t="s">
        <v>32</v>
      </c>
      <c r="G17" s="25"/>
    </row>
    <row r="18" spans="1:9" s="2" customFormat="1" ht="21.95" customHeight="1" x14ac:dyDescent="0.3">
      <c r="A18" s="18"/>
      <c r="B18" s="19"/>
      <c r="C18" s="13" t="s">
        <v>33</v>
      </c>
      <c r="D18" s="23"/>
      <c r="E18" s="24">
        <v>0.05</v>
      </c>
      <c r="F18" s="29" t="s">
        <v>34</v>
      </c>
      <c r="G18" s="25"/>
    </row>
    <row r="19" spans="1:9" s="2" customFormat="1" ht="21.95" customHeight="1" x14ac:dyDescent="0.3">
      <c r="A19" s="18"/>
      <c r="B19" s="19"/>
      <c r="C19" s="13" t="s">
        <v>35</v>
      </c>
      <c r="D19" s="23"/>
      <c r="E19" s="27">
        <v>6.0000000000000002E-5</v>
      </c>
      <c r="F19" s="16" t="s">
        <v>23</v>
      </c>
      <c r="G19" s="25"/>
    </row>
    <row r="20" spans="1:9" s="2" customFormat="1" ht="21.95" customHeight="1" x14ac:dyDescent="0.3">
      <c r="A20" s="18"/>
      <c r="B20" s="19" t="s">
        <v>36</v>
      </c>
      <c r="C20" s="13" t="s">
        <v>37</v>
      </c>
      <c r="D20" s="23"/>
      <c r="E20" s="15">
        <v>8.9999999999999998E-4</v>
      </c>
      <c r="F20" s="16" t="s">
        <v>23</v>
      </c>
      <c r="G20" s="25"/>
    </row>
    <row r="21" spans="1:9" s="2" customFormat="1" ht="21.95" customHeight="1" x14ac:dyDescent="0.3">
      <c r="A21" s="18"/>
      <c r="B21" s="21"/>
      <c r="C21" s="26" t="s">
        <v>38</v>
      </c>
      <c r="D21" s="23"/>
      <c r="E21" s="24"/>
      <c r="F21" s="16"/>
      <c r="G21" s="25"/>
    </row>
    <row r="22" spans="1:9" s="2" customFormat="1" ht="21.95" customHeight="1" x14ac:dyDescent="0.3">
      <c r="A22" s="30"/>
      <c r="B22" s="7" t="s">
        <v>39</v>
      </c>
      <c r="C22" s="7"/>
      <c r="D22" s="23"/>
      <c r="E22" s="24"/>
      <c r="F22" s="16" t="s">
        <v>40</v>
      </c>
      <c r="G22" s="25"/>
    </row>
    <row r="23" spans="1:9" s="2" customFormat="1" ht="21.95" customHeight="1" x14ac:dyDescent="0.3">
      <c r="A23" s="7" t="s">
        <v>41</v>
      </c>
      <c r="B23" s="7"/>
      <c r="C23" s="7"/>
      <c r="D23" s="23"/>
      <c r="E23" s="24">
        <v>0.08</v>
      </c>
      <c r="F23" s="16" t="s">
        <v>42</v>
      </c>
      <c r="G23" s="25"/>
    </row>
    <row r="24" spans="1:9" s="2" customFormat="1" ht="21.95" customHeight="1" x14ac:dyDescent="0.3">
      <c r="A24" s="7" t="s">
        <v>43</v>
      </c>
      <c r="B24" s="7"/>
      <c r="C24" s="7"/>
      <c r="D24" s="23"/>
      <c r="E24" s="24">
        <v>0.15</v>
      </c>
      <c r="F24" s="16" t="s">
        <v>44</v>
      </c>
      <c r="G24" s="25"/>
      <c r="H24" s="2">
        <f>D22+D23+(INT((D9+D21+D23)*E24))+D25</f>
        <v>0</v>
      </c>
      <c r="I24" s="31" t="str">
        <f>RIGHT(H24,4)</f>
        <v>0</v>
      </c>
    </row>
    <row r="25" spans="1:9" s="2" customFormat="1" ht="21.95" customHeight="1" x14ac:dyDescent="0.3">
      <c r="A25" s="7" t="s">
        <v>45</v>
      </c>
      <c r="B25" s="7"/>
      <c r="C25" s="7"/>
      <c r="D25" s="23"/>
      <c r="E25" s="24"/>
      <c r="F25" s="16"/>
      <c r="G25" s="25"/>
      <c r="I25" s="31"/>
    </row>
    <row r="26" spans="1:9" s="2" customFormat="1" ht="21.95" customHeight="1" x14ac:dyDescent="0.3">
      <c r="A26" s="7" t="s">
        <v>46</v>
      </c>
      <c r="B26" s="7"/>
      <c r="C26" s="7"/>
      <c r="D26" s="23"/>
      <c r="E26" s="32"/>
      <c r="F26" s="33"/>
      <c r="G26" s="25"/>
    </row>
    <row r="27" spans="1:9" s="2" customFormat="1" ht="21.95" customHeight="1" x14ac:dyDescent="0.3">
      <c r="A27" s="7" t="s">
        <v>47</v>
      </c>
      <c r="B27" s="7"/>
      <c r="C27" s="7"/>
      <c r="D27" s="23"/>
      <c r="E27" s="27">
        <v>3.64E-3</v>
      </c>
      <c r="F27" s="16"/>
      <c r="G27" s="25"/>
    </row>
    <row r="28" spans="1:9" s="2" customFormat="1" ht="21.95" customHeight="1" x14ac:dyDescent="0.3">
      <c r="A28" s="7" t="s">
        <v>48</v>
      </c>
      <c r="B28" s="7"/>
      <c r="C28" s="7"/>
      <c r="D28" s="23"/>
      <c r="E28" s="24">
        <v>0.1</v>
      </c>
      <c r="F28" s="16" t="s">
        <v>49</v>
      </c>
      <c r="G28" s="25"/>
    </row>
    <row r="29" spans="1:9" s="2" customFormat="1" ht="21.95" customHeight="1" x14ac:dyDescent="0.3">
      <c r="A29" s="34" t="s">
        <v>50</v>
      </c>
      <c r="B29" s="34"/>
      <c r="C29" s="34"/>
      <c r="D29" s="23"/>
      <c r="E29" s="35"/>
      <c r="F29" s="16"/>
      <c r="G29" s="25"/>
    </row>
    <row r="30" spans="1:9" s="2" customFormat="1" ht="21.95" customHeight="1" x14ac:dyDescent="0.3">
      <c r="A30" s="36" t="s">
        <v>51</v>
      </c>
      <c r="B30" s="36"/>
      <c r="C30" s="36"/>
      <c r="D30" s="37"/>
      <c r="E30" s="38"/>
      <c r="F30" s="38"/>
      <c r="G30" s="37"/>
    </row>
    <row r="31" spans="1:9" ht="26.25" customHeight="1" x14ac:dyDescent="0.15"/>
    <row r="43" spans="10:10" x14ac:dyDescent="0.15">
      <c r="J43" s="39" t="s">
        <v>52</v>
      </c>
    </row>
  </sheetData>
  <mergeCells count="6">
    <mergeCell ref="A1:G1"/>
    <mergeCell ref="E2:G2"/>
    <mergeCell ref="E3:F3"/>
    <mergeCell ref="A4:A22"/>
    <mergeCell ref="A29:C29"/>
    <mergeCell ref="A30:C30"/>
  </mergeCells>
  <phoneticPr fontId="3" type="noConversion"/>
  <printOptions horizontalCentered="1"/>
  <pageMargins left="0.86614173228346458" right="0.47244094488188981" top="0.7" bottom="0.37" header="0" footer="0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32F9E-E430-451A-94F3-33E1E48EA970}">
  <sheetPr codeName="Sheet64"/>
  <dimension ref="A1:L26"/>
  <sheetViews>
    <sheetView showZeros="0" view="pageBreakPreview" zoomScaleSheetLayoutView="90" workbookViewId="0">
      <selection activeCell="C19" sqref="C19"/>
    </sheetView>
  </sheetViews>
  <sheetFormatPr defaultColWidth="10" defaultRowHeight="21" customHeight="1" x14ac:dyDescent="0.3"/>
  <cols>
    <col min="1" max="2" width="22.25" style="69" customWidth="1"/>
    <col min="3" max="3" width="5.375" style="70" customWidth="1"/>
    <col min="4" max="4" width="7.625" style="71" customWidth="1"/>
    <col min="5" max="11" width="12.125" style="72" customWidth="1"/>
    <col min="12" max="12" width="9.625" style="70" customWidth="1"/>
    <col min="13" max="16384" width="10" style="73"/>
  </cols>
  <sheetData>
    <row r="1" spans="1:12" s="48" customFormat="1" ht="21.95" customHeight="1" x14ac:dyDescent="0.3">
      <c r="A1" s="43" t="s">
        <v>53</v>
      </c>
      <c r="B1" s="43" t="s">
        <v>54</v>
      </c>
      <c r="C1" s="44" t="s">
        <v>55</v>
      </c>
      <c r="D1" s="45" t="s">
        <v>56</v>
      </c>
      <c r="E1" s="46" t="s">
        <v>57</v>
      </c>
      <c r="F1" s="46"/>
      <c r="G1" s="46" t="s">
        <v>58</v>
      </c>
      <c r="H1" s="46"/>
      <c r="I1" s="46" t="s">
        <v>59</v>
      </c>
      <c r="J1" s="46"/>
      <c r="K1" s="47" t="s">
        <v>60</v>
      </c>
      <c r="L1" s="45" t="s">
        <v>4</v>
      </c>
    </row>
    <row r="2" spans="1:12" s="48" customFormat="1" ht="21.95" customHeight="1" x14ac:dyDescent="0.3">
      <c r="A2" s="43"/>
      <c r="B2" s="43"/>
      <c r="C2" s="44"/>
      <c r="D2" s="45"/>
      <c r="E2" s="49" t="s">
        <v>61</v>
      </c>
      <c r="F2" s="49" t="s">
        <v>62</v>
      </c>
      <c r="G2" s="49" t="s">
        <v>61</v>
      </c>
      <c r="H2" s="49" t="s">
        <v>62</v>
      </c>
      <c r="I2" s="49" t="s">
        <v>61</v>
      </c>
      <c r="J2" s="49" t="s">
        <v>62</v>
      </c>
      <c r="K2" s="50"/>
      <c r="L2" s="45"/>
    </row>
    <row r="3" spans="1:12" s="58" customFormat="1" ht="21.95" customHeight="1" x14ac:dyDescent="0.3">
      <c r="A3" s="51" t="str">
        <f>" ■ 공사명"&amp;" : "&amp;[1]표지1!A3</f>
        <v xml:space="preserve"> ■ 공사명 : 군위군 농산물산지유통센터 스마트화시설 개선공사 실시설계용역(소방)</v>
      </c>
      <c r="B3" s="52"/>
      <c r="C3" s="53"/>
      <c r="D3" s="54"/>
      <c r="E3" s="55"/>
      <c r="F3" s="55"/>
      <c r="G3" s="55"/>
      <c r="H3" s="55"/>
      <c r="I3" s="55"/>
      <c r="J3" s="55"/>
      <c r="K3" s="56">
        <f>F3+H3+J3</f>
        <v>0</v>
      </c>
      <c r="L3" s="57"/>
    </row>
    <row r="4" spans="1:12" s="58" customFormat="1" ht="21.95" customHeight="1" x14ac:dyDescent="0.3">
      <c r="A4" s="59"/>
      <c r="B4" s="60"/>
      <c r="C4" s="53"/>
      <c r="D4" s="54"/>
      <c r="E4" s="55"/>
      <c r="F4" s="55"/>
      <c r="G4" s="55"/>
      <c r="H4" s="55"/>
      <c r="I4" s="55"/>
      <c r="J4" s="55"/>
      <c r="K4" s="56"/>
      <c r="L4" s="57"/>
    </row>
    <row r="5" spans="1:12" s="58" customFormat="1" ht="21.95" customHeight="1" x14ac:dyDescent="0.3">
      <c r="A5" s="61" t="str">
        <f>내역서!A3</f>
        <v xml:space="preserve">1. 소방간선설비공사 </v>
      </c>
      <c r="B5" s="62"/>
      <c r="C5" s="53" t="s">
        <v>63</v>
      </c>
      <c r="D5" s="54">
        <v>1</v>
      </c>
      <c r="E5" s="55"/>
      <c r="F5" s="56">
        <f>내역서!F34</f>
        <v>0</v>
      </c>
      <c r="G5" s="55"/>
      <c r="H5" s="56">
        <f>내역서!H34</f>
        <v>0</v>
      </c>
      <c r="I5" s="55"/>
      <c r="J5" s="56">
        <f>내역서!J34</f>
        <v>0</v>
      </c>
      <c r="K5" s="56">
        <f t="shared" ref="K5:K8" si="0">F5+H5+J5</f>
        <v>0</v>
      </c>
      <c r="L5" s="57"/>
    </row>
    <row r="6" spans="1:12" s="58" customFormat="1" ht="21.95" customHeight="1" x14ac:dyDescent="0.3">
      <c r="A6" s="61" t="str">
        <f>내역서!A53</f>
        <v xml:space="preserve">2. 화재감지기설비공사 </v>
      </c>
      <c r="B6" s="62"/>
      <c r="C6" s="53" t="s">
        <v>63</v>
      </c>
      <c r="D6" s="54">
        <v>1</v>
      </c>
      <c r="E6" s="55"/>
      <c r="F6" s="56">
        <f>내역서!F67</f>
        <v>0</v>
      </c>
      <c r="G6" s="55"/>
      <c r="H6" s="56">
        <f>내역서!H67</f>
        <v>0</v>
      </c>
      <c r="I6" s="55"/>
      <c r="J6" s="56">
        <f>내역서!J67</f>
        <v>0</v>
      </c>
      <c r="K6" s="56">
        <f t="shared" si="0"/>
        <v>0</v>
      </c>
      <c r="L6" s="57"/>
    </row>
    <row r="7" spans="1:12" s="58" customFormat="1" ht="21.95" customHeight="1" x14ac:dyDescent="0.3">
      <c r="A7" s="63" t="str">
        <f>내역서!A78</f>
        <v xml:space="preserve">3. 유도등 설비공사 </v>
      </c>
      <c r="B7" s="63"/>
      <c r="C7" s="53" t="s">
        <v>63</v>
      </c>
      <c r="D7" s="54">
        <v>1</v>
      </c>
      <c r="E7" s="55"/>
      <c r="F7" s="56">
        <f>내역서!F93</f>
        <v>0</v>
      </c>
      <c r="G7" s="55"/>
      <c r="H7" s="56">
        <f>내역서!H93</f>
        <v>0</v>
      </c>
      <c r="I7" s="55"/>
      <c r="J7" s="56">
        <f>내역서!J93</f>
        <v>0</v>
      </c>
      <c r="K7" s="56">
        <f t="shared" si="0"/>
        <v>0</v>
      </c>
      <c r="L7" s="57"/>
    </row>
    <row r="8" spans="1:12" s="58" customFormat="1" ht="21.95" customHeight="1" x14ac:dyDescent="0.3">
      <c r="A8" s="63" t="str">
        <f>내역서!A103</f>
        <v xml:space="preserve">4. 소화기구 설비공사 </v>
      </c>
      <c r="B8" s="63"/>
      <c r="C8" s="53" t="s">
        <v>63</v>
      </c>
      <c r="D8" s="54">
        <v>1</v>
      </c>
      <c r="E8" s="55"/>
      <c r="F8" s="56">
        <f>내역서!F107</f>
        <v>0</v>
      </c>
      <c r="G8" s="55"/>
      <c r="H8" s="56">
        <f>내역서!H107</f>
        <v>0</v>
      </c>
      <c r="I8" s="55"/>
      <c r="J8" s="56">
        <f>내역서!J102</f>
        <v>0</v>
      </c>
      <c r="K8" s="56">
        <f t="shared" si="0"/>
        <v>0</v>
      </c>
      <c r="L8" s="57"/>
    </row>
    <row r="9" spans="1:12" s="58" customFormat="1" ht="21.95" customHeight="1" x14ac:dyDescent="0.3">
      <c r="A9" s="61"/>
      <c r="B9" s="62"/>
      <c r="C9" s="53"/>
      <c r="D9" s="54"/>
      <c r="E9" s="55"/>
      <c r="F9" s="56"/>
      <c r="G9" s="55"/>
      <c r="H9" s="56"/>
      <c r="I9" s="55"/>
      <c r="J9" s="56"/>
      <c r="K9" s="56"/>
      <c r="L9" s="57"/>
    </row>
    <row r="10" spans="1:12" s="68" customFormat="1" ht="21.95" customHeight="1" x14ac:dyDescent="0.3">
      <c r="A10" s="64" t="s">
        <v>64</v>
      </c>
      <c r="B10" s="65"/>
      <c r="C10" s="53"/>
      <c r="D10" s="54"/>
      <c r="E10" s="55"/>
      <c r="F10" s="66">
        <f>SUM(F5:F9)</f>
        <v>0</v>
      </c>
      <c r="G10" s="67"/>
      <c r="H10" s="66">
        <f>SUM(H5:H9)</f>
        <v>0</v>
      </c>
      <c r="I10" s="67"/>
      <c r="J10" s="66">
        <f>SUM(J5:J9)</f>
        <v>0</v>
      </c>
      <c r="K10" s="66">
        <f>F10+H10+J10</f>
        <v>0</v>
      </c>
      <c r="L10" s="57"/>
    </row>
    <row r="11" spans="1:12" s="58" customFormat="1" ht="21.95" customHeight="1" x14ac:dyDescent="0.3">
      <c r="A11" s="63"/>
      <c r="B11" s="63"/>
      <c r="C11" s="53"/>
      <c r="D11" s="54"/>
      <c r="E11" s="55"/>
      <c r="F11" s="56"/>
      <c r="G11" s="55"/>
      <c r="H11" s="56"/>
      <c r="I11" s="55"/>
      <c r="J11" s="56"/>
      <c r="K11" s="56"/>
      <c r="L11" s="57"/>
    </row>
    <row r="12" spans="1:12" s="58" customFormat="1" ht="21.95" customHeight="1" x14ac:dyDescent="0.3">
      <c r="A12" s="63"/>
      <c r="B12" s="63"/>
      <c r="C12" s="53"/>
      <c r="D12" s="54"/>
      <c r="E12" s="55"/>
      <c r="F12" s="56"/>
      <c r="G12" s="55"/>
      <c r="H12" s="56"/>
      <c r="I12" s="55"/>
      <c r="J12" s="56"/>
      <c r="K12" s="56"/>
      <c r="L12" s="57"/>
    </row>
    <row r="13" spans="1:12" s="58" customFormat="1" ht="21.95" customHeight="1" x14ac:dyDescent="0.3">
      <c r="A13" s="63"/>
      <c r="B13" s="63"/>
      <c r="C13" s="53"/>
      <c r="D13" s="54"/>
      <c r="E13" s="55"/>
      <c r="F13" s="56"/>
      <c r="G13" s="55"/>
      <c r="H13" s="56"/>
      <c r="I13" s="55"/>
      <c r="J13" s="56"/>
      <c r="K13" s="56"/>
      <c r="L13" s="57"/>
    </row>
    <row r="14" spans="1:12" s="58" customFormat="1" ht="21.95" customHeight="1" x14ac:dyDescent="0.3">
      <c r="A14" s="63"/>
      <c r="B14" s="63"/>
      <c r="C14" s="53"/>
      <c r="D14" s="54"/>
      <c r="E14" s="55"/>
      <c r="F14" s="56"/>
      <c r="G14" s="55"/>
      <c r="H14" s="56"/>
      <c r="I14" s="55"/>
      <c r="J14" s="56"/>
      <c r="K14" s="56"/>
      <c r="L14" s="57"/>
    </row>
    <row r="15" spans="1:12" s="58" customFormat="1" ht="21.95" customHeight="1" x14ac:dyDescent="0.3">
      <c r="A15" s="63"/>
      <c r="B15" s="63"/>
      <c r="C15" s="53"/>
      <c r="D15" s="54"/>
      <c r="E15" s="55"/>
      <c r="F15" s="56"/>
      <c r="G15" s="55"/>
      <c r="H15" s="56"/>
      <c r="I15" s="55"/>
      <c r="J15" s="56"/>
      <c r="K15" s="56"/>
      <c r="L15" s="57"/>
    </row>
    <row r="16" spans="1:12" s="58" customFormat="1" ht="21.95" customHeight="1" x14ac:dyDescent="0.3">
      <c r="A16" s="63"/>
      <c r="B16" s="63"/>
      <c r="C16" s="53"/>
      <c r="D16" s="54"/>
      <c r="E16" s="55"/>
      <c r="F16" s="56"/>
      <c r="G16" s="55"/>
      <c r="H16" s="56"/>
      <c r="I16" s="55"/>
      <c r="J16" s="56"/>
      <c r="K16" s="56"/>
      <c r="L16" s="57"/>
    </row>
    <row r="17" spans="1:12" s="58" customFormat="1" ht="21.95" customHeight="1" x14ac:dyDescent="0.3">
      <c r="A17" s="63"/>
      <c r="B17" s="63"/>
      <c r="C17" s="53"/>
      <c r="D17" s="54"/>
      <c r="E17" s="55"/>
      <c r="F17" s="56"/>
      <c r="G17" s="55"/>
      <c r="H17" s="56"/>
      <c r="I17" s="55"/>
      <c r="J17" s="56"/>
      <c r="K17" s="56"/>
      <c r="L17" s="57"/>
    </row>
    <row r="18" spans="1:12" s="58" customFormat="1" ht="21.95" customHeight="1" x14ac:dyDescent="0.3">
      <c r="A18" s="63"/>
      <c r="B18" s="63"/>
      <c r="C18" s="53"/>
      <c r="D18" s="54"/>
      <c r="E18" s="55"/>
      <c r="F18" s="56"/>
      <c r="G18" s="55"/>
      <c r="H18" s="56"/>
      <c r="I18" s="55"/>
      <c r="J18" s="56"/>
      <c r="K18" s="56"/>
      <c r="L18" s="57"/>
    </row>
    <row r="19" spans="1:12" s="58" customFormat="1" ht="21.95" customHeight="1" x14ac:dyDescent="0.3">
      <c r="A19" s="63"/>
      <c r="B19" s="63"/>
      <c r="C19" s="53"/>
      <c r="D19" s="54"/>
      <c r="E19" s="55"/>
      <c r="F19" s="56"/>
      <c r="G19" s="55"/>
      <c r="H19" s="56"/>
      <c r="I19" s="55"/>
      <c r="J19" s="56"/>
      <c r="K19" s="56"/>
      <c r="L19" s="57"/>
    </row>
    <row r="20" spans="1:12" s="58" customFormat="1" ht="21.95" customHeight="1" x14ac:dyDescent="0.3">
      <c r="A20" s="63"/>
      <c r="B20" s="63"/>
      <c r="C20" s="53"/>
      <c r="D20" s="54"/>
      <c r="E20" s="55"/>
      <c r="F20" s="56"/>
      <c r="G20" s="55"/>
      <c r="H20" s="56"/>
      <c r="I20" s="55"/>
      <c r="J20" s="56"/>
      <c r="K20" s="56"/>
      <c r="L20" s="57"/>
    </row>
    <row r="21" spans="1:12" s="58" customFormat="1" ht="21.95" customHeight="1" x14ac:dyDescent="0.3">
      <c r="A21" s="63"/>
      <c r="B21" s="63"/>
      <c r="C21" s="53"/>
      <c r="D21" s="54"/>
      <c r="E21" s="55"/>
      <c r="F21" s="56"/>
      <c r="G21" s="55"/>
      <c r="H21" s="56"/>
      <c r="I21" s="55"/>
      <c r="J21" s="56"/>
      <c r="K21" s="56"/>
      <c r="L21" s="57"/>
    </row>
    <row r="22" spans="1:12" s="58" customFormat="1" ht="21.95" customHeight="1" x14ac:dyDescent="0.3">
      <c r="A22" s="63"/>
      <c r="B22" s="63"/>
      <c r="C22" s="53"/>
      <c r="D22" s="54"/>
      <c r="E22" s="55"/>
      <c r="F22" s="56"/>
      <c r="G22" s="55"/>
      <c r="H22" s="56"/>
      <c r="I22" s="55"/>
      <c r="J22" s="56"/>
      <c r="K22" s="56"/>
      <c r="L22" s="57"/>
    </row>
    <row r="23" spans="1:12" s="58" customFormat="1" ht="21.95" customHeight="1" x14ac:dyDescent="0.3">
      <c r="A23" s="63"/>
      <c r="B23" s="63"/>
      <c r="C23" s="53"/>
      <c r="D23" s="54"/>
      <c r="E23" s="55"/>
      <c r="F23" s="56"/>
      <c r="G23" s="55"/>
      <c r="H23" s="56"/>
      <c r="I23" s="55"/>
      <c r="J23" s="56"/>
      <c r="K23" s="56"/>
      <c r="L23" s="57"/>
    </row>
    <row r="24" spans="1:12" s="58" customFormat="1" ht="21.95" customHeight="1" x14ac:dyDescent="0.3">
      <c r="A24" s="63"/>
      <c r="B24" s="63"/>
      <c r="C24" s="53"/>
      <c r="D24" s="54"/>
      <c r="E24" s="55"/>
      <c r="F24" s="56"/>
      <c r="G24" s="55"/>
      <c r="H24" s="56"/>
      <c r="I24" s="55"/>
      <c r="J24" s="56"/>
      <c r="K24" s="56"/>
      <c r="L24" s="57"/>
    </row>
    <row r="25" spans="1:12" s="58" customFormat="1" ht="21.95" customHeight="1" x14ac:dyDescent="0.3">
      <c r="A25" s="63"/>
      <c r="B25" s="63"/>
      <c r="C25" s="53"/>
      <c r="D25" s="54"/>
      <c r="E25" s="55"/>
      <c r="F25" s="56"/>
      <c r="G25" s="55"/>
      <c r="H25" s="56"/>
      <c r="I25" s="55"/>
      <c r="J25" s="56"/>
      <c r="K25" s="56"/>
      <c r="L25" s="57"/>
    </row>
    <row r="26" spans="1:12" s="58" customFormat="1" ht="21.95" customHeight="1" x14ac:dyDescent="0.3">
      <c r="A26" s="63"/>
      <c r="B26" s="63"/>
      <c r="C26" s="53"/>
      <c r="D26" s="54"/>
      <c r="E26" s="55"/>
      <c r="F26" s="56"/>
      <c r="G26" s="55"/>
      <c r="H26" s="56"/>
      <c r="I26" s="55"/>
      <c r="J26" s="56"/>
      <c r="K26" s="56"/>
      <c r="L26" s="57"/>
    </row>
  </sheetData>
  <mergeCells count="32">
    <mergeCell ref="A25:B25"/>
    <mergeCell ref="A26:B2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I1:J1"/>
    <mergeCell ref="K1:K2"/>
    <mergeCell ref="L1:L2"/>
    <mergeCell ref="A4:B4"/>
    <mergeCell ref="A5:B5"/>
    <mergeCell ref="A6:B6"/>
    <mergeCell ref="A1:A2"/>
    <mergeCell ref="B1:B2"/>
    <mergeCell ref="C1:C2"/>
    <mergeCell ref="D1:D2"/>
    <mergeCell ref="E1:F1"/>
    <mergeCell ref="G1:H1"/>
  </mergeCells>
  <phoneticPr fontId="3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&amp;C&amp;"돋움,굵게"&amp;14집  계 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56426-9D39-449E-84B8-E505F553B528}">
  <sheetPr codeName="Sheet52">
    <tabColor indexed="57"/>
  </sheetPr>
  <dimension ref="A1:L126"/>
  <sheetViews>
    <sheetView showZeros="0" view="pageBreakPreview" zoomScaleSheetLayoutView="100" workbookViewId="0">
      <selection activeCell="J17" sqref="J17"/>
    </sheetView>
  </sheetViews>
  <sheetFormatPr defaultColWidth="10" defaultRowHeight="21" customHeight="1" x14ac:dyDescent="0.3"/>
  <cols>
    <col min="1" max="2" width="22.25" style="69" customWidth="1"/>
    <col min="3" max="3" width="5.375" style="70" customWidth="1"/>
    <col min="4" max="4" width="7.625" style="91" customWidth="1"/>
    <col min="5" max="11" width="12.125" style="72" customWidth="1"/>
    <col min="12" max="12" width="9.625" style="92" customWidth="1"/>
    <col min="13" max="13" width="10.5" style="73" bestFit="1" customWidth="1"/>
    <col min="14" max="16384" width="10" style="73"/>
  </cols>
  <sheetData>
    <row r="1" spans="1:12" s="79" customFormat="1" ht="21.95" customHeight="1" x14ac:dyDescent="0.3">
      <c r="A1" s="74" t="s">
        <v>53</v>
      </c>
      <c r="B1" s="74" t="s">
        <v>54</v>
      </c>
      <c r="C1" s="75" t="s">
        <v>55</v>
      </c>
      <c r="D1" s="76" t="s">
        <v>56</v>
      </c>
      <c r="E1" s="77" t="s">
        <v>57</v>
      </c>
      <c r="F1" s="77"/>
      <c r="G1" s="77" t="s">
        <v>58</v>
      </c>
      <c r="H1" s="77"/>
      <c r="I1" s="77" t="s">
        <v>59</v>
      </c>
      <c r="J1" s="77"/>
      <c r="K1" s="77" t="s">
        <v>60</v>
      </c>
      <c r="L1" s="78" t="s">
        <v>4</v>
      </c>
    </row>
    <row r="2" spans="1:12" s="79" customFormat="1" ht="21.95" customHeight="1" x14ac:dyDescent="0.3">
      <c r="A2" s="74"/>
      <c r="B2" s="74"/>
      <c r="C2" s="80"/>
      <c r="D2" s="76"/>
      <c r="E2" s="81" t="s">
        <v>61</v>
      </c>
      <c r="F2" s="81" t="s">
        <v>62</v>
      </c>
      <c r="G2" s="81" t="s">
        <v>61</v>
      </c>
      <c r="H2" s="81" t="s">
        <v>62</v>
      </c>
      <c r="I2" s="81" t="s">
        <v>61</v>
      </c>
      <c r="J2" s="81" t="s">
        <v>62</v>
      </c>
      <c r="K2" s="77"/>
      <c r="L2" s="78"/>
    </row>
    <row r="3" spans="1:12" s="79" customFormat="1" ht="21.95" customHeight="1" x14ac:dyDescent="0.3">
      <c r="A3" s="82" t="str">
        <f>'[1]1.간선'!A1:B1</f>
        <v xml:space="preserve">1. 소방간선설비공사 </v>
      </c>
      <c r="B3" s="83"/>
      <c r="C3" s="53"/>
      <c r="D3" s="84"/>
      <c r="E3" s="85"/>
      <c r="F3" s="85"/>
      <c r="G3" s="85"/>
      <c r="H3" s="85"/>
      <c r="I3" s="85"/>
      <c r="J3" s="85"/>
      <c r="K3" s="85"/>
      <c r="L3" s="86"/>
    </row>
    <row r="4" spans="1:12" s="79" customFormat="1" ht="21.95" customHeight="1" x14ac:dyDescent="0.3">
      <c r="A4" s="82" t="str">
        <f>'[1]1.간선'!A4</f>
        <v>경질비닐전선관</v>
      </c>
      <c r="B4" s="82" t="str">
        <f>'[1]1.간선'!B4</f>
        <v>HI 36C</v>
      </c>
      <c r="C4" s="87" t="str">
        <f>'[1]1.간선'!C4</f>
        <v>m</v>
      </c>
      <c r="D4" s="84">
        <f ca="1">'[1]1.간선'!M4</f>
        <v>117</v>
      </c>
      <c r="E4" s="85"/>
      <c r="F4" s="85"/>
      <c r="G4" s="85"/>
      <c r="H4" s="85"/>
      <c r="I4" s="85"/>
      <c r="J4" s="85"/>
      <c r="K4" s="85"/>
      <c r="L4" s="86"/>
    </row>
    <row r="5" spans="1:12" s="79" customFormat="1" ht="21.95" customHeight="1" x14ac:dyDescent="0.3">
      <c r="A5" s="82" t="str">
        <f>'[1]1.간선'!A5</f>
        <v>강제전선관</v>
      </c>
      <c r="B5" s="82" t="str">
        <f>'[1]1.간선'!B5</f>
        <v>아연도 16C</v>
      </c>
      <c r="C5" s="87" t="str">
        <f>'[1]1.간선'!C5</f>
        <v>m</v>
      </c>
      <c r="D5" s="84">
        <f ca="1">'[1]1.간선'!M5</f>
        <v>28</v>
      </c>
      <c r="E5" s="85"/>
      <c r="F5" s="85"/>
      <c r="G5" s="85"/>
      <c r="H5" s="85"/>
      <c r="I5" s="85"/>
      <c r="J5" s="85"/>
      <c r="K5" s="85"/>
      <c r="L5" s="86"/>
    </row>
    <row r="6" spans="1:12" s="79" customFormat="1" ht="21.95" customHeight="1" x14ac:dyDescent="0.3">
      <c r="A6" s="82" t="str">
        <f>'[1]1.간선'!A6</f>
        <v>강제전선관</v>
      </c>
      <c r="B6" s="82" t="str">
        <f>'[1]1.간선'!B6</f>
        <v>아연도 22C</v>
      </c>
      <c r="C6" s="87" t="str">
        <f>'[1]1.간선'!C6</f>
        <v>m</v>
      </c>
      <c r="D6" s="84">
        <f ca="1">'[1]1.간선'!M6</f>
        <v>105</v>
      </c>
      <c r="E6" s="85"/>
      <c r="F6" s="85"/>
      <c r="G6" s="85"/>
      <c r="H6" s="85"/>
      <c r="I6" s="85"/>
      <c r="J6" s="85"/>
      <c r="K6" s="85"/>
      <c r="L6" s="86"/>
    </row>
    <row r="7" spans="1:12" s="79" customFormat="1" ht="21.95" customHeight="1" x14ac:dyDescent="0.3">
      <c r="A7" s="82" t="str">
        <f>'[1]1.간선'!A7</f>
        <v>강제전선관</v>
      </c>
      <c r="B7" s="82" t="str">
        <f>'[1]1.간선'!B7</f>
        <v>아연도 28C</v>
      </c>
      <c r="C7" s="87" t="str">
        <f>'[1]1.간선'!C7</f>
        <v>m</v>
      </c>
      <c r="D7" s="84">
        <f ca="1">'[1]1.간선'!M7</f>
        <v>18</v>
      </c>
      <c r="E7" s="85"/>
      <c r="F7" s="85"/>
      <c r="G7" s="85"/>
      <c r="H7" s="85"/>
      <c r="I7" s="85"/>
      <c r="J7" s="85"/>
      <c r="K7" s="85"/>
      <c r="L7" s="86"/>
    </row>
    <row r="8" spans="1:12" s="79" customFormat="1" ht="21.95" customHeight="1" x14ac:dyDescent="0.3">
      <c r="A8" s="82" t="str">
        <f>'[1]1.간선'!A8</f>
        <v>강제전선관</v>
      </c>
      <c r="B8" s="82" t="str">
        <f>'[1]1.간선'!B8</f>
        <v>아연도 36C</v>
      </c>
      <c r="C8" s="87" t="str">
        <f>'[1]1.간선'!C8</f>
        <v>m</v>
      </c>
      <c r="D8" s="84">
        <f ca="1">'[1]1.간선'!M8</f>
        <v>62</v>
      </c>
      <c r="E8" s="85"/>
      <c r="F8" s="85"/>
      <c r="G8" s="85"/>
      <c r="H8" s="85"/>
      <c r="I8" s="85"/>
      <c r="J8" s="85"/>
      <c r="K8" s="85"/>
      <c r="L8" s="86"/>
    </row>
    <row r="9" spans="1:12" s="79" customFormat="1" ht="21.95" customHeight="1" x14ac:dyDescent="0.3">
      <c r="A9" s="82" t="str">
        <f>'[1]1.간선'!A9</f>
        <v>1종금속가요전선관</v>
      </c>
      <c r="B9" s="82" t="str">
        <f>'[1]1.간선'!B9</f>
        <v>일반비방수 16C</v>
      </c>
      <c r="C9" s="87" t="str">
        <f>'[1]1.간선'!C9</f>
        <v>m</v>
      </c>
      <c r="D9" s="84">
        <f ca="1">'[1]1.간선'!M9</f>
        <v>13</v>
      </c>
      <c r="E9" s="85"/>
      <c r="F9" s="85"/>
      <c r="G9" s="85"/>
      <c r="H9" s="85"/>
      <c r="I9" s="85"/>
      <c r="J9" s="85"/>
      <c r="K9" s="85"/>
      <c r="L9" s="86"/>
    </row>
    <row r="10" spans="1:12" s="79" customFormat="1" ht="21.95" customHeight="1" x14ac:dyDescent="0.3">
      <c r="A10" s="82" t="str">
        <f>'[1]1.간선'!A10</f>
        <v>내열절연전선</v>
      </c>
      <c r="B10" s="82" t="str">
        <f>'[1]1.간선'!B10</f>
        <v>HFIX 1.5㎟</v>
      </c>
      <c r="C10" s="87" t="str">
        <f>'[1]1.간선'!C10</f>
        <v>m</v>
      </c>
      <c r="D10" s="84">
        <f ca="1">'[1]1.간선'!M10</f>
        <v>371</v>
      </c>
      <c r="E10" s="85"/>
      <c r="F10" s="85"/>
      <c r="G10" s="85"/>
      <c r="H10" s="85"/>
      <c r="I10" s="85"/>
      <c r="J10" s="85"/>
      <c r="K10" s="85"/>
      <c r="L10" s="86"/>
    </row>
    <row r="11" spans="1:12" s="79" customFormat="1" ht="21.95" customHeight="1" x14ac:dyDescent="0.3">
      <c r="A11" s="82" t="str">
        <f>'[1]1.간선'!A11</f>
        <v>내열절연전선</v>
      </c>
      <c r="B11" s="82" t="str">
        <f>'[1]1.간선'!B11</f>
        <v>HFIX 2.5㎟</v>
      </c>
      <c r="C11" s="87" t="str">
        <f>'[1]1.간선'!C11</f>
        <v>m</v>
      </c>
      <c r="D11" s="84">
        <f ca="1">'[1]1.간선'!M11</f>
        <v>662</v>
      </c>
      <c r="E11" s="85"/>
      <c r="F11" s="85"/>
      <c r="G11" s="85"/>
      <c r="H11" s="85"/>
      <c r="I11" s="85"/>
      <c r="J11" s="85"/>
      <c r="K11" s="85"/>
      <c r="L11" s="86"/>
    </row>
    <row r="12" spans="1:12" s="79" customFormat="1" ht="21.95" customHeight="1" x14ac:dyDescent="0.3">
      <c r="A12" s="82" t="str">
        <f>'[1]1.간선'!A12</f>
        <v>0.6/1KV내화케이블</v>
      </c>
      <c r="B12" s="82" t="str">
        <f>'[1]1.간선'!B12</f>
        <v>FR-8 15/C 2.5㎟</v>
      </c>
      <c r="C12" s="87" t="str">
        <f>'[1]1.간선'!C12</f>
        <v>m</v>
      </c>
      <c r="D12" s="84">
        <f ca="1">'[1]1.간선'!M12</f>
        <v>173</v>
      </c>
      <c r="E12" s="85"/>
      <c r="F12" s="85"/>
      <c r="G12" s="85"/>
      <c r="H12" s="85"/>
      <c r="I12" s="85"/>
      <c r="J12" s="85"/>
      <c r="K12" s="85"/>
      <c r="L12" s="86"/>
    </row>
    <row r="13" spans="1:12" s="79" customFormat="1" ht="21.95" customHeight="1" x14ac:dyDescent="0.3">
      <c r="A13" s="82" t="str">
        <f>'[1]1.간선'!A13</f>
        <v>콘크리트박스(아연도)</v>
      </c>
      <c r="B13" s="82" t="str">
        <f>'[1]1.간선'!B13</f>
        <v>54mm 8각</v>
      </c>
      <c r="C13" s="87" t="str">
        <f>'[1]1.간선'!C13</f>
        <v>EA</v>
      </c>
      <c r="D13" s="84">
        <f>'[1]1.간선'!M13</f>
        <v>8</v>
      </c>
      <c r="E13" s="85"/>
      <c r="F13" s="85"/>
      <c r="G13" s="85"/>
      <c r="H13" s="85"/>
      <c r="I13" s="85"/>
      <c r="J13" s="85"/>
      <c r="K13" s="85"/>
      <c r="L13" s="86"/>
    </row>
    <row r="14" spans="1:12" s="79" customFormat="1" ht="21.95" customHeight="1" x14ac:dyDescent="0.3">
      <c r="A14" s="82" t="str">
        <f>'[1]1.간선'!A14</f>
        <v>화재감지기</v>
      </c>
      <c r="B14" s="82" t="str">
        <f>'[1]1.간선'!B14</f>
        <v>정온식</v>
      </c>
      <c r="C14" s="87" t="str">
        <f>'[1]1.간선'!C14</f>
        <v>EA</v>
      </c>
      <c r="D14" s="84">
        <f>'[1]1.간선'!M14</f>
        <v>4</v>
      </c>
      <c r="E14" s="85"/>
      <c r="F14" s="85"/>
      <c r="G14" s="85"/>
      <c r="H14" s="85"/>
      <c r="I14" s="85"/>
      <c r="J14" s="85"/>
      <c r="K14" s="85"/>
      <c r="L14" s="86"/>
    </row>
    <row r="15" spans="1:12" s="79" customFormat="1" ht="21.95" customHeight="1" x14ac:dyDescent="0.3">
      <c r="A15" s="82" t="str">
        <f>'[1]1.간선'!A15</f>
        <v>화재감지기</v>
      </c>
      <c r="B15" s="82" t="str">
        <f>'[1]1.간선'!B15</f>
        <v>연기식</v>
      </c>
      <c r="C15" s="87" t="str">
        <f>'[1]1.간선'!C15</f>
        <v>EA</v>
      </c>
      <c r="D15" s="84">
        <f>'[1]1.간선'!M15</f>
        <v>4</v>
      </c>
      <c r="E15" s="85"/>
      <c r="F15" s="85"/>
      <c r="G15" s="85"/>
      <c r="H15" s="85"/>
      <c r="I15" s="85"/>
      <c r="J15" s="85"/>
      <c r="K15" s="85"/>
      <c r="L15" s="86"/>
    </row>
    <row r="16" spans="1:12" s="79" customFormat="1" ht="21.95" customHeight="1" x14ac:dyDescent="0.3">
      <c r="A16" s="82" t="str">
        <f>'[1]1.간선'!A16</f>
        <v>수동발신기</v>
      </c>
      <c r="B16" s="82" t="str">
        <f>'[1]1.간선'!B16</f>
        <v>ALL STS, 단독형</v>
      </c>
      <c r="C16" s="87" t="str">
        <f>'[1]1.간선'!C16</f>
        <v>EA</v>
      </c>
      <c r="D16" s="84">
        <f>'[1]1.간선'!M16</f>
        <v>2</v>
      </c>
      <c r="E16" s="85"/>
      <c r="F16" s="85"/>
      <c r="G16" s="85"/>
      <c r="H16" s="85"/>
      <c r="I16" s="85"/>
      <c r="J16" s="85"/>
      <c r="K16" s="85"/>
      <c r="L16" s="86"/>
    </row>
    <row r="17" spans="1:12" s="79" customFormat="1" ht="21.95" customHeight="1" x14ac:dyDescent="0.3">
      <c r="A17" s="82" t="str">
        <f>'[1]1.간선'!A17</f>
        <v>P형 화재주수신기</v>
      </c>
      <c r="B17" s="82" t="str">
        <f>'[1]1.간선'!B17</f>
        <v>10CCT</v>
      </c>
      <c r="C17" s="87" t="str">
        <f>'[1]1.간선'!C17</f>
        <v>EA</v>
      </c>
      <c r="D17" s="84">
        <f>'[1]1.간선'!M17</f>
        <v>1</v>
      </c>
      <c r="E17" s="85"/>
      <c r="F17" s="85"/>
      <c r="G17" s="85"/>
      <c r="H17" s="85"/>
      <c r="I17" s="85"/>
      <c r="J17" s="85"/>
      <c r="K17" s="85"/>
      <c r="L17" s="86"/>
    </row>
    <row r="18" spans="1:12" s="79" customFormat="1" ht="21.95" customHeight="1" x14ac:dyDescent="0.3">
      <c r="A18" s="82" t="str">
        <f>'[1]1.간선'!A18</f>
        <v>경종</v>
      </c>
      <c r="B18" s="82" t="str">
        <f>'[1]1.간선'!B18</f>
        <v>DC-24V</v>
      </c>
      <c r="C18" s="87" t="str">
        <f>'[1]1.간선'!C18</f>
        <v>EA</v>
      </c>
      <c r="D18" s="84">
        <f>'[1]1.간선'!M18</f>
        <v>1</v>
      </c>
      <c r="E18" s="85"/>
      <c r="F18" s="85"/>
      <c r="G18" s="85"/>
      <c r="H18" s="85"/>
      <c r="I18" s="85"/>
      <c r="J18" s="85"/>
      <c r="K18" s="85"/>
      <c r="L18" s="86"/>
    </row>
    <row r="19" spans="1:12" s="79" customFormat="1" ht="21.95" customHeight="1" x14ac:dyDescent="0.3">
      <c r="A19" s="82" t="str">
        <f>'[1]1.간선'!A19</f>
        <v>PULL BOX</v>
      </c>
      <c r="B19" s="82" t="str">
        <f>'[1]1.간선'!B19</f>
        <v>150x150x100</v>
      </c>
      <c r="C19" s="87" t="str">
        <f>'[1]1.간선'!C19</f>
        <v>EA</v>
      </c>
      <c r="D19" s="84">
        <f>'[1]1.간선'!M19</f>
        <v>2</v>
      </c>
      <c r="E19" s="85"/>
      <c r="F19" s="85"/>
      <c r="G19" s="85"/>
      <c r="H19" s="85"/>
      <c r="I19" s="85"/>
      <c r="J19" s="85"/>
      <c r="K19" s="85"/>
      <c r="L19" s="86"/>
    </row>
    <row r="20" spans="1:12" s="79" customFormat="1" ht="21.95" customHeight="1" x14ac:dyDescent="0.3">
      <c r="A20" s="82" t="str">
        <f>'[1]1.간선'!A20</f>
        <v>전선관지지행거</v>
      </c>
      <c r="B20" s="82" t="str">
        <f>'[1]1.간선'!B20</f>
        <v>16C</v>
      </c>
      <c r="C20" s="87" t="str">
        <f>'[1]1.간선'!C20</f>
        <v>EA</v>
      </c>
      <c r="D20" s="84">
        <f ca="1">'[1]1.간선'!M20</f>
        <v>16</v>
      </c>
      <c r="E20" s="85"/>
      <c r="F20" s="85"/>
      <c r="G20" s="85"/>
      <c r="H20" s="85"/>
      <c r="I20" s="85"/>
      <c r="J20" s="85"/>
      <c r="K20" s="85"/>
      <c r="L20" s="86"/>
    </row>
    <row r="21" spans="1:12" s="79" customFormat="1" ht="21.95" customHeight="1" x14ac:dyDescent="0.3">
      <c r="A21" s="82" t="str">
        <f>'[1]1.간선'!A21</f>
        <v>전선관지지행거</v>
      </c>
      <c r="B21" s="82" t="str">
        <f>'[1]1.간선'!B21</f>
        <v>22C</v>
      </c>
      <c r="C21" s="87" t="str">
        <f>'[1]1.간선'!C21</f>
        <v>EA</v>
      </c>
      <c r="D21" s="84">
        <f ca="1">'[1]1.간선'!M21</f>
        <v>63</v>
      </c>
      <c r="E21" s="85"/>
      <c r="F21" s="85"/>
      <c r="G21" s="85"/>
      <c r="H21" s="85"/>
      <c r="I21" s="85"/>
      <c r="J21" s="85"/>
      <c r="K21" s="85"/>
      <c r="L21" s="86"/>
    </row>
    <row r="22" spans="1:12" s="79" customFormat="1" ht="21.95" customHeight="1" x14ac:dyDescent="0.3">
      <c r="A22" s="82" t="str">
        <f>'[1]1.간선'!A22</f>
        <v>전선관지지행거</v>
      </c>
      <c r="B22" s="82" t="str">
        <f>'[1]1.간선'!B22</f>
        <v>28C</v>
      </c>
      <c r="C22" s="87" t="str">
        <f>'[1]1.간선'!C22</f>
        <v>EA</v>
      </c>
      <c r="D22" s="84">
        <f ca="1">'[1]1.간선'!M22</f>
        <v>10</v>
      </c>
      <c r="E22" s="85"/>
      <c r="F22" s="85"/>
      <c r="G22" s="85"/>
      <c r="H22" s="85"/>
      <c r="I22" s="85"/>
      <c r="J22" s="85"/>
      <c r="K22" s="85"/>
      <c r="L22" s="86"/>
    </row>
    <row r="23" spans="1:12" s="79" customFormat="1" ht="21.95" customHeight="1" x14ac:dyDescent="0.3">
      <c r="A23" s="82" t="str">
        <f>'[1]1.간선'!A23</f>
        <v>전선관지지행거</v>
      </c>
      <c r="B23" s="82" t="str">
        <f>'[1]1.간선'!B23</f>
        <v>36C</v>
      </c>
      <c r="C23" s="87" t="str">
        <f>'[1]1.간선'!C23</f>
        <v>EA</v>
      </c>
      <c r="D23" s="84">
        <f ca="1">'[1]1.간선'!M23</f>
        <v>37</v>
      </c>
      <c r="E23" s="85"/>
      <c r="F23" s="85"/>
      <c r="G23" s="85"/>
      <c r="H23" s="85"/>
      <c r="I23" s="85"/>
      <c r="J23" s="85"/>
      <c r="K23" s="85"/>
      <c r="L23" s="86"/>
    </row>
    <row r="24" spans="1:12" s="79" customFormat="1" ht="21.95" customHeight="1" x14ac:dyDescent="0.3">
      <c r="A24" s="82" t="str">
        <f>'[1]1.간선'!A24</f>
        <v>아스팔트포장절단</v>
      </c>
      <c r="B24" s="82" t="str">
        <f>'[1]1.간선'!B24</f>
        <v>기계</v>
      </c>
      <c r="C24" s="87" t="str">
        <f>'[1]1.간선'!C24</f>
        <v>m</v>
      </c>
      <c r="D24" s="84">
        <f ca="1">'[1]1.간선'!M24</f>
        <v>200</v>
      </c>
      <c r="E24" s="85"/>
      <c r="F24" s="85"/>
      <c r="G24" s="85"/>
      <c r="H24" s="85"/>
      <c r="I24" s="85"/>
      <c r="J24" s="85"/>
      <c r="K24" s="85"/>
      <c r="L24" s="86"/>
    </row>
    <row r="25" spans="1:12" s="79" customFormat="1" ht="21.95" customHeight="1" x14ac:dyDescent="0.3">
      <c r="A25" s="82" t="str">
        <f>'[1]1.간선'!A25</f>
        <v>아스팔트</v>
      </c>
      <c r="B25" s="82" t="str">
        <f>'[1]1.간선'!B25</f>
        <v>깨기 및 들어내기</v>
      </c>
      <c r="C25" s="87" t="str">
        <f>'[1]1.간선'!C25</f>
        <v>m3</v>
      </c>
      <c r="D25" s="84">
        <f ca="1">'[1]1.간선'!M25</f>
        <v>9</v>
      </c>
      <c r="E25" s="85"/>
      <c r="F25" s="85"/>
      <c r="G25" s="85"/>
      <c r="H25" s="85"/>
      <c r="I25" s="85"/>
      <c r="J25" s="85"/>
      <c r="K25" s="85"/>
      <c r="L25" s="86"/>
    </row>
    <row r="26" spans="1:12" s="79" customFormat="1" ht="21.95" customHeight="1" x14ac:dyDescent="0.3">
      <c r="A26" s="82" t="str">
        <f>'[1]1.간선'!A26</f>
        <v>아스팔트</v>
      </c>
      <c r="B26" s="82" t="str">
        <f>'[1]1.간선'!B26</f>
        <v>포장</v>
      </c>
      <c r="C26" s="87" t="str">
        <f>'[1]1.간선'!C26</f>
        <v>m2</v>
      </c>
      <c r="D26" s="84">
        <f ca="1">'[1]1.간선'!M26</f>
        <v>36</v>
      </c>
      <c r="E26" s="85"/>
      <c r="F26" s="85"/>
      <c r="G26" s="85"/>
      <c r="H26" s="85"/>
      <c r="I26" s="85"/>
      <c r="J26" s="85"/>
      <c r="K26" s="85"/>
      <c r="L26" s="86"/>
    </row>
    <row r="27" spans="1:12" s="79" customFormat="1" ht="21.95" customHeight="1" x14ac:dyDescent="0.3">
      <c r="A27" s="82" t="str">
        <f>'[1]1.간선'!A27</f>
        <v>후렉시블콘넥터</v>
      </c>
      <c r="B27" s="82" t="str">
        <f>'[1]1.간선'!B27</f>
        <v>16C 비방수</v>
      </c>
      <c r="C27" s="87" t="str">
        <f>'[1]1.간선'!C27</f>
        <v>EA</v>
      </c>
      <c r="D27" s="84">
        <f>'[1]1.간선'!M27</f>
        <v>16</v>
      </c>
      <c r="E27" s="85"/>
      <c r="F27" s="85"/>
      <c r="G27" s="85"/>
      <c r="H27" s="85"/>
      <c r="I27" s="85"/>
      <c r="J27" s="85"/>
      <c r="K27" s="85"/>
      <c r="L27" s="86"/>
    </row>
    <row r="28" spans="1:12" s="79" customFormat="1" ht="21.95" customHeight="1" x14ac:dyDescent="0.3">
      <c r="A28" s="88" t="s">
        <v>65</v>
      </c>
      <c r="B28" s="88" t="s">
        <v>66</v>
      </c>
      <c r="C28" s="53" t="s">
        <v>63</v>
      </c>
      <c r="D28" s="84">
        <v>1</v>
      </c>
      <c r="E28" s="85"/>
      <c r="F28" s="85"/>
      <c r="G28" s="85"/>
      <c r="H28" s="85"/>
      <c r="I28" s="85"/>
      <c r="J28" s="85"/>
      <c r="K28" s="85"/>
      <c r="L28" s="86"/>
    </row>
    <row r="29" spans="1:12" s="79" customFormat="1" ht="21.95" customHeight="1" x14ac:dyDescent="0.3">
      <c r="A29" s="88" t="s">
        <v>67</v>
      </c>
      <c r="B29" s="88" t="s">
        <v>68</v>
      </c>
      <c r="C29" s="53" t="s">
        <v>63</v>
      </c>
      <c r="D29" s="84">
        <v>1</v>
      </c>
      <c r="E29" s="85"/>
      <c r="F29" s="85"/>
      <c r="G29" s="85"/>
      <c r="H29" s="85"/>
      <c r="I29" s="85"/>
      <c r="J29" s="85"/>
      <c r="K29" s="85"/>
      <c r="L29" s="86"/>
    </row>
    <row r="30" spans="1:12" s="79" customFormat="1" ht="21.95" customHeight="1" x14ac:dyDescent="0.3">
      <c r="A30" s="89" t="s">
        <v>69</v>
      </c>
      <c r="B30" s="89" t="s">
        <v>70</v>
      </c>
      <c r="C30" s="53" t="s">
        <v>71</v>
      </c>
      <c r="D30" s="84">
        <f ca="1">'[1]1.간선'!O28</f>
        <v>44</v>
      </c>
      <c r="E30" s="85"/>
      <c r="F30" s="85"/>
      <c r="G30" s="85"/>
      <c r="H30" s="85"/>
      <c r="I30" s="85"/>
      <c r="J30" s="85"/>
      <c r="K30" s="85"/>
      <c r="L30" s="86"/>
    </row>
    <row r="31" spans="1:12" s="79" customFormat="1" ht="21.95" customHeight="1" x14ac:dyDescent="0.3">
      <c r="A31" s="89" t="s">
        <v>69</v>
      </c>
      <c r="B31" s="89" t="s">
        <v>72</v>
      </c>
      <c r="C31" s="53" t="s">
        <v>71</v>
      </c>
      <c r="D31" s="84">
        <f ca="1">'[1]1.간선'!Q28</f>
        <v>4.5999999999999996</v>
      </c>
      <c r="E31" s="85"/>
      <c r="F31" s="85"/>
      <c r="G31" s="85"/>
      <c r="H31" s="85"/>
      <c r="I31" s="85"/>
      <c r="J31" s="85"/>
      <c r="K31" s="85"/>
      <c r="L31" s="86"/>
    </row>
    <row r="32" spans="1:12" s="79" customFormat="1" ht="21.95" customHeight="1" x14ac:dyDescent="0.3">
      <c r="A32" s="89" t="s">
        <v>73</v>
      </c>
      <c r="B32" s="89" t="s">
        <v>74</v>
      </c>
      <c r="C32" s="53" t="s">
        <v>75</v>
      </c>
      <c r="D32" s="84">
        <v>1</v>
      </c>
      <c r="E32" s="85"/>
      <c r="F32" s="85"/>
      <c r="G32" s="85"/>
      <c r="H32" s="85"/>
      <c r="I32" s="85"/>
      <c r="J32" s="85"/>
      <c r="K32" s="85"/>
      <c r="L32" s="86"/>
    </row>
    <row r="33" spans="1:12" s="79" customFormat="1" ht="21.95" customHeight="1" x14ac:dyDescent="0.3">
      <c r="A33" s="89"/>
      <c r="B33" s="90"/>
      <c r="C33" s="53"/>
      <c r="D33" s="84"/>
      <c r="E33" s="85"/>
      <c r="F33" s="85"/>
      <c r="G33" s="85"/>
      <c r="H33" s="85"/>
      <c r="I33" s="85"/>
      <c r="J33" s="85"/>
      <c r="K33" s="85"/>
      <c r="L33" s="86"/>
    </row>
    <row r="34" spans="1:12" s="79" customFormat="1" ht="21.95" customHeight="1" x14ac:dyDescent="0.3">
      <c r="A34" s="82" t="s">
        <v>76</v>
      </c>
      <c r="B34" s="83"/>
      <c r="C34" s="53"/>
      <c r="D34" s="84"/>
      <c r="E34" s="85"/>
      <c r="F34" s="85"/>
      <c r="G34" s="85"/>
      <c r="H34" s="85"/>
      <c r="I34" s="85"/>
      <c r="J34" s="85"/>
      <c r="K34" s="85"/>
      <c r="L34" s="86"/>
    </row>
    <row r="35" spans="1:12" s="79" customFormat="1" ht="21.95" customHeight="1" x14ac:dyDescent="0.3">
      <c r="A35" s="82"/>
      <c r="B35" s="83"/>
      <c r="C35" s="53"/>
      <c r="D35" s="84"/>
      <c r="E35" s="85"/>
      <c r="F35" s="85"/>
      <c r="G35" s="85"/>
      <c r="H35" s="85"/>
      <c r="I35" s="85"/>
      <c r="J35" s="85"/>
      <c r="K35" s="85"/>
      <c r="L35" s="86"/>
    </row>
    <row r="36" spans="1:12" s="79" customFormat="1" ht="21.95" customHeight="1" x14ac:dyDescent="0.3">
      <c r="A36" s="82"/>
      <c r="B36" s="83"/>
      <c r="C36" s="53"/>
      <c r="D36" s="84"/>
      <c r="E36" s="85"/>
      <c r="F36" s="85"/>
      <c r="G36" s="85"/>
      <c r="H36" s="85"/>
      <c r="I36" s="85"/>
      <c r="J36" s="85"/>
      <c r="K36" s="85"/>
      <c r="L36" s="86"/>
    </row>
    <row r="37" spans="1:12" s="79" customFormat="1" ht="21.95" customHeight="1" x14ac:dyDescent="0.3">
      <c r="A37" s="82"/>
      <c r="B37" s="83"/>
      <c r="C37" s="53"/>
      <c r="D37" s="84"/>
      <c r="E37" s="85"/>
      <c r="F37" s="85"/>
      <c r="G37" s="85"/>
      <c r="H37" s="85"/>
      <c r="I37" s="85"/>
      <c r="J37" s="85"/>
      <c r="K37" s="85"/>
      <c r="L37" s="86"/>
    </row>
    <row r="38" spans="1:12" s="79" customFormat="1" ht="21.95" customHeight="1" x14ac:dyDescent="0.3">
      <c r="A38" s="82"/>
      <c r="B38" s="83"/>
      <c r="C38" s="53"/>
      <c r="D38" s="84"/>
      <c r="E38" s="85"/>
      <c r="F38" s="85"/>
      <c r="G38" s="85"/>
      <c r="H38" s="85"/>
      <c r="I38" s="85"/>
      <c r="J38" s="85"/>
      <c r="K38" s="85"/>
      <c r="L38" s="86"/>
    </row>
    <row r="39" spans="1:12" s="79" customFormat="1" ht="21.95" customHeight="1" x14ac:dyDescent="0.3">
      <c r="A39" s="82"/>
      <c r="B39" s="83"/>
      <c r="C39" s="53"/>
      <c r="D39" s="84"/>
      <c r="E39" s="85"/>
      <c r="F39" s="85"/>
      <c r="G39" s="85"/>
      <c r="H39" s="85"/>
      <c r="I39" s="85"/>
      <c r="J39" s="85"/>
      <c r="K39" s="85"/>
      <c r="L39" s="86"/>
    </row>
    <row r="40" spans="1:12" s="79" customFormat="1" ht="21.95" customHeight="1" x14ac:dyDescent="0.3">
      <c r="A40" s="82"/>
      <c r="B40" s="83"/>
      <c r="C40" s="53"/>
      <c r="D40" s="84"/>
      <c r="E40" s="85"/>
      <c r="F40" s="85"/>
      <c r="G40" s="85"/>
      <c r="H40" s="85"/>
      <c r="I40" s="85"/>
      <c r="J40" s="85"/>
      <c r="K40" s="85"/>
      <c r="L40" s="86"/>
    </row>
    <row r="41" spans="1:12" s="79" customFormat="1" ht="21.95" customHeight="1" x14ac:dyDescent="0.3">
      <c r="A41" s="82"/>
      <c r="B41" s="83"/>
      <c r="C41" s="53"/>
      <c r="D41" s="84"/>
      <c r="E41" s="85"/>
      <c r="F41" s="85"/>
      <c r="G41" s="85"/>
      <c r="H41" s="85"/>
      <c r="I41" s="85"/>
      <c r="J41" s="85"/>
      <c r="K41" s="85"/>
      <c r="L41" s="86"/>
    </row>
    <row r="42" spans="1:12" s="79" customFormat="1" ht="21.95" customHeight="1" x14ac:dyDescent="0.3">
      <c r="A42" s="82"/>
      <c r="B42" s="83"/>
      <c r="C42" s="53"/>
      <c r="D42" s="84"/>
      <c r="E42" s="85"/>
      <c r="F42" s="85"/>
      <c r="G42" s="85"/>
      <c r="H42" s="85"/>
      <c r="I42" s="85"/>
      <c r="J42" s="85"/>
      <c r="K42" s="85"/>
      <c r="L42" s="86"/>
    </row>
    <row r="43" spans="1:12" s="79" customFormat="1" ht="21.95" customHeight="1" x14ac:dyDescent="0.3">
      <c r="A43" s="82"/>
      <c r="B43" s="83"/>
      <c r="C43" s="53"/>
      <c r="D43" s="84"/>
      <c r="E43" s="85"/>
      <c r="F43" s="85"/>
      <c r="G43" s="85"/>
      <c r="H43" s="85"/>
      <c r="I43" s="85"/>
      <c r="J43" s="85"/>
      <c r="K43" s="85"/>
      <c r="L43" s="86"/>
    </row>
    <row r="44" spans="1:12" s="79" customFormat="1" ht="21.95" customHeight="1" x14ac:dyDescent="0.3">
      <c r="A44" s="82"/>
      <c r="B44" s="83"/>
      <c r="C44" s="53"/>
      <c r="D44" s="84"/>
      <c r="E44" s="85"/>
      <c r="F44" s="85"/>
      <c r="G44" s="85"/>
      <c r="H44" s="85"/>
      <c r="I44" s="85"/>
      <c r="J44" s="85"/>
      <c r="K44" s="85"/>
      <c r="L44" s="86"/>
    </row>
    <row r="45" spans="1:12" s="79" customFormat="1" ht="21.95" customHeight="1" x14ac:dyDescent="0.3">
      <c r="A45" s="82"/>
      <c r="B45" s="83"/>
      <c r="C45" s="53"/>
      <c r="D45" s="84"/>
      <c r="E45" s="85"/>
      <c r="F45" s="85"/>
      <c r="G45" s="85"/>
      <c r="H45" s="85"/>
      <c r="I45" s="85"/>
      <c r="J45" s="85"/>
      <c r="K45" s="85"/>
      <c r="L45" s="86"/>
    </row>
    <row r="46" spans="1:12" s="79" customFormat="1" ht="21.95" customHeight="1" x14ac:dyDescent="0.3">
      <c r="A46" s="82"/>
      <c r="B46" s="83"/>
      <c r="C46" s="53"/>
      <c r="D46" s="84"/>
      <c r="E46" s="85"/>
      <c r="F46" s="85"/>
      <c r="G46" s="85"/>
      <c r="H46" s="85"/>
      <c r="I46" s="85"/>
      <c r="J46" s="85"/>
      <c r="K46" s="85"/>
      <c r="L46" s="86"/>
    </row>
    <row r="47" spans="1:12" s="79" customFormat="1" ht="21.95" customHeight="1" x14ac:dyDescent="0.3">
      <c r="A47" s="82"/>
      <c r="B47" s="83"/>
      <c r="C47" s="53"/>
      <c r="D47" s="84"/>
      <c r="E47" s="85"/>
      <c r="F47" s="85"/>
      <c r="G47" s="85"/>
      <c r="H47" s="85"/>
      <c r="I47" s="85"/>
      <c r="J47" s="85"/>
      <c r="K47" s="85"/>
      <c r="L47" s="86"/>
    </row>
    <row r="48" spans="1:12" s="79" customFormat="1" ht="21.95" customHeight="1" x14ac:dyDescent="0.3">
      <c r="A48" s="82"/>
      <c r="B48" s="83"/>
      <c r="C48" s="53"/>
      <c r="D48" s="84"/>
      <c r="E48" s="85"/>
      <c r="F48" s="85"/>
      <c r="G48" s="85"/>
      <c r="H48" s="85"/>
      <c r="I48" s="85"/>
      <c r="J48" s="85"/>
      <c r="K48" s="85"/>
      <c r="L48" s="86"/>
    </row>
    <row r="49" spans="1:12" s="79" customFormat="1" ht="21.95" customHeight="1" x14ac:dyDescent="0.3">
      <c r="A49" s="82"/>
      <c r="B49" s="83"/>
      <c r="C49" s="53"/>
      <c r="D49" s="84"/>
      <c r="E49" s="85"/>
      <c r="F49" s="85"/>
      <c r="G49" s="85"/>
      <c r="H49" s="85"/>
      <c r="I49" s="85"/>
      <c r="J49" s="85"/>
      <c r="K49" s="85"/>
      <c r="L49" s="86"/>
    </row>
    <row r="50" spans="1:12" s="79" customFormat="1" ht="21.95" customHeight="1" x14ac:dyDescent="0.3">
      <c r="A50" s="82"/>
      <c r="B50" s="83"/>
      <c r="C50" s="53"/>
      <c r="D50" s="84"/>
      <c r="E50" s="85"/>
      <c r="F50" s="85"/>
      <c r="G50" s="85"/>
      <c r="H50" s="85"/>
      <c r="I50" s="85"/>
      <c r="J50" s="85"/>
      <c r="K50" s="85"/>
      <c r="L50" s="86"/>
    </row>
    <row r="51" spans="1:12" s="79" customFormat="1" ht="21.95" customHeight="1" x14ac:dyDescent="0.3">
      <c r="A51" s="82"/>
      <c r="B51" s="83"/>
      <c r="C51" s="53"/>
      <c r="D51" s="84"/>
      <c r="E51" s="85"/>
      <c r="F51" s="85"/>
      <c r="G51" s="85"/>
      <c r="H51" s="85"/>
      <c r="I51" s="85"/>
      <c r="J51" s="85"/>
      <c r="K51" s="85"/>
      <c r="L51" s="86"/>
    </row>
    <row r="52" spans="1:12" s="79" customFormat="1" ht="21.95" customHeight="1" x14ac:dyDescent="0.3">
      <c r="A52" s="82"/>
      <c r="B52" s="83"/>
      <c r="C52" s="53"/>
      <c r="D52" s="84"/>
      <c r="E52" s="85"/>
      <c r="F52" s="85"/>
      <c r="G52" s="85"/>
      <c r="H52" s="85"/>
      <c r="I52" s="85"/>
      <c r="J52" s="85"/>
      <c r="K52" s="85"/>
      <c r="L52" s="86"/>
    </row>
    <row r="53" spans="1:12" s="79" customFormat="1" ht="21.95" customHeight="1" x14ac:dyDescent="0.3">
      <c r="A53" s="82" t="str">
        <f>'[1]2.감지기'!A1:B1</f>
        <v xml:space="preserve">2. 화재감지기설비공사 </v>
      </c>
      <c r="B53" s="83"/>
      <c r="C53" s="53"/>
      <c r="D53" s="84"/>
      <c r="E53" s="85"/>
      <c r="F53" s="85"/>
      <c r="G53" s="85"/>
      <c r="H53" s="85"/>
      <c r="I53" s="85"/>
      <c r="J53" s="85"/>
      <c r="K53" s="85"/>
      <c r="L53" s="86"/>
    </row>
    <row r="54" spans="1:12" s="79" customFormat="1" ht="21.95" customHeight="1" x14ac:dyDescent="0.3">
      <c r="A54" s="82" t="str">
        <f>'[1]2.감지기'!A4</f>
        <v>강제전선관</v>
      </c>
      <c r="B54" s="82" t="str">
        <f>'[1]2.감지기'!B4</f>
        <v>아연도 16C</v>
      </c>
      <c r="C54" s="87" t="str">
        <f>'[1]2.감지기'!C4</f>
        <v>m</v>
      </c>
      <c r="D54" s="84">
        <f ca="1">'[1]2.감지기'!L4</f>
        <v>162</v>
      </c>
      <c r="E54" s="85"/>
      <c r="F54" s="85"/>
      <c r="G54" s="85"/>
      <c r="H54" s="85"/>
      <c r="I54" s="85"/>
      <c r="J54" s="85"/>
      <c r="K54" s="85"/>
      <c r="L54" s="86"/>
    </row>
    <row r="55" spans="1:12" s="79" customFormat="1" ht="21.95" customHeight="1" x14ac:dyDescent="0.3">
      <c r="A55" s="82" t="str">
        <f>'[1]2.감지기'!A5</f>
        <v>1종금속가요전선관</v>
      </c>
      <c r="B55" s="82" t="str">
        <f>'[1]2.감지기'!B5</f>
        <v>일반비방수 16C</v>
      </c>
      <c r="C55" s="87" t="str">
        <f>'[1]2.감지기'!C5</f>
        <v>m</v>
      </c>
      <c r="D55" s="84">
        <f ca="1">'[1]2.감지기'!L5</f>
        <v>26</v>
      </c>
      <c r="E55" s="85"/>
      <c r="F55" s="85"/>
      <c r="G55" s="85"/>
      <c r="H55" s="85"/>
      <c r="I55" s="85"/>
      <c r="J55" s="85"/>
      <c r="K55" s="85"/>
      <c r="L55" s="86"/>
    </row>
    <row r="56" spans="1:12" s="79" customFormat="1" ht="21.95" customHeight="1" x14ac:dyDescent="0.3">
      <c r="A56" s="82" t="str">
        <f>'[1]2.감지기'!A6</f>
        <v>내열절연전선</v>
      </c>
      <c r="B56" s="82" t="str">
        <f>'[1]2.감지기'!B6</f>
        <v>HFIX 1.5㎟</v>
      </c>
      <c r="C56" s="87" t="str">
        <f>'[1]2.감지기'!C6</f>
        <v>m</v>
      </c>
      <c r="D56" s="84">
        <f ca="1">'[1]2.감지기'!L6</f>
        <v>190</v>
      </c>
      <c r="E56" s="85"/>
      <c r="F56" s="85"/>
      <c r="G56" s="85"/>
      <c r="H56" s="85"/>
      <c r="I56" s="85"/>
      <c r="J56" s="85"/>
      <c r="K56" s="85"/>
      <c r="L56" s="86"/>
    </row>
    <row r="57" spans="1:12" s="79" customFormat="1" ht="21.95" customHeight="1" x14ac:dyDescent="0.3">
      <c r="A57" s="82" t="str">
        <f>'[1]2.감지기'!A7</f>
        <v>콘크리트박스(아연도)</v>
      </c>
      <c r="B57" s="82" t="str">
        <f>'[1]2.감지기'!B7</f>
        <v>54mm 8각</v>
      </c>
      <c r="C57" s="87" t="str">
        <f>'[1]2.감지기'!C7</f>
        <v>EA</v>
      </c>
      <c r="D57" s="84">
        <f>'[1]2.감지기'!L7</f>
        <v>16</v>
      </c>
      <c r="E57" s="85"/>
      <c r="F57" s="85"/>
      <c r="G57" s="85"/>
      <c r="H57" s="85"/>
      <c r="I57" s="85"/>
      <c r="J57" s="85"/>
      <c r="K57" s="85"/>
      <c r="L57" s="86"/>
    </row>
    <row r="58" spans="1:12" s="79" customFormat="1" ht="21.95" customHeight="1" x14ac:dyDescent="0.3">
      <c r="A58" s="82" t="str">
        <f>'[1]2.감지기'!A8</f>
        <v>아날로그 감지기</v>
      </c>
      <c r="B58" s="82" t="str">
        <f>'[1]2.감지기'!B8</f>
        <v>연기식</v>
      </c>
      <c r="C58" s="87" t="str">
        <f>'[1]2.감지기'!C8</f>
        <v>EA</v>
      </c>
      <c r="D58" s="84">
        <f>'[1]2.감지기'!L8</f>
        <v>16</v>
      </c>
      <c r="E58" s="85"/>
      <c r="F58" s="85"/>
      <c r="G58" s="85"/>
      <c r="H58" s="85"/>
      <c r="I58" s="85"/>
      <c r="J58" s="85"/>
      <c r="K58" s="85"/>
      <c r="L58" s="86"/>
    </row>
    <row r="59" spans="1:12" s="79" customFormat="1" ht="21.95" customHeight="1" x14ac:dyDescent="0.3">
      <c r="A59" s="82" t="str">
        <f>'[1]2.감지기'!A9</f>
        <v>후렉시블콘넥터</v>
      </c>
      <c r="B59" s="82" t="str">
        <f>'[1]2.감지기'!B9</f>
        <v>16C 비방수</v>
      </c>
      <c r="C59" s="87" t="str">
        <f>'[1]2.감지기'!C9</f>
        <v>EA</v>
      </c>
      <c r="D59" s="84">
        <f>'[1]2.감지기'!L9</f>
        <v>32</v>
      </c>
      <c r="E59" s="85"/>
      <c r="F59" s="85"/>
      <c r="G59" s="85"/>
      <c r="H59" s="85"/>
      <c r="I59" s="85"/>
      <c r="J59" s="85"/>
      <c r="K59" s="85"/>
      <c r="L59" s="86"/>
    </row>
    <row r="60" spans="1:12" s="79" customFormat="1" ht="21.95" customHeight="1" x14ac:dyDescent="0.3">
      <c r="A60" s="82" t="str">
        <f>'[1]2.감지기'!A10</f>
        <v>전선관지지행거</v>
      </c>
      <c r="B60" s="82" t="str">
        <f>'[1]2.감지기'!B10</f>
        <v>16C</v>
      </c>
      <c r="C60" s="87" t="str">
        <f>'[1]2.감지기'!C10</f>
        <v>EA</v>
      </c>
      <c r="D60" s="84">
        <f ca="1">'[1]2.감지기'!L10</f>
        <v>98</v>
      </c>
      <c r="E60" s="85"/>
      <c r="F60" s="85"/>
      <c r="G60" s="85"/>
      <c r="H60" s="85"/>
      <c r="I60" s="85"/>
      <c r="J60" s="85"/>
      <c r="K60" s="85"/>
      <c r="L60" s="86"/>
    </row>
    <row r="61" spans="1:12" s="79" customFormat="1" ht="21.95" customHeight="1" x14ac:dyDescent="0.3">
      <c r="A61" s="88" t="s">
        <v>65</v>
      </c>
      <c r="B61" s="88" t="s">
        <v>66</v>
      </c>
      <c r="C61" s="53" t="s">
        <v>63</v>
      </c>
      <c r="D61" s="84">
        <v>1</v>
      </c>
      <c r="E61" s="85"/>
      <c r="F61" s="85"/>
      <c r="G61" s="85"/>
      <c r="H61" s="85"/>
      <c r="I61" s="85"/>
      <c r="J61" s="85"/>
      <c r="K61" s="85"/>
      <c r="L61" s="86"/>
    </row>
    <row r="62" spans="1:12" s="79" customFormat="1" ht="21.95" customHeight="1" x14ac:dyDescent="0.3">
      <c r="A62" s="88" t="s">
        <v>67</v>
      </c>
      <c r="B62" s="88" t="s">
        <v>68</v>
      </c>
      <c r="C62" s="53" t="s">
        <v>63</v>
      </c>
      <c r="D62" s="84">
        <v>1</v>
      </c>
      <c r="E62" s="85"/>
      <c r="F62" s="85"/>
      <c r="G62" s="85"/>
      <c r="H62" s="85"/>
      <c r="I62" s="85"/>
      <c r="J62" s="85"/>
      <c r="K62" s="85"/>
      <c r="L62" s="86"/>
    </row>
    <row r="63" spans="1:12" s="79" customFormat="1" ht="21.95" customHeight="1" x14ac:dyDescent="0.3">
      <c r="A63" s="89" t="s">
        <v>69</v>
      </c>
      <c r="B63" s="89" t="s">
        <v>70</v>
      </c>
      <c r="C63" s="53" t="s">
        <v>71</v>
      </c>
      <c r="D63" s="84">
        <f ca="1">'[1]2.감지기'!N28</f>
        <v>14.8</v>
      </c>
      <c r="E63" s="85"/>
      <c r="F63" s="85"/>
      <c r="G63" s="85"/>
      <c r="H63" s="85"/>
      <c r="I63" s="85"/>
      <c r="J63" s="85"/>
      <c r="K63" s="85"/>
      <c r="L63" s="86"/>
    </row>
    <row r="64" spans="1:12" s="79" customFormat="1" ht="21.95" customHeight="1" x14ac:dyDescent="0.3">
      <c r="A64" s="89" t="s">
        <v>69</v>
      </c>
      <c r="B64" s="89" t="s">
        <v>72</v>
      </c>
      <c r="C64" s="53" t="s">
        <v>71</v>
      </c>
      <c r="D64" s="84">
        <f ca="1">'[1]2.감지기'!P28</f>
        <v>0</v>
      </c>
      <c r="E64" s="85"/>
      <c r="F64" s="85"/>
      <c r="G64" s="85"/>
      <c r="H64" s="85"/>
      <c r="I64" s="85"/>
      <c r="J64" s="85"/>
      <c r="K64" s="85"/>
      <c r="L64" s="86"/>
    </row>
    <row r="65" spans="1:12" s="79" customFormat="1" ht="21.95" customHeight="1" x14ac:dyDescent="0.3">
      <c r="A65" s="89" t="s">
        <v>73</v>
      </c>
      <c r="B65" s="89" t="s">
        <v>74</v>
      </c>
      <c r="C65" s="53" t="s">
        <v>75</v>
      </c>
      <c r="D65" s="84">
        <v>1</v>
      </c>
      <c r="E65" s="85"/>
      <c r="F65" s="85"/>
      <c r="G65" s="85"/>
      <c r="H65" s="85"/>
      <c r="I65" s="85"/>
      <c r="J65" s="85"/>
      <c r="K65" s="85"/>
      <c r="L65" s="86"/>
    </row>
    <row r="66" spans="1:12" s="79" customFormat="1" ht="21.95" customHeight="1" x14ac:dyDescent="0.3">
      <c r="A66" s="89"/>
      <c r="B66" s="90"/>
      <c r="C66" s="53"/>
      <c r="D66" s="84"/>
      <c r="E66" s="85"/>
      <c r="F66" s="85"/>
      <c r="G66" s="85"/>
      <c r="H66" s="85"/>
      <c r="I66" s="85"/>
      <c r="J66" s="85"/>
      <c r="K66" s="85"/>
      <c r="L66" s="86"/>
    </row>
    <row r="67" spans="1:12" s="79" customFormat="1" ht="21.95" customHeight="1" x14ac:dyDescent="0.3">
      <c r="A67" s="82" t="s">
        <v>76</v>
      </c>
      <c r="B67" s="83"/>
      <c r="C67" s="53"/>
      <c r="D67" s="84"/>
      <c r="E67" s="85"/>
      <c r="F67" s="85"/>
      <c r="G67" s="85"/>
      <c r="H67" s="85"/>
      <c r="I67" s="85"/>
      <c r="J67" s="85"/>
      <c r="K67" s="85"/>
      <c r="L67" s="86"/>
    </row>
    <row r="68" spans="1:12" s="79" customFormat="1" ht="21.95" customHeight="1" x14ac:dyDescent="0.3">
      <c r="A68" s="82"/>
      <c r="B68" s="83"/>
      <c r="C68" s="53"/>
      <c r="D68" s="84"/>
      <c r="E68" s="85"/>
      <c r="F68" s="85"/>
      <c r="G68" s="85"/>
      <c r="H68" s="85"/>
      <c r="I68" s="85"/>
      <c r="J68" s="85"/>
      <c r="K68" s="85"/>
      <c r="L68" s="86"/>
    </row>
    <row r="69" spans="1:12" s="79" customFormat="1" ht="21.95" customHeight="1" x14ac:dyDescent="0.3">
      <c r="A69" s="82"/>
      <c r="B69" s="83"/>
      <c r="C69" s="53"/>
      <c r="D69" s="84"/>
      <c r="E69" s="85"/>
      <c r="F69" s="85"/>
      <c r="G69" s="85"/>
      <c r="H69" s="85"/>
      <c r="I69" s="85"/>
      <c r="J69" s="85"/>
      <c r="K69" s="85"/>
      <c r="L69" s="86"/>
    </row>
    <row r="70" spans="1:12" s="79" customFormat="1" ht="21.95" customHeight="1" x14ac:dyDescent="0.3">
      <c r="A70" s="82"/>
      <c r="B70" s="83"/>
      <c r="C70" s="53"/>
      <c r="D70" s="84"/>
      <c r="E70" s="85"/>
      <c r="F70" s="85"/>
      <c r="G70" s="85"/>
      <c r="H70" s="85"/>
      <c r="I70" s="85"/>
      <c r="J70" s="85"/>
      <c r="K70" s="85"/>
      <c r="L70" s="86"/>
    </row>
    <row r="71" spans="1:12" s="79" customFormat="1" ht="21.95" customHeight="1" x14ac:dyDescent="0.3">
      <c r="A71" s="82"/>
      <c r="B71" s="83"/>
      <c r="C71" s="53"/>
      <c r="D71" s="84"/>
      <c r="E71" s="85"/>
      <c r="F71" s="85"/>
      <c r="G71" s="85"/>
      <c r="H71" s="85"/>
      <c r="I71" s="85"/>
      <c r="J71" s="85"/>
      <c r="K71" s="85"/>
      <c r="L71" s="86"/>
    </row>
    <row r="72" spans="1:12" s="79" customFormat="1" ht="21.95" customHeight="1" x14ac:dyDescent="0.3">
      <c r="A72" s="82"/>
      <c r="B72" s="83"/>
      <c r="C72" s="53"/>
      <c r="D72" s="84"/>
      <c r="E72" s="85"/>
      <c r="F72" s="85"/>
      <c r="G72" s="85"/>
      <c r="H72" s="85"/>
      <c r="I72" s="85"/>
      <c r="J72" s="85"/>
      <c r="K72" s="85"/>
      <c r="L72" s="86"/>
    </row>
    <row r="73" spans="1:12" s="79" customFormat="1" ht="21.95" customHeight="1" x14ac:dyDescent="0.3">
      <c r="A73" s="82"/>
      <c r="B73" s="83"/>
      <c r="C73" s="53"/>
      <c r="D73" s="84"/>
      <c r="E73" s="85"/>
      <c r="F73" s="85"/>
      <c r="G73" s="85"/>
      <c r="H73" s="85"/>
      <c r="I73" s="85"/>
      <c r="J73" s="85"/>
      <c r="K73" s="85"/>
      <c r="L73" s="86"/>
    </row>
    <row r="74" spans="1:12" s="79" customFormat="1" ht="21.95" customHeight="1" x14ac:dyDescent="0.3">
      <c r="A74" s="82"/>
      <c r="B74" s="83"/>
      <c r="C74" s="53"/>
      <c r="D74" s="84"/>
      <c r="E74" s="85"/>
      <c r="F74" s="85"/>
      <c r="G74" s="85"/>
      <c r="H74" s="85"/>
      <c r="I74" s="85"/>
      <c r="J74" s="85"/>
      <c r="K74" s="85"/>
      <c r="L74" s="86"/>
    </row>
    <row r="75" spans="1:12" s="79" customFormat="1" ht="21.95" customHeight="1" x14ac:dyDescent="0.3">
      <c r="A75" s="82"/>
      <c r="B75" s="83"/>
      <c r="C75" s="53"/>
      <c r="D75" s="84"/>
      <c r="E75" s="85"/>
      <c r="F75" s="85"/>
      <c r="G75" s="85"/>
      <c r="H75" s="85"/>
      <c r="I75" s="85"/>
      <c r="J75" s="85"/>
      <c r="K75" s="85"/>
      <c r="L75" s="86"/>
    </row>
    <row r="76" spans="1:12" s="79" customFormat="1" ht="21.95" customHeight="1" x14ac:dyDescent="0.3">
      <c r="A76" s="82"/>
      <c r="B76" s="83"/>
      <c r="C76" s="53"/>
      <c r="D76" s="84"/>
      <c r="E76" s="85"/>
      <c r="F76" s="85"/>
      <c r="G76" s="85"/>
      <c r="H76" s="85"/>
      <c r="I76" s="85"/>
      <c r="J76" s="85"/>
      <c r="K76" s="85"/>
      <c r="L76" s="86"/>
    </row>
    <row r="77" spans="1:12" s="79" customFormat="1" ht="21.95" customHeight="1" x14ac:dyDescent="0.3">
      <c r="A77" s="82"/>
      <c r="B77" s="83"/>
      <c r="C77" s="53"/>
      <c r="D77" s="84"/>
      <c r="E77" s="85"/>
      <c r="F77" s="85"/>
      <c r="G77" s="85"/>
      <c r="H77" s="85"/>
      <c r="I77" s="85"/>
      <c r="J77" s="85"/>
      <c r="K77" s="85"/>
      <c r="L77" s="86"/>
    </row>
    <row r="78" spans="1:12" s="79" customFormat="1" ht="21.95" customHeight="1" x14ac:dyDescent="0.3">
      <c r="A78" s="82" t="str">
        <f>'[1]3.유도등'!A1:B1</f>
        <v xml:space="preserve">3. 유도등 설비공사 </v>
      </c>
      <c r="B78" s="82"/>
      <c r="C78" s="87"/>
      <c r="D78" s="84"/>
      <c r="E78" s="85"/>
      <c r="F78" s="85"/>
      <c r="G78" s="85"/>
      <c r="H78" s="85"/>
      <c r="I78" s="85"/>
      <c r="J78" s="85"/>
      <c r="K78" s="85"/>
      <c r="L78" s="86"/>
    </row>
    <row r="79" spans="1:12" s="79" customFormat="1" ht="21.95" customHeight="1" x14ac:dyDescent="0.3">
      <c r="A79" s="82" t="str">
        <f>'[1]3.유도등'!A4</f>
        <v>강제전선관</v>
      </c>
      <c r="B79" s="82" t="str">
        <f>'[1]3.유도등'!B4</f>
        <v>아연도 16C</v>
      </c>
      <c r="C79" s="87" t="str">
        <f>'[1]3.유도등'!C4</f>
        <v>m</v>
      </c>
      <c r="D79" s="84">
        <f ca="1">'[1]3.유도등'!M4</f>
        <v>122</v>
      </c>
      <c r="E79" s="85"/>
      <c r="F79" s="85"/>
      <c r="G79" s="85"/>
      <c r="H79" s="85"/>
      <c r="I79" s="85"/>
      <c r="J79" s="85"/>
      <c r="K79" s="85"/>
      <c r="L79" s="86"/>
    </row>
    <row r="80" spans="1:12" s="79" customFormat="1" ht="21.95" customHeight="1" x14ac:dyDescent="0.3">
      <c r="A80" s="82" t="str">
        <f>'[1]3.유도등'!A5</f>
        <v>1종금속가요전선관</v>
      </c>
      <c r="B80" s="82" t="str">
        <f>'[1]3.유도등'!B5</f>
        <v>일반비방수 16C</v>
      </c>
      <c r="C80" s="87" t="str">
        <f>'[1]3.유도등'!C5</f>
        <v>m</v>
      </c>
      <c r="D80" s="84">
        <f ca="1">'[1]3.유도등'!M5</f>
        <v>30</v>
      </c>
      <c r="E80" s="85"/>
      <c r="F80" s="85"/>
      <c r="G80" s="85"/>
      <c r="H80" s="85"/>
      <c r="I80" s="85"/>
      <c r="J80" s="85"/>
      <c r="K80" s="85"/>
      <c r="L80" s="86"/>
    </row>
    <row r="81" spans="1:12" s="79" customFormat="1" ht="21.95" customHeight="1" x14ac:dyDescent="0.3">
      <c r="A81" s="82" t="str">
        <f>'[1]3.유도등'!A6</f>
        <v>내열절연전선</v>
      </c>
      <c r="B81" s="82" t="str">
        <f>'[1]3.유도등'!B6</f>
        <v>HFIX 2.5㎟</v>
      </c>
      <c r="C81" s="87" t="str">
        <f>'[1]3.유도등'!C6</f>
        <v>m</v>
      </c>
      <c r="D81" s="84">
        <f ca="1">'[1]3.유도등'!M6</f>
        <v>457</v>
      </c>
      <c r="E81" s="85"/>
      <c r="F81" s="85"/>
      <c r="G81" s="85"/>
      <c r="H81" s="85"/>
      <c r="I81" s="85"/>
      <c r="J81" s="85"/>
      <c r="K81" s="85"/>
      <c r="L81" s="86"/>
    </row>
    <row r="82" spans="1:12" s="79" customFormat="1" ht="21.95" customHeight="1" x14ac:dyDescent="0.3">
      <c r="A82" s="82" t="str">
        <f>'[1]3.유도등'!A7</f>
        <v>콘크리트박스(아연도)</v>
      </c>
      <c r="B82" s="82" t="str">
        <f>'[1]3.유도등'!B7</f>
        <v>54mm 8각</v>
      </c>
      <c r="C82" s="87" t="str">
        <f>'[1]3.유도등'!C7</f>
        <v>EA</v>
      </c>
      <c r="D82" s="84">
        <f>'[1]3.유도등'!M7</f>
        <v>13</v>
      </c>
      <c r="E82" s="85"/>
      <c r="F82" s="85"/>
      <c r="G82" s="85"/>
      <c r="H82" s="85"/>
      <c r="I82" s="85"/>
      <c r="J82" s="85"/>
      <c r="K82" s="85"/>
      <c r="L82" s="86"/>
    </row>
    <row r="83" spans="1:12" s="79" customFormat="1" ht="21.95" customHeight="1" x14ac:dyDescent="0.3">
      <c r="A83" s="82" t="str">
        <f>'[1]3.유도등'!A8</f>
        <v>고휘도피난구유도등</v>
      </c>
      <c r="B83" s="82" t="str">
        <f>'[1]3.유도등'!B8</f>
        <v>LED TYPE, 60분용, 대형</v>
      </c>
      <c r="C83" s="87" t="str">
        <f>'[1]3.유도등'!C8</f>
        <v>EA</v>
      </c>
      <c r="D83" s="84">
        <f>'[1]3.유도등'!M8</f>
        <v>6</v>
      </c>
      <c r="E83" s="85"/>
      <c r="F83" s="85"/>
      <c r="G83" s="85"/>
      <c r="H83" s="85"/>
      <c r="I83" s="85"/>
      <c r="J83" s="85"/>
      <c r="K83" s="85"/>
      <c r="L83" s="86"/>
    </row>
    <row r="84" spans="1:12" s="79" customFormat="1" ht="21.95" customHeight="1" x14ac:dyDescent="0.3">
      <c r="A84" s="82" t="str">
        <f>'[1]3.유도등'!A9</f>
        <v>천정형피난구유도등(양면형)</v>
      </c>
      <c r="B84" s="82" t="str">
        <f>'[1]3.유도등'!B9</f>
        <v>LED TYPE, 60분용, 대형</v>
      </c>
      <c r="C84" s="87" t="str">
        <f>'[1]3.유도등'!C9</f>
        <v>EA</v>
      </c>
      <c r="D84" s="84">
        <f>'[1]3.유도등'!M9</f>
        <v>3</v>
      </c>
      <c r="E84" s="85"/>
      <c r="F84" s="85"/>
      <c r="G84" s="85"/>
      <c r="H84" s="85"/>
      <c r="I84" s="85"/>
      <c r="J84" s="85"/>
      <c r="K84" s="85"/>
      <c r="L84" s="86"/>
    </row>
    <row r="85" spans="1:12" s="79" customFormat="1" ht="21.95" customHeight="1" x14ac:dyDescent="0.3">
      <c r="A85" s="82" t="str">
        <f>'[1]3.유도등'!A10</f>
        <v>고휘도계단통로유도등</v>
      </c>
      <c r="B85" s="82" t="str">
        <f>'[1]3.유도등'!B10</f>
        <v>LED TYPE, 60분용</v>
      </c>
      <c r="C85" s="87" t="str">
        <f>'[1]3.유도등'!C10</f>
        <v>EA</v>
      </c>
      <c r="D85" s="84">
        <f>'[1]3.유도등'!M10</f>
        <v>2</v>
      </c>
      <c r="E85" s="85"/>
      <c r="F85" s="85"/>
      <c r="G85" s="85"/>
      <c r="H85" s="85"/>
      <c r="I85" s="85"/>
      <c r="J85" s="85"/>
      <c r="K85" s="85"/>
      <c r="L85" s="86"/>
    </row>
    <row r="86" spans="1:12" s="79" customFormat="1" ht="21.95" customHeight="1" x14ac:dyDescent="0.3">
      <c r="A86" s="82" t="str">
        <f>'[1]3.유도등'!A11</f>
        <v>후렉시블콘넥터</v>
      </c>
      <c r="B86" s="82" t="str">
        <f>'[1]3.유도등'!B11</f>
        <v>16C 비방수</v>
      </c>
      <c r="C86" s="87" t="str">
        <f>'[1]3.유도등'!C11</f>
        <v>EA</v>
      </c>
      <c r="D86" s="84">
        <f>'[1]3.유도등'!M11</f>
        <v>18</v>
      </c>
      <c r="E86" s="85"/>
      <c r="F86" s="85"/>
      <c r="G86" s="85"/>
      <c r="H86" s="85"/>
      <c r="I86" s="85"/>
      <c r="J86" s="85"/>
      <c r="K86" s="85"/>
      <c r="L86" s="86"/>
    </row>
    <row r="87" spans="1:12" s="79" customFormat="1" ht="21.95" customHeight="1" x14ac:dyDescent="0.3">
      <c r="A87" s="82" t="str">
        <f>'[1]3.유도등'!A12</f>
        <v>전선관지지행거</v>
      </c>
      <c r="B87" s="82" t="str">
        <f>'[1]3.유도등'!B12</f>
        <v>16C</v>
      </c>
      <c r="C87" s="87" t="str">
        <f>'[1]3.유도등'!C12</f>
        <v>EA</v>
      </c>
      <c r="D87" s="84">
        <f ca="1">'[1]3.유도등'!M12</f>
        <v>73</v>
      </c>
      <c r="E87" s="85"/>
      <c r="F87" s="85"/>
      <c r="G87" s="85"/>
      <c r="H87" s="85"/>
      <c r="I87" s="85"/>
      <c r="J87" s="85"/>
      <c r="K87" s="85"/>
      <c r="L87" s="86"/>
    </row>
    <row r="88" spans="1:12" s="79" customFormat="1" ht="21.95" customHeight="1" x14ac:dyDescent="0.3">
      <c r="A88" s="88" t="s">
        <v>65</v>
      </c>
      <c r="B88" s="88" t="s">
        <v>66</v>
      </c>
      <c r="C88" s="53" t="s">
        <v>63</v>
      </c>
      <c r="D88" s="84">
        <v>1</v>
      </c>
      <c r="E88" s="85"/>
      <c r="F88" s="85"/>
      <c r="G88" s="85"/>
      <c r="H88" s="85"/>
      <c r="I88" s="85"/>
      <c r="J88" s="85"/>
      <c r="K88" s="85"/>
      <c r="L88" s="86"/>
    </row>
    <row r="89" spans="1:12" s="79" customFormat="1" ht="21.95" customHeight="1" x14ac:dyDescent="0.3">
      <c r="A89" s="88" t="s">
        <v>67</v>
      </c>
      <c r="B89" s="88" t="s">
        <v>68</v>
      </c>
      <c r="C89" s="53" t="s">
        <v>63</v>
      </c>
      <c r="D89" s="84">
        <v>1</v>
      </c>
      <c r="E89" s="85"/>
      <c r="F89" s="85"/>
      <c r="G89" s="85"/>
      <c r="H89" s="85"/>
      <c r="I89" s="85"/>
      <c r="J89" s="85"/>
      <c r="K89" s="85"/>
      <c r="L89" s="86"/>
    </row>
    <row r="90" spans="1:12" s="79" customFormat="1" ht="21.95" customHeight="1" x14ac:dyDescent="0.3">
      <c r="A90" s="89" t="s">
        <v>69</v>
      </c>
      <c r="B90" s="89" t="s">
        <v>70</v>
      </c>
      <c r="C90" s="53" t="s">
        <v>71</v>
      </c>
      <c r="D90" s="84">
        <f ca="1">'[1]3.유도등'!O28</f>
        <v>14.3</v>
      </c>
      <c r="E90" s="85"/>
      <c r="F90" s="85"/>
      <c r="G90" s="85"/>
      <c r="H90" s="85"/>
      <c r="I90" s="85"/>
      <c r="J90" s="85"/>
      <c r="K90" s="85"/>
      <c r="L90" s="86"/>
    </row>
    <row r="91" spans="1:12" s="79" customFormat="1" ht="21.95" customHeight="1" x14ac:dyDescent="0.3">
      <c r="A91" s="89" t="s">
        <v>73</v>
      </c>
      <c r="B91" s="89" t="s">
        <v>74</v>
      </c>
      <c r="C91" s="53" t="s">
        <v>75</v>
      </c>
      <c r="D91" s="84">
        <v>1</v>
      </c>
      <c r="E91" s="85"/>
      <c r="F91" s="85"/>
      <c r="G91" s="85"/>
      <c r="H91" s="85"/>
      <c r="I91" s="85"/>
      <c r="J91" s="85"/>
      <c r="K91" s="85"/>
      <c r="L91" s="86"/>
    </row>
    <row r="92" spans="1:12" s="79" customFormat="1" ht="21.95" customHeight="1" x14ac:dyDescent="0.3">
      <c r="A92" s="89"/>
      <c r="B92" s="90"/>
      <c r="C92" s="53"/>
      <c r="D92" s="84"/>
      <c r="E92" s="85"/>
      <c r="F92" s="85"/>
      <c r="G92" s="85"/>
      <c r="H92" s="85"/>
      <c r="I92" s="85"/>
      <c r="J92" s="85"/>
      <c r="K92" s="85"/>
      <c r="L92" s="86"/>
    </row>
    <row r="93" spans="1:12" s="79" customFormat="1" ht="21.95" customHeight="1" x14ac:dyDescent="0.3">
      <c r="A93" s="82" t="s">
        <v>76</v>
      </c>
      <c r="B93" s="83"/>
      <c r="C93" s="53"/>
      <c r="D93" s="84"/>
      <c r="E93" s="85"/>
      <c r="F93" s="85"/>
      <c r="G93" s="85"/>
      <c r="H93" s="85"/>
      <c r="I93" s="85"/>
      <c r="J93" s="85"/>
      <c r="K93" s="85"/>
      <c r="L93" s="86"/>
    </row>
    <row r="94" spans="1:12" s="79" customFormat="1" ht="21.95" customHeight="1" x14ac:dyDescent="0.3">
      <c r="A94" s="82"/>
      <c r="B94" s="83"/>
      <c r="C94" s="53"/>
      <c r="D94" s="84"/>
      <c r="E94" s="85"/>
      <c r="F94" s="85"/>
      <c r="G94" s="85"/>
      <c r="H94" s="85"/>
      <c r="I94" s="85"/>
      <c r="J94" s="85"/>
      <c r="K94" s="85"/>
      <c r="L94" s="86"/>
    </row>
    <row r="95" spans="1:12" s="79" customFormat="1" ht="21.95" customHeight="1" x14ac:dyDescent="0.3">
      <c r="A95" s="82"/>
      <c r="B95" s="83"/>
      <c r="C95" s="53"/>
      <c r="D95" s="84"/>
      <c r="E95" s="85"/>
      <c r="F95" s="85"/>
      <c r="G95" s="85"/>
      <c r="H95" s="85"/>
      <c r="I95" s="85"/>
      <c r="J95" s="85"/>
      <c r="K95" s="85"/>
      <c r="L95" s="86"/>
    </row>
    <row r="96" spans="1:12" s="79" customFormat="1" ht="21.95" customHeight="1" x14ac:dyDescent="0.3">
      <c r="A96" s="82"/>
      <c r="B96" s="83"/>
      <c r="C96" s="53"/>
      <c r="D96" s="84"/>
      <c r="E96" s="85"/>
      <c r="F96" s="85"/>
      <c r="G96" s="85"/>
      <c r="H96" s="85"/>
      <c r="I96" s="85"/>
      <c r="J96" s="85"/>
      <c r="K96" s="85"/>
      <c r="L96" s="86"/>
    </row>
    <row r="97" spans="1:12" s="79" customFormat="1" ht="21.95" customHeight="1" x14ac:dyDescent="0.3">
      <c r="A97" s="82"/>
      <c r="B97" s="83"/>
      <c r="C97" s="53"/>
      <c r="D97" s="84"/>
      <c r="E97" s="85"/>
      <c r="F97" s="85"/>
      <c r="G97" s="85"/>
      <c r="H97" s="85"/>
      <c r="I97" s="85"/>
      <c r="J97" s="85"/>
      <c r="K97" s="85"/>
      <c r="L97" s="86"/>
    </row>
    <row r="98" spans="1:12" s="79" customFormat="1" ht="21.95" customHeight="1" x14ac:dyDescent="0.3">
      <c r="A98" s="82"/>
      <c r="B98" s="83"/>
      <c r="C98" s="53"/>
      <c r="D98" s="84"/>
      <c r="E98" s="85"/>
      <c r="F98" s="85"/>
      <c r="G98" s="85"/>
      <c r="H98" s="85"/>
      <c r="I98" s="85"/>
      <c r="J98" s="85"/>
      <c r="K98" s="85"/>
      <c r="L98" s="86"/>
    </row>
    <row r="99" spans="1:12" s="79" customFormat="1" ht="21.95" customHeight="1" x14ac:dyDescent="0.3">
      <c r="A99" s="82"/>
      <c r="B99" s="83"/>
      <c r="C99" s="53"/>
      <c r="D99" s="84"/>
      <c r="E99" s="85"/>
      <c r="F99" s="85"/>
      <c r="G99" s="85"/>
      <c r="H99" s="85"/>
      <c r="I99" s="85"/>
      <c r="J99" s="85"/>
      <c r="K99" s="85"/>
      <c r="L99" s="86"/>
    </row>
    <row r="100" spans="1:12" s="79" customFormat="1" ht="21.95" customHeight="1" x14ac:dyDescent="0.3">
      <c r="A100" s="82"/>
      <c r="B100" s="83"/>
      <c r="C100" s="53"/>
      <c r="D100" s="84"/>
      <c r="E100" s="85"/>
      <c r="F100" s="85"/>
      <c r="G100" s="85"/>
      <c r="H100" s="85"/>
      <c r="I100" s="85"/>
      <c r="J100" s="85"/>
      <c r="K100" s="85"/>
      <c r="L100" s="86"/>
    </row>
    <row r="101" spans="1:12" s="79" customFormat="1" ht="21.95" customHeight="1" x14ac:dyDescent="0.3">
      <c r="A101" s="82"/>
      <c r="B101" s="83"/>
      <c r="C101" s="53"/>
      <c r="D101" s="84"/>
      <c r="E101" s="85"/>
      <c r="F101" s="85"/>
      <c r="G101" s="85"/>
      <c r="H101" s="85"/>
      <c r="I101" s="85"/>
      <c r="J101" s="85"/>
      <c r="K101" s="85"/>
      <c r="L101" s="86"/>
    </row>
    <row r="102" spans="1:12" s="79" customFormat="1" ht="21.95" customHeight="1" x14ac:dyDescent="0.3">
      <c r="A102" s="82"/>
      <c r="B102" s="83"/>
      <c r="C102" s="53"/>
      <c r="D102" s="84"/>
      <c r="E102" s="85"/>
      <c r="F102" s="85"/>
      <c r="G102" s="85"/>
      <c r="H102" s="85"/>
      <c r="I102" s="85"/>
      <c r="J102" s="85"/>
      <c r="K102" s="85"/>
      <c r="L102" s="86"/>
    </row>
    <row r="103" spans="1:12" s="79" customFormat="1" ht="21.95" customHeight="1" x14ac:dyDescent="0.3">
      <c r="A103" s="82" t="str" cm="1">
        <f t="array" ref="A103:B103">'[1]4.소화기구'!A1:B1</f>
        <v xml:space="preserve">4. 소화기구 설비공사 </v>
      </c>
      <c r="B103" s="82">
        <v>0</v>
      </c>
      <c r="C103" s="87"/>
      <c r="D103" s="84"/>
      <c r="E103" s="85"/>
      <c r="F103" s="85"/>
      <c r="G103" s="85"/>
      <c r="H103" s="85"/>
      <c r="I103" s="85"/>
      <c r="J103" s="85"/>
      <c r="K103" s="85"/>
      <c r="L103" s="86"/>
    </row>
    <row r="104" spans="1:12" s="79" customFormat="1" ht="21.95" customHeight="1" x14ac:dyDescent="0.3">
      <c r="A104" s="82" t="str">
        <f>'[1]4.소화기구'!A4</f>
        <v>A.B.C 분말 소화기</v>
      </c>
      <c r="B104" s="82" t="str">
        <f>'[1]4.소화기구'!B4</f>
        <v>3.3Kg / 받침대 포함</v>
      </c>
      <c r="C104" s="87" t="str">
        <f>'[1]4.소화기구'!C4</f>
        <v>EA</v>
      </c>
      <c r="D104" s="84">
        <f>'[1]4.소화기구'!M4</f>
        <v>7</v>
      </c>
      <c r="E104" s="85"/>
      <c r="F104" s="85"/>
      <c r="G104" s="85"/>
      <c r="H104" s="85"/>
      <c r="I104" s="85"/>
      <c r="J104" s="85"/>
      <c r="K104" s="85"/>
      <c r="L104" s="86"/>
    </row>
    <row r="105" spans="1:12" s="79" customFormat="1" ht="21.95" customHeight="1" x14ac:dyDescent="0.3">
      <c r="A105" s="82" t="str">
        <f>'[1]4.소화기구'!A5</f>
        <v>소공간 자동소화장치</v>
      </c>
      <c r="B105" s="82" t="str">
        <f>'[1]4.소화기구'!B5</f>
        <v>HFC-125 / 9KG</v>
      </c>
      <c r="C105" s="87" t="str">
        <f>'[1]4.소화기구'!C5</f>
        <v>EA</v>
      </c>
      <c r="D105" s="84">
        <f>'[1]4.소화기구'!M5</f>
        <v>3</v>
      </c>
      <c r="E105" s="85"/>
      <c r="F105" s="85"/>
      <c r="G105" s="85"/>
      <c r="H105" s="85"/>
      <c r="I105" s="85"/>
      <c r="J105" s="85"/>
      <c r="K105" s="85"/>
      <c r="L105" s="86"/>
    </row>
    <row r="106" spans="1:12" s="79" customFormat="1" ht="21.95" customHeight="1" x14ac:dyDescent="0.3">
      <c r="A106" s="89"/>
      <c r="B106" s="90"/>
      <c r="C106" s="53"/>
      <c r="D106" s="84"/>
      <c r="E106" s="85"/>
      <c r="F106" s="85"/>
      <c r="G106" s="85"/>
      <c r="H106" s="85"/>
      <c r="I106" s="85"/>
      <c r="J106" s="85"/>
      <c r="K106" s="85"/>
      <c r="L106" s="86"/>
    </row>
    <row r="107" spans="1:12" s="79" customFormat="1" ht="21.95" customHeight="1" x14ac:dyDescent="0.3">
      <c r="A107" s="82" t="s">
        <v>76</v>
      </c>
      <c r="B107" s="83"/>
      <c r="C107" s="53"/>
      <c r="D107" s="84"/>
      <c r="E107" s="85"/>
      <c r="F107" s="85"/>
      <c r="G107" s="85"/>
      <c r="H107" s="85"/>
      <c r="I107" s="85"/>
      <c r="J107" s="85"/>
      <c r="K107" s="85"/>
      <c r="L107" s="86"/>
    </row>
    <row r="108" spans="1:12" s="79" customFormat="1" ht="21.95" customHeight="1" x14ac:dyDescent="0.3">
      <c r="A108" s="82"/>
      <c r="B108" s="83"/>
      <c r="C108" s="53"/>
      <c r="D108" s="84"/>
      <c r="E108" s="85"/>
      <c r="F108" s="85"/>
      <c r="G108" s="85"/>
      <c r="H108" s="85"/>
      <c r="I108" s="85"/>
      <c r="J108" s="85"/>
      <c r="K108" s="85"/>
      <c r="L108" s="86"/>
    </row>
    <row r="109" spans="1:12" s="79" customFormat="1" ht="21.95" customHeight="1" x14ac:dyDescent="0.3">
      <c r="A109" s="82"/>
      <c r="B109" s="83"/>
      <c r="C109" s="53"/>
      <c r="D109" s="84"/>
      <c r="E109" s="85"/>
      <c r="F109" s="85"/>
      <c r="G109" s="85"/>
      <c r="H109" s="85"/>
      <c r="I109" s="85"/>
      <c r="J109" s="85"/>
      <c r="K109" s="85"/>
      <c r="L109" s="86"/>
    </row>
    <row r="110" spans="1:12" s="79" customFormat="1" ht="21.95" customHeight="1" x14ac:dyDescent="0.3">
      <c r="A110" s="82"/>
      <c r="B110" s="83"/>
      <c r="C110" s="53"/>
      <c r="D110" s="84"/>
      <c r="E110" s="85"/>
      <c r="F110" s="85"/>
      <c r="G110" s="85"/>
      <c r="H110" s="85"/>
      <c r="I110" s="85"/>
      <c r="J110" s="85"/>
      <c r="K110" s="85"/>
      <c r="L110" s="86"/>
    </row>
    <row r="111" spans="1:12" s="79" customFormat="1" ht="21.95" customHeight="1" x14ac:dyDescent="0.3">
      <c r="A111" s="82"/>
      <c r="B111" s="83"/>
      <c r="C111" s="53"/>
      <c r="D111" s="84"/>
      <c r="E111" s="85"/>
      <c r="F111" s="85"/>
      <c r="G111" s="85"/>
      <c r="H111" s="85"/>
      <c r="I111" s="85"/>
      <c r="J111" s="85"/>
      <c r="K111" s="85"/>
      <c r="L111" s="86"/>
    </row>
    <row r="112" spans="1:12" s="79" customFormat="1" ht="21.95" customHeight="1" x14ac:dyDescent="0.3">
      <c r="A112" s="82"/>
      <c r="B112" s="83"/>
      <c r="C112" s="53"/>
      <c r="D112" s="84"/>
      <c r="E112" s="85"/>
      <c r="F112" s="85"/>
      <c r="G112" s="85"/>
      <c r="H112" s="85"/>
      <c r="I112" s="85"/>
      <c r="J112" s="85"/>
      <c r="K112" s="85"/>
      <c r="L112" s="86"/>
    </row>
    <row r="113" spans="1:12" s="79" customFormat="1" ht="21.95" customHeight="1" x14ac:dyDescent="0.3">
      <c r="A113" s="82"/>
      <c r="B113" s="83"/>
      <c r="C113" s="53"/>
      <c r="D113" s="84"/>
      <c r="E113" s="85"/>
      <c r="F113" s="85"/>
      <c r="G113" s="85"/>
      <c r="H113" s="85"/>
      <c r="I113" s="85"/>
      <c r="J113" s="85"/>
      <c r="K113" s="85"/>
      <c r="L113" s="86"/>
    </row>
    <row r="114" spans="1:12" s="79" customFormat="1" ht="21.95" customHeight="1" x14ac:dyDescent="0.3">
      <c r="A114" s="82"/>
      <c r="B114" s="83"/>
      <c r="C114" s="53"/>
      <c r="D114" s="84"/>
      <c r="E114" s="85"/>
      <c r="F114" s="85"/>
      <c r="G114" s="85"/>
      <c r="H114" s="85"/>
      <c r="I114" s="85"/>
      <c r="J114" s="85"/>
      <c r="K114" s="85"/>
      <c r="L114" s="86"/>
    </row>
    <row r="115" spans="1:12" s="79" customFormat="1" ht="21.95" customHeight="1" x14ac:dyDescent="0.3">
      <c r="A115" s="82"/>
      <c r="B115" s="83"/>
      <c r="C115" s="53"/>
      <c r="D115" s="84"/>
      <c r="E115" s="85"/>
      <c r="F115" s="85"/>
      <c r="G115" s="85"/>
      <c r="H115" s="85"/>
      <c r="I115" s="85"/>
      <c r="J115" s="85"/>
      <c r="K115" s="85"/>
      <c r="L115" s="86"/>
    </row>
    <row r="116" spans="1:12" s="79" customFormat="1" ht="21.95" customHeight="1" x14ac:dyDescent="0.3">
      <c r="A116" s="82"/>
      <c r="B116" s="83"/>
      <c r="C116" s="53"/>
      <c r="D116" s="84"/>
      <c r="E116" s="85"/>
      <c r="F116" s="85"/>
      <c r="G116" s="85"/>
      <c r="H116" s="85"/>
      <c r="I116" s="85"/>
      <c r="J116" s="85"/>
      <c r="K116" s="85"/>
      <c r="L116" s="86"/>
    </row>
    <row r="117" spans="1:12" s="79" customFormat="1" ht="21.95" customHeight="1" x14ac:dyDescent="0.3">
      <c r="A117" s="82"/>
      <c r="B117" s="83"/>
      <c r="C117" s="53"/>
      <c r="D117" s="84"/>
      <c r="E117" s="85"/>
      <c r="F117" s="85"/>
      <c r="G117" s="85"/>
      <c r="H117" s="85"/>
      <c r="I117" s="85"/>
      <c r="J117" s="85"/>
      <c r="K117" s="85"/>
      <c r="L117" s="86"/>
    </row>
    <row r="118" spans="1:12" s="79" customFormat="1" ht="21.95" customHeight="1" x14ac:dyDescent="0.3">
      <c r="A118" s="82"/>
      <c r="B118" s="83"/>
      <c r="C118" s="53"/>
      <c r="D118" s="84"/>
      <c r="E118" s="85"/>
      <c r="F118" s="85"/>
      <c r="G118" s="85"/>
      <c r="H118" s="85"/>
      <c r="I118" s="85"/>
      <c r="J118" s="85"/>
      <c r="K118" s="85"/>
      <c r="L118" s="86"/>
    </row>
    <row r="119" spans="1:12" s="79" customFormat="1" ht="21.95" customHeight="1" x14ac:dyDescent="0.3">
      <c r="A119" s="82"/>
      <c r="B119" s="83"/>
      <c r="C119" s="53"/>
      <c r="D119" s="84"/>
      <c r="E119" s="85"/>
      <c r="F119" s="85"/>
      <c r="G119" s="85"/>
      <c r="H119" s="85"/>
      <c r="I119" s="85"/>
      <c r="J119" s="85"/>
      <c r="K119" s="85"/>
      <c r="L119" s="86"/>
    </row>
    <row r="120" spans="1:12" s="79" customFormat="1" ht="21.95" customHeight="1" x14ac:dyDescent="0.3">
      <c r="A120" s="82"/>
      <c r="B120" s="83"/>
      <c r="C120" s="53"/>
      <c r="D120" s="84"/>
      <c r="E120" s="85"/>
      <c r="F120" s="85"/>
      <c r="G120" s="85"/>
      <c r="H120" s="85"/>
      <c r="I120" s="85"/>
      <c r="J120" s="85"/>
      <c r="K120" s="85"/>
      <c r="L120" s="86"/>
    </row>
    <row r="121" spans="1:12" s="79" customFormat="1" ht="21.95" customHeight="1" x14ac:dyDescent="0.3">
      <c r="A121" s="82"/>
      <c r="B121" s="83"/>
      <c r="C121" s="53"/>
      <c r="D121" s="84"/>
      <c r="E121" s="85"/>
      <c r="F121" s="85"/>
      <c r="G121" s="85"/>
      <c r="H121" s="85"/>
      <c r="I121" s="85"/>
      <c r="J121" s="85"/>
      <c r="K121" s="85"/>
      <c r="L121" s="86"/>
    </row>
    <row r="122" spans="1:12" s="79" customFormat="1" ht="21.95" customHeight="1" x14ac:dyDescent="0.3">
      <c r="A122" s="82"/>
      <c r="B122" s="83"/>
      <c r="C122" s="53"/>
      <c r="D122" s="84"/>
      <c r="E122" s="85"/>
      <c r="F122" s="85"/>
      <c r="G122" s="85"/>
      <c r="H122" s="85"/>
      <c r="I122" s="85"/>
      <c r="J122" s="85"/>
      <c r="K122" s="85"/>
      <c r="L122" s="86"/>
    </row>
    <row r="123" spans="1:12" s="79" customFormat="1" ht="21.95" customHeight="1" x14ac:dyDescent="0.3">
      <c r="A123" s="82"/>
      <c r="B123" s="83"/>
      <c r="C123" s="53"/>
      <c r="D123" s="84"/>
      <c r="E123" s="85"/>
      <c r="F123" s="85"/>
      <c r="G123" s="85"/>
      <c r="H123" s="85"/>
      <c r="I123" s="85"/>
      <c r="J123" s="85"/>
      <c r="K123" s="85"/>
      <c r="L123" s="86"/>
    </row>
    <row r="124" spans="1:12" s="79" customFormat="1" ht="21.95" customHeight="1" x14ac:dyDescent="0.3">
      <c r="A124" s="82"/>
      <c r="B124" s="83"/>
      <c r="C124" s="53"/>
      <c r="D124" s="84"/>
      <c r="E124" s="85"/>
      <c r="F124" s="85"/>
      <c r="G124" s="85"/>
      <c r="H124" s="85"/>
      <c r="I124" s="85"/>
      <c r="J124" s="85"/>
      <c r="K124" s="85"/>
      <c r="L124" s="86"/>
    </row>
    <row r="125" spans="1:12" s="79" customFormat="1" ht="21.95" customHeight="1" x14ac:dyDescent="0.3">
      <c r="A125" s="82"/>
      <c r="B125" s="83"/>
      <c r="C125" s="53"/>
      <c r="D125" s="84"/>
      <c r="E125" s="85"/>
      <c r="F125" s="85"/>
      <c r="G125" s="85"/>
      <c r="H125" s="85"/>
      <c r="I125" s="85"/>
      <c r="J125" s="85"/>
      <c r="K125" s="85"/>
      <c r="L125" s="86"/>
    </row>
    <row r="126" spans="1:12" s="79" customFormat="1" ht="21.95" customHeight="1" x14ac:dyDescent="0.3">
      <c r="A126" s="82"/>
      <c r="B126" s="83"/>
      <c r="C126" s="53"/>
      <c r="D126" s="84"/>
      <c r="E126" s="85"/>
      <c r="F126" s="85"/>
      <c r="G126" s="85"/>
      <c r="H126" s="85"/>
      <c r="I126" s="85"/>
      <c r="J126" s="85"/>
      <c r="K126" s="85"/>
      <c r="L126" s="86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3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&amp;C&amp;"굴림체,굵게"&amp;14설  계  내  역 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</vt:lpstr>
      <vt:lpstr>집계표</vt:lpstr>
      <vt:lpstr>내역서</vt:lpstr>
      <vt:lpstr>내역서!Print_Area</vt:lpstr>
      <vt:lpstr>원가계산!Print_Area</vt:lpstr>
      <vt:lpstr>집계표!Print_Area</vt:lpstr>
      <vt:lpstr>내역서!Print_Titles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2026-10-17T06:14:25Z</dcterms:created>
  <dcterms:modified xsi:type="dcterms:W3CDTF">2026-10-17T06:17:01Z</dcterms:modified>
</cp:coreProperties>
</file>