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입찰공고(2026년)\2026.22 우암로(244-1 일원) 횡단보도 및 보도설치 공사(전문, 소액수의)\"/>
    </mc:Choice>
  </mc:AlternateContent>
  <xr:revisionPtr revIDLastSave="0" documentId="13_ncr:1_{34C6C91E-2AC1-486B-B9F2-AFED038F0EB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원가계산서" sheetId="11" r:id="rId1"/>
    <sheet name="내역서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0" l="1"/>
  <c r="H17" i="10"/>
  <c r="H18" i="10"/>
  <c r="H20" i="10"/>
  <c r="H27" i="10"/>
  <c r="H90" i="10"/>
  <c r="H91" i="10"/>
  <c r="H92" i="10"/>
  <c r="H93" i="10"/>
  <c r="H94" i="10"/>
  <c r="H95" i="10"/>
  <c r="H96" i="10"/>
  <c r="H97" i="10"/>
  <c r="H99" i="10"/>
  <c r="H102" i="10"/>
  <c r="H101" i="10" s="1"/>
  <c r="H104" i="10"/>
  <c r="H103" i="10" s="1"/>
  <c r="J19" i="10"/>
  <c r="J27" i="10"/>
  <c r="J29" i="10"/>
  <c r="J38" i="10"/>
  <c r="J37" i="10" s="1"/>
  <c r="J90" i="10"/>
  <c r="J91" i="10"/>
  <c r="J92" i="10"/>
  <c r="J93" i="10"/>
  <c r="J94" i="10"/>
  <c r="J95" i="10"/>
  <c r="J96" i="10"/>
  <c r="J97" i="10"/>
  <c r="J99" i="10"/>
  <c r="J100" i="10"/>
  <c r="J102" i="10"/>
  <c r="J101" i="10"/>
  <c r="J104" i="10"/>
  <c r="J103" i="10" s="1"/>
  <c r="L14" i="10"/>
  <c r="L16" i="10"/>
  <c r="L17" i="10"/>
  <c r="L19" i="10"/>
  <c r="L20" i="10"/>
  <c r="L21" i="10"/>
  <c r="L27" i="10"/>
  <c r="L28" i="10"/>
  <c r="L29" i="10"/>
  <c r="L30" i="10"/>
  <c r="L40" i="10"/>
  <c r="L92" i="10"/>
  <c r="L99" i="10"/>
  <c r="L100" i="10"/>
  <c r="E6" i="10"/>
  <c r="E7" i="10"/>
  <c r="E11" i="10"/>
  <c r="E22" i="10"/>
  <c r="E24" i="10"/>
  <c r="H24" i="10"/>
  <c r="J24" i="10"/>
  <c r="L24" i="10"/>
  <c r="E25" i="10"/>
  <c r="E26" i="10"/>
  <c r="E31" i="10"/>
  <c r="E33" i="10"/>
  <c r="E35" i="10"/>
  <c r="E37" i="10"/>
  <c r="E39" i="10"/>
  <c r="E42" i="10"/>
  <c r="E44" i="10"/>
  <c r="H44" i="10"/>
  <c r="J44" i="10"/>
  <c r="L44" i="10"/>
  <c r="E45" i="10"/>
  <c r="E46" i="10"/>
  <c r="E48" i="10"/>
  <c r="E53" i="10"/>
  <c r="E56" i="10"/>
  <c r="E59" i="10"/>
  <c r="E62" i="10"/>
  <c r="E65" i="10"/>
  <c r="H65" i="10"/>
  <c r="J65" i="10"/>
  <c r="L65" i="10"/>
  <c r="E66" i="10"/>
  <c r="E67" i="10"/>
  <c r="E72" i="10"/>
  <c r="E80" i="10"/>
  <c r="E83" i="10"/>
  <c r="E85" i="10"/>
  <c r="E87" i="10"/>
  <c r="E89" i="10"/>
  <c r="E98" i="10"/>
  <c r="E101" i="10"/>
  <c r="E103" i="10"/>
  <c r="E105" i="10"/>
  <c r="H105" i="10"/>
  <c r="J105" i="10"/>
  <c r="L105" i="10"/>
  <c r="E106" i="10"/>
  <c r="H106" i="10"/>
  <c r="J106" i="10"/>
  <c r="L106" i="10"/>
  <c r="F106" i="10" s="1"/>
  <c r="E107" i="10"/>
  <c r="H110" i="10"/>
  <c r="H111" i="10"/>
  <c r="J109" i="10"/>
  <c r="J110" i="10"/>
  <c r="J111" i="10"/>
  <c r="J113" i="10"/>
  <c r="J112" i="10" s="1"/>
  <c r="L109" i="10"/>
  <c r="L110" i="10"/>
  <c r="L111" i="10"/>
  <c r="L113" i="10"/>
  <c r="L112" i="10" s="1"/>
  <c r="E108" i="10"/>
  <c r="E112" i="10"/>
  <c r="E114" i="10"/>
  <c r="H114" i="10"/>
  <c r="J114" i="10"/>
  <c r="L114" i="10"/>
  <c r="E115" i="10"/>
  <c r="H115" i="10"/>
  <c r="J115" i="10"/>
  <c r="L115" i="10"/>
  <c r="E116" i="10"/>
  <c r="H117" i="10"/>
  <c r="J117" i="10"/>
  <c r="J116" i="10" s="1"/>
  <c r="L117" i="10"/>
  <c r="L116" i="10" s="1"/>
  <c r="E118" i="10"/>
  <c r="H118" i="10"/>
  <c r="J118" i="10"/>
  <c r="L118" i="10"/>
  <c r="E119" i="10"/>
  <c r="H119" i="10"/>
  <c r="J119" i="10"/>
  <c r="L119" i="10"/>
  <c r="E139" i="10"/>
  <c r="H139" i="10"/>
  <c r="J139" i="10"/>
  <c r="L139" i="10"/>
  <c r="E140" i="10"/>
  <c r="H140" i="10"/>
  <c r="F140" i="10" s="1"/>
  <c r="J140" i="10"/>
  <c r="L140" i="10"/>
  <c r="E141" i="10"/>
  <c r="H141" i="10"/>
  <c r="J141" i="10"/>
  <c r="L141" i="10"/>
  <c r="F141" i="10"/>
  <c r="E143" i="10"/>
  <c r="H143" i="10"/>
  <c r="J143" i="10"/>
  <c r="L143" i="10"/>
  <c r="E144" i="10"/>
  <c r="H144" i="10"/>
  <c r="J144" i="10"/>
  <c r="L144" i="10"/>
  <c r="F144" i="10"/>
  <c r="L98" i="10" l="1"/>
  <c r="L108" i="10"/>
  <c r="F119" i="10"/>
  <c r="J89" i="10"/>
  <c r="J98" i="10"/>
  <c r="F115" i="10"/>
  <c r="F105" i="10"/>
  <c r="F92" i="10"/>
  <c r="F65" i="10"/>
  <c r="F24" i="10"/>
  <c r="F139" i="10"/>
  <c r="F114" i="10"/>
  <c r="J108" i="10"/>
  <c r="J107" i="10" s="1"/>
  <c r="E27" i="10"/>
  <c r="E117" i="10"/>
  <c r="F27" i="10"/>
  <c r="E92" i="10"/>
  <c r="E100" i="10"/>
  <c r="F99" i="10"/>
  <c r="E99" i="10"/>
  <c r="F110" i="10"/>
  <c r="H100" i="10"/>
  <c r="F100" i="10" s="1"/>
  <c r="E111" i="10"/>
  <c r="L107" i="10"/>
  <c r="H116" i="10"/>
  <c r="F116" i="10" s="1"/>
  <c r="F117" i="10"/>
  <c r="E110" i="10"/>
  <c r="H113" i="10"/>
  <c r="E113" i="10"/>
  <c r="H109" i="10"/>
  <c r="E109" i="10"/>
  <c r="F111" i="10"/>
  <c r="L26" i="10"/>
  <c r="F143" i="10"/>
  <c r="F44" i="10"/>
  <c r="F118" i="10"/>
  <c r="H89" i="10"/>
  <c r="H98" i="10"/>
  <c r="F98" i="10" s="1"/>
  <c r="L81" i="10" l="1"/>
  <c r="J82" i="10"/>
  <c r="L38" i="10"/>
  <c r="L37" i="10" s="1"/>
  <c r="J79" i="10"/>
  <c r="L32" i="10"/>
  <c r="L31" i="10" s="1"/>
  <c r="L88" i="10"/>
  <c r="L87" i="10" s="1"/>
  <c r="J28" i="10"/>
  <c r="L84" i="10"/>
  <c r="L83" i="10" s="1"/>
  <c r="F109" i="10"/>
  <c r="H108" i="10"/>
  <c r="L82" i="10"/>
  <c r="L41" i="10"/>
  <c r="L39" i="10" s="1"/>
  <c r="L91" i="10"/>
  <c r="F91" i="10" s="1"/>
  <c r="E91" i="10"/>
  <c r="J43" i="10"/>
  <c r="J42" i="10" s="1"/>
  <c r="H112" i="10"/>
  <c r="F112" i="10" s="1"/>
  <c r="F113" i="10"/>
  <c r="L79" i="10"/>
  <c r="L68" i="10" l="1"/>
  <c r="L63" i="10"/>
  <c r="L52" i="10"/>
  <c r="L8" i="10"/>
  <c r="L58" i="10"/>
  <c r="L64" i="10"/>
  <c r="L61" i="10"/>
  <c r="L55" i="10"/>
  <c r="L49" i="10"/>
  <c r="L50" i="10"/>
  <c r="L57" i="10"/>
  <c r="L36" i="10"/>
  <c r="L35" i="10" s="1"/>
  <c r="L15" i="10"/>
  <c r="L34" i="10"/>
  <c r="L33" i="10" s="1"/>
  <c r="L60" i="10"/>
  <c r="L43" i="10"/>
  <c r="L42" i="10" s="1"/>
  <c r="F108" i="10"/>
  <c r="H107" i="10"/>
  <c r="F107" i="10" s="1"/>
  <c r="J40" i="10"/>
  <c r="L51" i="10"/>
  <c r="J41" i="10"/>
  <c r="L77" i="10"/>
  <c r="L54" i="10"/>
  <c r="J88" i="10"/>
  <c r="J87" i="10" s="1"/>
  <c r="L74" i="10"/>
  <c r="L78" i="10"/>
  <c r="L69" i="10"/>
  <c r="L76" i="10"/>
  <c r="L73" i="10"/>
  <c r="L90" i="10"/>
  <c r="E90" i="10"/>
  <c r="L75" i="10"/>
  <c r="L23" i="10"/>
  <c r="L22" i="10" s="1"/>
  <c r="L80" i="10"/>
  <c r="L72" i="10" l="1"/>
  <c r="L62" i="10"/>
  <c r="L59" i="10"/>
  <c r="L53" i="10"/>
  <c r="L70" i="10"/>
  <c r="L71" i="10"/>
  <c r="L9" i="10"/>
  <c r="J32" i="10"/>
  <c r="J31" i="10" s="1"/>
  <c r="L7" i="10"/>
  <c r="L12" i="10"/>
  <c r="L86" i="10"/>
  <c r="L85" i="10" s="1"/>
  <c r="H28" i="10"/>
  <c r="E28" i="10"/>
  <c r="J21" i="10"/>
  <c r="J30" i="10"/>
  <c r="J26" i="10" s="1"/>
  <c r="L93" i="10"/>
  <c r="F93" i="10" s="1"/>
  <c r="E93" i="10"/>
  <c r="L13" i="10"/>
  <c r="J10" i="10"/>
  <c r="L47" i="10"/>
  <c r="L46" i="10" s="1"/>
  <c r="L25" i="10"/>
  <c r="L67" i="10"/>
  <c r="J39" i="10"/>
  <c r="L56" i="10"/>
  <c r="J84" i="10"/>
  <c r="J83" i="10" s="1"/>
  <c r="L48" i="10"/>
  <c r="L10" i="10"/>
  <c r="F90" i="10"/>
  <c r="H29" i="10"/>
  <c r="F29" i="10" s="1"/>
  <c r="E29" i="10"/>
  <c r="E95" i="10"/>
  <c r="L95" i="10"/>
  <c r="F95" i="10" s="1"/>
  <c r="L45" i="10" l="1"/>
  <c r="F28" i="10"/>
  <c r="J13" i="10"/>
  <c r="J36" i="10"/>
  <c r="J35" i="10" s="1"/>
  <c r="J12" i="10"/>
  <c r="J50" i="10"/>
  <c r="H19" i="10"/>
  <c r="F19" i="10" s="1"/>
  <c r="E19" i="10"/>
  <c r="J63" i="10"/>
  <c r="J52" i="10"/>
  <c r="J57" i="10"/>
  <c r="J16" i="10" l="1"/>
  <c r="J14" i="10"/>
  <c r="J60" i="10"/>
  <c r="J49" i="10"/>
  <c r="J9" i="10"/>
  <c r="J54" i="10"/>
  <c r="J81" i="10"/>
  <c r="J80" i="10" s="1"/>
  <c r="J74" i="10"/>
  <c r="J69" i="10"/>
  <c r="J75" i="10"/>
  <c r="J17" i="10"/>
  <c r="F17" i="10" s="1"/>
  <c r="E17" i="10"/>
  <c r="E104" i="10"/>
  <c r="L104" i="10"/>
  <c r="J73" i="10"/>
  <c r="J20" i="10"/>
  <c r="F20" i="10" s="1"/>
  <c r="E20" i="10"/>
  <c r="J78" i="10"/>
  <c r="J18" i="10"/>
  <c r="J34" i="10"/>
  <c r="J33" i="10" s="1"/>
  <c r="J25" i="10" s="1"/>
  <c r="J68" i="10"/>
  <c r="L94" i="10"/>
  <c r="E94" i="10"/>
  <c r="J77" i="10"/>
  <c r="J23" i="10"/>
  <c r="J22" i="10" s="1"/>
  <c r="H40" i="10"/>
  <c r="E40" i="10"/>
  <c r="J58" i="10"/>
  <c r="J56" i="10" s="1"/>
  <c r="J64" i="10"/>
  <c r="J62" i="10" s="1"/>
  <c r="J61" i="10"/>
  <c r="J55" i="10"/>
  <c r="J8" i="10"/>
  <c r="J7" i="10" s="1"/>
  <c r="J76" i="10"/>
  <c r="J59" i="10" l="1"/>
  <c r="J72" i="10"/>
  <c r="F104" i="10"/>
  <c r="L103" i="10"/>
  <c r="F103" i="10" s="1"/>
  <c r="H15" i="10"/>
  <c r="J51" i="10"/>
  <c r="J48" i="10" s="1"/>
  <c r="H30" i="10"/>
  <c r="E30" i="10"/>
  <c r="J86" i="10"/>
  <c r="J85" i="10" s="1"/>
  <c r="J53" i="10"/>
  <c r="F94" i="10"/>
  <c r="F40" i="10"/>
  <c r="H84" i="10" l="1"/>
  <c r="E84" i="10"/>
  <c r="F30" i="10"/>
  <c r="H26" i="10"/>
  <c r="L18" i="10"/>
  <c r="E18" i="10"/>
  <c r="L102" i="10"/>
  <c r="E102" i="10"/>
  <c r="J47" i="10" l="1"/>
  <c r="J46" i="10" s="1"/>
  <c r="J45" i="10" s="1"/>
  <c r="H88" i="10"/>
  <c r="E88" i="10"/>
  <c r="L97" i="10"/>
  <c r="F97" i="10" s="1"/>
  <c r="E97" i="10"/>
  <c r="F102" i="10"/>
  <c r="L101" i="10"/>
  <c r="F101" i="10" s="1"/>
  <c r="L11" i="10"/>
  <c r="L6" i="10" s="1"/>
  <c r="F18" i="10"/>
  <c r="H58" i="10"/>
  <c r="F58" i="10" s="1"/>
  <c r="E58" i="10"/>
  <c r="H70" i="10"/>
  <c r="H41" i="10"/>
  <c r="E41" i="10"/>
  <c r="H21" i="10"/>
  <c r="F21" i="10" s="1"/>
  <c r="E21" i="10"/>
  <c r="H55" i="10"/>
  <c r="F55" i="10" s="1"/>
  <c r="E55" i="10"/>
  <c r="H64" i="10"/>
  <c r="F64" i="10" s="1"/>
  <c r="E64" i="10"/>
  <c r="H61" i="10"/>
  <c r="F61" i="10" s="1"/>
  <c r="E61" i="10"/>
  <c r="H69" i="10"/>
  <c r="F69" i="10" s="1"/>
  <c r="E69" i="10"/>
  <c r="F26" i="10"/>
  <c r="H68" i="10"/>
  <c r="E68" i="10"/>
  <c r="H71" i="10"/>
  <c r="H83" i="10"/>
  <c r="F83" i="10" s="1"/>
  <c r="F84" i="10"/>
  <c r="J15" i="10"/>
  <c r="E15" i="10"/>
  <c r="H16" i="10" l="1"/>
  <c r="F16" i="10" s="1"/>
  <c r="E16" i="10"/>
  <c r="H10" i="10"/>
  <c r="F10" i="10" s="1"/>
  <c r="E10" i="10"/>
  <c r="F41" i="10"/>
  <c r="H39" i="10"/>
  <c r="F39" i="10" s="1"/>
  <c r="H54" i="10"/>
  <c r="E54" i="10"/>
  <c r="L96" i="10"/>
  <c r="E96" i="10"/>
  <c r="H87" i="10"/>
  <c r="F87" i="10" s="1"/>
  <c r="F88" i="10"/>
  <c r="H8" i="10"/>
  <c r="E8" i="10"/>
  <c r="J11" i="10"/>
  <c r="J6" i="10" s="1"/>
  <c r="F15" i="10"/>
  <c r="H14" i="10"/>
  <c r="F14" i="10" s="1"/>
  <c r="E14" i="10"/>
  <c r="H60" i="10"/>
  <c r="E60" i="10"/>
  <c r="H67" i="10"/>
  <c r="F68" i="10"/>
  <c r="H23" i="10"/>
  <c r="E23" i="10"/>
  <c r="H22" i="10" l="1"/>
  <c r="F22" i="10" s="1"/>
  <c r="F23" i="10"/>
  <c r="J71" i="10"/>
  <c r="F71" i="10" s="1"/>
  <c r="E71" i="10"/>
  <c r="F96" i="10"/>
  <c r="L89" i="10"/>
  <c r="H53" i="10"/>
  <c r="F53" i="10" s="1"/>
  <c r="F54" i="10"/>
  <c r="H59" i="10"/>
  <c r="F59" i="10" s="1"/>
  <c r="F60" i="10"/>
  <c r="H51" i="10"/>
  <c r="F51" i="10" s="1"/>
  <c r="E51" i="10"/>
  <c r="H9" i="10"/>
  <c r="F9" i="10" s="1"/>
  <c r="E9" i="10"/>
  <c r="H49" i="10"/>
  <c r="E49" i="10"/>
  <c r="H50" i="10"/>
  <c r="F50" i="10" s="1"/>
  <c r="E50" i="10"/>
  <c r="H52" i="10"/>
  <c r="F52" i="10" s="1"/>
  <c r="E52" i="10"/>
  <c r="H47" i="10"/>
  <c r="E47" i="10"/>
  <c r="F8" i="10"/>
  <c r="J70" i="10"/>
  <c r="E70" i="10"/>
  <c r="H57" i="10"/>
  <c r="E57" i="10"/>
  <c r="H12" i="10" l="1"/>
  <c r="E12" i="10"/>
  <c r="H46" i="10"/>
  <c r="F47" i="10"/>
  <c r="J67" i="10"/>
  <c r="F70" i="10"/>
  <c r="H13" i="10"/>
  <c r="F13" i="10" s="1"/>
  <c r="E13" i="10"/>
  <c r="H63" i="10"/>
  <c r="E63" i="10"/>
  <c r="F89" i="10"/>
  <c r="L66" i="10"/>
  <c r="L5" i="10" s="1"/>
  <c r="H56" i="10"/>
  <c r="F56" i="10" s="1"/>
  <c r="F57" i="10"/>
  <c r="H7" i="10"/>
  <c r="H48" i="10"/>
  <c r="F48" i="10" s="1"/>
  <c r="F49" i="10"/>
  <c r="F46" i="10" l="1"/>
  <c r="F7" i="10"/>
  <c r="H73" i="10"/>
  <c r="E73" i="10"/>
  <c r="H81" i="10"/>
  <c r="E81" i="10"/>
  <c r="H75" i="10"/>
  <c r="F75" i="10" s="1"/>
  <c r="E75" i="10"/>
  <c r="E74" i="10"/>
  <c r="H74" i="10"/>
  <c r="F74" i="10" s="1"/>
  <c r="J66" i="10"/>
  <c r="J5" i="10" s="1"/>
  <c r="F67" i="10"/>
  <c r="H76" i="10"/>
  <c r="F76" i="10" s="1"/>
  <c r="E76" i="10"/>
  <c r="H62" i="10"/>
  <c r="F62" i="10" s="1"/>
  <c r="F63" i="10"/>
  <c r="H78" i="10"/>
  <c r="F78" i="10" s="1"/>
  <c r="E78" i="10"/>
  <c r="H11" i="10"/>
  <c r="F11" i="10" s="1"/>
  <c r="F12" i="10"/>
  <c r="H77" i="10"/>
  <c r="F77" i="10" s="1"/>
  <c r="E77" i="10"/>
  <c r="H82" i="10" l="1"/>
  <c r="F82" i="10" s="1"/>
  <c r="E82" i="10"/>
  <c r="H6" i="10"/>
  <c r="H34" i="10"/>
  <c r="E34" i="10"/>
  <c r="H79" i="10"/>
  <c r="F79" i="10" s="1"/>
  <c r="E79" i="10"/>
  <c r="F73" i="10"/>
  <c r="H32" i="10"/>
  <c r="E32" i="10"/>
  <c r="H38" i="10"/>
  <c r="E38" i="10"/>
  <c r="H36" i="10"/>
  <c r="E36" i="10"/>
  <c r="H80" i="10"/>
  <c r="F80" i="10" s="1"/>
  <c r="F81" i="10"/>
  <c r="H43" i="10"/>
  <c r="E43" i="10"/>
  <c r="H45" i="10"/>
  <c r="F45" i="10" s="1"/>
  <c r="H72" i="10" l="1"/>
  <c r="F72" i="10" s="1"/>
  <c r="H37" i="10"/>
  <c r="F37" i="10" s="1"/>
  <c r="F38" i="10"/>
  <c r="H35" i="10"/>
  <c r="F35" i="10" s="1"/>
  <c r="F36" i="10"/>
  <c r="F6" i="10"/>
  <c r="H33" i="10"/>
  <c r="F33" i="10" s="1"/>
  <c r="F34" i="10"/>
  <c r="H31" i="10"/>
  <c r="F32" i="10"/>
  <c r="H42" i="10"/>
  <c r="F42" i="10" s="1"/>
  <c r="F43" i="10"/>
  <c r="F31" i="10" l="1"/>
  <c r="H25" i="10"/>
  <c r="H86" i="10" l="1"/>
  <c r="E86" i="10"/>
  <c r="F25" i="10"/>
  <c r="H85" i="10" l="1"/>
  <c r="F86" i="10"/>
  <c r="F85" i="10" l="1"/>
  <c r="H66" i="10"/>
  <c r="F66" i="10" l="1"/>
  <c r="H5" i="10"/>
  <c r="F5" i="10" l="1"/>
</calcChain>
</file>

<file path=xl/sharedStrings.xml><?xml version="1.0" encoding="utf-8"?>
<sst xmlns="http://schemas.openxmlformats.org/spreadsheetml/2006/main" count="1025" uniqueCount="364">
  <si>
    <t>밀도(코아)</t>
  </si>
  <si>
    <t>단위</t>
  </si>
  <si>
    <t>{B||*.순공사비|E}</t>
  </si>
  <si>
    <t xml:space="preserve"> 2) 노면표시 반사성능 검사</t>
  </si>
  <si>
    <t xml:space="preserve">    4. 경          비</t>
  </si>
  <si>
    <t>B055-0300</t>
  </si>
  <si>
    <t xml:space="preserve">   아 스 콘</t>
  </si>
  <si>
    <t xml:space="preserve">   점자블록 설치</t>
  </si>
  <si>
    <t>B010-5000</t>
  </si>
  <si>
    <t>[22]*&lt;10.00%&gt;</t>
  </si>
  <si>
    <t>[18..19]</t>
  </si>
  <si>
    <t>대형브레이커+0.2BH</t>
  </si>
  <si>
    <t xml:space="preserve">  4) 보도블록포장</t>
  </si>
  <si>
    <t xml:space="preserve">   잔토 처리</t>
  </si>
  <si>
    <t>S000-0172</t>
  </si>
  <si>
    <t>[3+5]*&lt;3.56%&gt;</t>
  </si>
  <si>
    <t/>
  </si>
  <si>
    <t xml:space="preserve">   윙카 설치 및 해체</t>
  </si>
  <si>
    <t xml:space="preserve"> </t>
  </si>
  <si>
    <t>[3+5] x 0.09%</t>
  </si>
  <si>
    <t xml:space="preserve">   15. 기  타  경  비</t>
  </si>
  <si>
    <t xml:space="preserve">   차선규제봉 철거</t>
  </si>
  <si>
    <t>1.2*1.8m</t>
  </si>
  <si>
    <t xml:space="preserve">  2) 아스팔트 소규모 복구포장</t>
  </si>
  <si>
    <t xml:space="preserve">  1) 차선분리대</t>
  </si>
  <si>
    <t>0.8x0.8m, 인하10cm</t>
  </si>
  <si>
    <t>B092-0810</t>
  </si>
  <si>
    <t xml:space="preserve">   마감벽 설치</t>
  </si>
  <si>
    <t>Ø110x50x200mm</t>
  </si>
  <si>
    <t>[3+5]*&lt;0.09%&gt;</t>
  </si>
  <si>
    <t>A-type, 1일 시공량 5,000㎡</t>
  </si>
  <si>
    <t>S200401006</t>
  </si>
  <si>
    <t>[20..21]</t>
  </si>
  <si>
    <t xml:space="preserve">   텍코팅(40ℓ/a)</t>
  </si>
  <si>
    <t>일반잔디지역</t>
  </si>
  <si>
    <t>금  액</t>
  </si>
  <si>
    <t xml:space="preserve">  3) 도로경계석 설치</t>
  </si>
  <si>
    <t xml:space="preserve">   보차도용콘크리트블록</t>
  </si>
  <si>
    <t xml:space="preserve">  2) 방호울타리</t>
  </si>
  <si>
    <t>직선2단경사(험프),200x250~175mm</t>
  </si>
  <si>
    <t>RSC-3</t>
  </si>
  <si>
    <t xml:space="preserve">   폐기물 상차</t>
  </si>
  <si>
    <t>단주식</t>
  </si>
  <si>
    <t>S005010960</t>
  </si>
  <si>
    <t>B000-5190</t>
  </si>
  <si>
    <t xml:space="preserve">   25. 아스콘추가운송비</t>
  </si>
  <si>
    <t>두께(코아)</t>
  </si>
  <si>
    <t xml:space="preserve">   집수정 설치</t>
  </si>
  <si>
    <t>B700-20172</t>
  </si>
  <si>
    <t>Ø95x1820x960mm,독립형</t>
  </si>
  <si>
    <t xml:space="preserve">  재귀반사성능시험</t>
  </si>
  <si>
    <t xml:space="preserve">   보도용블록 설치</t>
  </si>
  <si>
    <t>재료비의</t>
  </si>
  <si>
    <t>E000-1050</t>
  </si>
  <si>
    <t>B000-1020</t>
  </si>
  <si>
    <t>B000-0481</t>
  </si>
  <si>
    <t>S000-0190</t>
  </si>
  <si>
    <t>S200401052</t>
  </si>
  <si>
    <t>{B||*.폐기물처리비|T}</t>
  </si>
  <si>
    <t>[8] x 13.14%</t>
  </si>
  <si>
    <t>단  가</t>
  </si>
  <si>
    <t>[3] x 3.595%</t>
  </si>
  <si>
    <t xml:space="preserve">  6) 각종시설물 이설</t>
  </si>
  <si>
    <t xml:space="preserve">  6) 점자블록포장</t>
  </si>
  <si>
    <t>D300mm</t>
  </si>
  <si>
    <t>MK-2020-6</t>
  </si>
  <si>
    <t>원 가 계 산 서</t>
  </si>
  <si>
    <t>B900-0300</t>
  </si>
  <si>
    <t xml:space="preserve">  5) 버스안내판 이설</t>
  </si>
  <si>
    <t xml:space="preserve">    8. 건 강 보 험 료</t>
  </si>
  <si>
    <t>{B||*.순공사비|L}</t>
  </si>
  <si>
    <t>비      고</t>
  </si>
  <si>
    <t xml:space="preserve">  9) 장비운반</t>
  </si>
  <si>
    <t>[1+5..17]</t>
  </si>
  <si>
    <t>주간작업</t>
  </si>
  <si>
    <t>[3] x 2.30%</t>
  </si>
  <si>
    <t xml:space="preserve">    9. 연 금 보 험 료</t>
  </si>
  <si>
    <t>*. 순공사비</t>
  </si>
  <si>
    <t>[3+5]*&lt;0.006%&gt;</t>
  </si>
  <si>
    <t xml:space="preserve">   솔라데리네이트 설치 및 해체</t>
  </si>
  <si>
    <t xml:space="preserve">    3. 직 접 노 무 비</t>
  </si>
  <si>
    <t xml:space="preserve"> 1. 토      공</t>
  </si>
  <si>
    <t>B008-10301</t>
  </si>
  <si>
    <t xml:space="preserve">  아스팔트콘크리트시험</t>
  </si>
  <si>
    <t xml:space="preserve">   관목이식</t>
  </si>
  <si>
    <t>D200mm</t>
  </si>
  <si>
    <t>B300-3030</t>
  </si>
  <si>
    <t>공    종</t>
  </si>
  <si>
    <t xml:space="preserve"> 폐기물처리비</t>
  </si>
  <si>
    <t>E000-0150</t>
  </si>
  <si>
    <t>[26+27+28+29]</t>
  </si>
  <si>
    <t xml:space="preserve">  1) 토      공</t>
  </si>
  <si>
    <t>[3]*&lt;3.595%&gt;</t>
  </si>
  <si>
    <t xml:space="preserve">   차선도색-백색 횡단보도</t>
  </si>
  <si>
    <t>곡선낮춤(험프),200x100mm</t>
  </si>
  <si>
    <t>B000-1600</t>
  </si>
  <si>
    <t xml:space="preserve">  1) 아스팔트 절삭 후 덧씌우기</t>
  </si>
  <si>
    <t xml:space="preserve">  2) L형측구 설치</t>
  </si>
  <si>
    <t xml:space="preserve">   신문보관함 이설</t>
  </si>
  <si>
    <t xml:space="preserve">  4) 집수정 뚜껑정비</t>
  </si>
  <si>
    <t>B500-0010</t>
  </si>
  <si>
    <t xml:space="preserve">   공사안내현수막</t>
  </si>
  <si>
    <t xml:space="preserve">   보도용블록 재설치</t>
  </si>
  <si>
    <t>B700-20257</t>
  </si>
  <si>
    <t>[2+3]*&lt;3.15%&gt;*1.2</t>
  </si>
  <si>
    <t>B700-10100</t>
  </si>
  <si>
    <t xml:space="preserve">   24. 품 질 시 험 비</t>
  </si>
  <si>
    <t>0.3x0.3m</t>
  </si>
  <si>
    <t>재 료 비</t>
  </si>
  <si>
    <t>인력식 소규모 장비시공</t>
  </si>
  <si>
    <t>D350mm, T=15cm</t>
  </si>
  <si>
    <t>[20+21]</t>
  </si>
  <si>
    <t xml:space="preserve">   PE이중벽관 접합및부설</t>
  </si>
  <si>
    <t>B000-0320</t>
  </si>
  <si>
    <t>118+120+123</t>
  </si>
  <si>
    <t xml:space="preserve">  3) 보도블록포장</t>
  </si>
  <si>
    <t>E000-1040</t>
  </si>
  <si>
    <t>[3]*&lt;2.30%&gt;</t>
  </si>
  <si>
    <t xml:space="preserve">   되메우기 및 다짐</t>
  </si>
  <si>
    <t>E000-0420</t>
  </si>
  <si>
    <t xml:space="preserve">  1) 우수관 설치</t>
  </si>
  <si>
    <t>B700-201010</t>
  </si>
  <si>
    <t>B000-1030</t>
  </si>
  <si>
    <t>{B||*.건설재해예방기술지도비|T}</t>
  </si>
  <si>
    <t xml:space="preserve">   도로경계석 기초설치</t>
  </si>
  <si>
    <t>B700-4535</t>
  </si>
  <si>
    <t>RSC-4</t>
  </si>
  <si>
    <t>일</t>
  </si>
  <si>
    <t>M000002370</t>
  </si>
  <si>
    <t xml:space="preserve">   차선도색-백색 파선</t>
  </si>
  <si>
    <t>낙찰율(%)</t>
  </si>
  <si>
    <t>B080131-006</t>
  </si>
  <si>
    <t xml:space="preserve">   차선분리대</t>
  </si>
  <si>
    <t>직선낮춤(험프),200x100mm</t>
  </si>
  <si>
    <t>[3]*&lt;19.1%&gt;</t>
  </si>
  <si>
    <t>[22..25]</t>
  </si>
  <si>
    <t xml:space="preserve">   20.       계</t>
  </si>
  <si>
    <t>B000-1320</t>
  </si>
  <si>
    <t>B901-1210</t>
  </si>
  <si>
    <t>합    계</t>
  </si>
  <si>
    <t xml:space="preserve">   13. 산업안전보건관리비</t>
  </si>
  <si>
    <t xml:space="preserve">   11. 퇴직공제부금비</t>
  </si>
  <si>
    <t>129+131</t>
  </si>
  <si>
    <t>벼룩시장</t>
  </si>
  <si>
    <t>회</t>
  </si>
  <si>
    <t xml:space="preserve">    1. 순  공  사  비</t>
  </si>
  <si>
    <t>t60mm, 투수</t>
  </si>
  <si>
    <t>B000-0130</t>
  </si>
  <si>
    <t>야간작업</t>
  </si>
  <si>
    <t xml:space="preserve">   차선규제봉 설치</t>
  </si>
  <si>
    <t xml:space="preserve">   차선도색-황색 실선</t>
  </si>
  <si>
    <t xml:space="preserve">   무근구조물깨기(t=30cm미만)</t>
  </si>
  <si>
    <t>코아채취(1건)</t>
  </si>
  <si>
    <t>M000-2090</t>
  </si>
  <si>
    <t xml:space="preserve">   아스팔트 기층(소규모)</t>
  </si>
  <si>
    <t>H=1.5m</t>
  </si>
  <si>
    <t xml:space="preserve">   21. 이          윤</t>
  </si>
  <si>
    <t>중앙분리대</t>
  </si>
  <si>
    <t xml:space="preserve">  4) 금액조정</t>
  </si>
  <si>
    <t xml:space="preserve">  5) 금액조정</t>
  </si>
  <si>
    <t>*. 아스콘추가운송비</t>
  </si>
  <si>
    <t xml:space="preserve">   공사현황표지판</t>
  </si>
  <si>
    <t>{B||*.아스콘추가운송비|T}</t>
  </si>
  <si>
    <t>0.2B/H</t>
  </si>
  <si>
    <t xml:space="preserve">   PE드럼 설치 및 해체</t>
  </si>
  <si>
    <t xml:space="preserve">  5) 마감벽 설치</t>
  </si>
  <si>
    <t>비  고</t>
  </si>
  <si>
    <t>{B||*.순공사비|M}</t>
  </si>
  <si>
    <t xml:space="preserve">   프라임코팅(75ℓ/a)</t>
  </si>
  <si>
    <t>20Ton 트레일러</t>
  </si>
  <si>
    <t>야간운송</t>
  </si>
  <si>
    <t xml:space="preserve">   10. 노인장기요양보험료</t>
  </si>
  <si>
    <t>B601-5000</t>
  </si>
  <si>
    <t>H750mm</t>
  </si>
  <si>
    <t xml:space="preserve">   17. 임금채권부담금</t>
  </si>
  <si>
    <t>B500-0050</t>
  </si>
  <si>
    <t xml:space="preserve"> 3. 포  장  공</t>
  </si>
  <si>
    <t>B000-13202</t>
  </si>
  <si>
    <t>개</t>
  </si>
  <si>
    <t xml:space="preserve">   보차도경계석 기초설치</t>
  </si>
  <si>
    <t>25-21-12</t>
  </si>
  <si>
    <t xml:space="preserve">  2) 보차도경계석 설치</t>
  </si>
  <si>
    <t>B700-20250</t>
  </si>
  <si>
    <t>B701-202520</t>
  </si>
  <si>
    <t>Ton</t>
  </si>
  <si>
    <t xml:space="preserve">   아스팔트 표층(소규모)</t>
  </si>
  <si>
    <t xml:space="preserve">  10) 자재 하차비</t>
  </si>
  <si>
    <t xml:space="preserve">   집수정 뚜껑정비</t>
  </si>
  <si>
    <t>M000002366</t>
  </si>
  <si>
    <t>(신설보도부)</t>
  </si>
  <si>
    <t xml:space="preserve">  3) 집수정 설치</t>
  </si>
  <si>
    <t xml:space="preserve">   장비 운반</t>
  </si>
  <si>
    <t xml:space="preserve">  1) 레 미 콘</t>
  </si>
  <si>
    <t>T=15cm</t>
  </si>
  <si>
    <t xml:space="preserve">   29. 건설재해예방기술지도비</t>
  </si>
  <si>
    <t xml:space="preserve">   28. 폐기물  처리비</t>
  </si>
  <si>
    <t xml:space="preserve">   12. 건설기계대여대금지급보증서</t>
  </si>
  <si>
    <t>수 량</t>
  </si>
  <si>
    <t xml:space="preserve">  8) 부대시설</t>
  </si>
  <si>
    <t xml:space="preserve">   교통통제 및 안전처리</t>
  </si>
  <si>
    <t xml:space="preserve">   자재 하차비</t>
  </si>
  <si>
    <t>B500-0060</t>
  </si>
  <si>
    <t>[1]*&lt;0.68%&gt;</t>
  </si>
  <si>
    <t xml:space="preserve">  3) 폐기물 상차</t>
  </si>
  <si>
    <t xml:space="preserve">   버스안내판 이설</t>
  </si>
  <si>
    <t>아스팔트</t>
  </si>
  <si>
    <t>[22] x 10.00%</t>
  </si>
  <si>
    <t>[3+5] x 1.01%</t>
  </si>
  <si>
    <t>BB-2, 가열, 1등급</t>
  </si>
  <si>
    <t>[26..29]</t>
  </si>
  <si>
    <t xml:space="preserve">   차선도색-백색문자,기호</t>
  </si>
  <si>
    <t xml:space="preserve">  3) 조달수수료</t>
  </si>
  <si>
    <t>D/T8ton+0.2B/H</t>
  </si>
  <si>
    <t>식</t>
  </si>
  <si>
    <t xml:space="preserve">   18. 소          계</t>
  </si>
  <si>
    <t>융착식,공용구간</t>
  </si>
  <si>
    <t>대형브레카+0.2BH</t>
  </si>
  <si>
    <t>S200901061</t>
  </si>
  <si>
    <t>S001-35015</t>
  </si>
  <si>
    <t>{B||*.관급자재대|T}</t>
  </si>
  <si>
    <t>(기존보도부)</t>
  </si>
  <si>
    <t xml:space="preserve">   차선분리대 철거</t>
  </si>
  <si>
    <t>S005010962</t>
  </si>
  <si>
    <t>B000-0706</t>
  </si>
  <si>
    <t xml:space="preserve">   27. 관 급 자 재 대</t>
  </si>
  <si>
    <t xml:space="preserve">   아스팔트 절삭 후 덧씌우기</t>
  </si>
  <si>
    <t>B200901012</t>
  </si>
  <si>
    <t>[1]*&lt;0.9%&gt;</t>
  </si>
  <si>
    <t xml:space="preserve">   23. 부 가 가 치 세</t>
  </si>
  <si>
    <t>T=5cm</t>
  </si>
  <si>
    <t>S200401099</t>
  </si>
  <si>
    <t>::</t>
  </si>
  <si>
    <t>*. 폐기물처리비</t>
  </si>
  <si>
    <t>직선,200x250mm</t>
  </si>
  <si>
    <t xml:space="preserve">   30. 총  공  사  비</t>
  </si>
  <si>
    <t xml:space="preserve">   제    초</t>
  </si>
  <si>
    <t>예  산  내  역  서</t>
  </si>
  <si>
    <t>B008-10501</t>
  </si>
  <si>
    <t>%RAN*MM</t>
  </si>
  <si>
    <t xml:space="preserve">  6) 기존구조물 천공 및 접합</t>
  </si>
  <si>
    <t>B055-5300</t>
  </si>
  <si>
    <t>보통토사,0.2B/H+인력</t>
  </si>
  <si>
    <t xml:space="preserve">  1) 차선도색</t>
  </si>
  <si>
    <t>{B||*.순공사비|T}</t>
  </si>
  <si>
    <t xml:space="preserve"> 아스콘 추가운송비</t>
  </si>
  <si>
    <t>*. 품질시험비</t>
  </si>
  <si>
    <t xml:space="preserve"> 2. 배  수  공</t>
  </si>
  <si>
    <t>B700-20102</t>
  </si>
  <si>
    <t>B000-07062</t>
  </si>
  <si>
    <t>B=0.6m</t>
  </si>
  <si>
    <t>[2+3+5]*&lt;5.5%&gt;</t>
  </si>
  <si>
    <t>E000-1020</t>
  </si>
  <si>
    <t xml:space="preserve">   16. 석 면 분 담 금</t>
  </si>
  <si>
    <t>2.5Ton WCAP,2대</t>
  </si>
  <si>
    <t>B080131-0071</t>
  </si>
  <si>
    <t>E000-02301</t>
  </si>
  <si>
    <t>콘크리트</t>
  </si>
  <si>
    <t>노 무 비</t>
  </si>
  <si>
    <t>개소</t>
  </si>
  <si>
    <t xml:space="preserve">   점자블록 재설치</t>
  </si>
  <si>
    <t>E000-0290</t>
  </si>
  <si>
    <t>*. 관급자재대</t>
  </si>
  <si>
    <t>B055-5010</t>
  </si>
  <si>
    <t>Ø550x850mm,분리형</t>
  </si>
  <si>
    <t xml:space="preserve"> 1) 아스팔트콘크리트</t>
  </si>
  <si>
    <t xml:space="preserve">   보도용 블록 인력철거</t>
  </si>
  <si>
    <t>S500-1015</t>
  </si>
  <si>
    <t>경    비</t>
  </si>
  <si>
    <t xml:space="preserve"> 건설재해예방 기술지도</t>
  </si>
  <si>
    <t xml:space="preserve">   디자인형울타리</t>
  </si>
  <si>
    <t xml:space="preserve"> 2. 관급자설치관급</t>
  </si>
  <si>
    <t xml:space="preserve">  7) 공사중 안전시설</t>
  </si>
  <si>
    <t xml:space="preserve">   콘크리트 천공(측구벽체)</t>
  </si>
  <si>
    <t>직선(수구석),200x250mm</t>
  </si>
  <si>
    <t xml:space="preserve">   포장절단</t>
  </si>
  <si>
    <t>B700-201750</t>
  </si>
  <si>
    <t xml:space="preserve">   교통안내표지판</t>
  </si>
  <si>
    <t>B701-10102</t>
  </si>
  <si>
    <t>융착식,공용구간,밑그림포함</t>
  </si>
  <si>
    <t>B500-2370</t>
  </si>
  <si>
    <t xml:space="preserve">   배수관맨홀 접합</t>
  </si>
  <si>
    <t xml:space="preserve">   아스팔트포장깨기</t>
  </si>
  <si>
    <t>S11-8-01</t>
  </si>
  <si>
    <t>0.5x0.5xh1.0m</t>
  </si>
  <si>
    <t>M</t>
  </si>
  <si>
    <t>S003-1150</t>
  </si>
  <si>
    <t>%</t>
  </si>
  <si>
    <t xml:space="preserve"> 4. 부  대  공</t>
  </si>
  <si>
    <t>소형장비</t>
  </si>
  <si>
    <t xml:space="preserve">   26. 도 급 예 정 액</t>
  </si>
  <si>
    <t xml:space="preserve">   터파기</t>
  </si>
  <si>
    <t>[20-2]*&lt;15%&gt;</t>
  </si>
  <si>
    <t xml:space="preserve">   PE관 절단</t>
  </si>
  <si>
    <t xml:space="preserve">   기존맨홀 접합부 보강</t>
  </si>
  <si>
    <t xml:space="preserve">   싸인카 사용료(자주식,주간)</t>
  </si>
  <si>
    <t xml:space="preserve">   싸인카 사용료(자주식,야간)</t>
  </si>
  <si>
    <t>B055-0200</t>
  </si>
  <si>
    <t xml:space="preserve">    5. 간 접 노 무 비</t>
  </si>
  <si>
    <t>{B||*.품질시험비|T}</t>
  </si>
  <si>
    <t xml:space="preserve">   22. 공  급  가  액</t>
  </si>
  <si>
    <t>100x100mm</t>
  </si>
  <si>
    <t>경간</t>
  </si>
  <si>
    <t xml:space="preserve">    7. 고 용 보 험 료</t>
  </si>
  <si>
    <t xml:space="preserve">  7) 기존구조물 접합부 보강</t>
  </si>
  <si>
    <t xml:space="preserve">    2. 재    료    비</t>
  </si>
  <si>
    <t xml:space="preserve">  5) 점자블록포장</t>
  </si>
  <si>
    <t xml:space="preserve">  4) 차선규제봉 설치</t>
  </si>
  <si>
    <t>EA</t>
  </si>
  <si>
    <t>[1+5+6+7+8+9+10+11+12+13+14+15+16+17]</t>
  </si>
  <si>
    <t>㎥</t>
  </si>
  <si>
    <t>B055-2300</t>
  </si>
  <si>
    <t>E000-0270</t>
  </si>
  <si>
    <t>㎡</t>
  </si>
  <si>
    <t xml:space="preserve">  4) 조달수수료</t>
  </si>
  <si>
    <t>B000-5191</t>
  </si>
  <si>
    <t>B-Type</t>
  </si>
  <si>
    <t>직선2단경사(험프),200x175~100mm</t>
  </si>
  <si>
    <t>*. 건설재해예방기술지도비</t>
  </si>
  <si>
    <t>[3]*&lt;4.75%&gt;</t>
  </si>
  <si>
    <t>B000-0705</t>
  </si>
  <si>
    <t>H1100mm, 차량방호책(SB-1)</t>
  </si>
  <si>
    <t xml:space="preserve">   14. 환 경 보 전 비</t>
  </si>
  <si>
    <t xml:space="preserve">   레 미 콘</t>
  </si>
  <si>
    <t>M25-21-12</t>
  </si>
  <si>
    <t xml:space="preserve">   19. 일 반 관 리 비</t>
  </si>
  <si>
    <t xml:space="preserve">   도로경계석 설치</t>
  </si>
  <si>
    <t>B000-0480</t>
  </si>
  <si>
    <t>[22+23+24+25]</t>
  </si>
  <si>
    <t>[3] x 4.75%</t>
  </si>
  <si>
    <t xml:space="preserve">  2) 기존구조물 헐기</t>
  </si>
  <si>
    <t>%CAL-OFF</t>
  </si>
  <si>
    <t>[18+19]</t>
  </si>
  <si>
    <t>E000-0280</t>
  </si>
  <si>
    <t xml:space="preserve">   보차도경계석 설치</t>
  </si>
  <si>
    <t xml:space="preserve">   보조기층포설 및 다짐</t>
  </si>
  <si>
    <t>구    분</t>
  </si>
  <si>
    <t>B000-0642</t>
  </si>
  <si>
    <t>WC-6, 가열, 1등급</t>
  </si>
  <si>
    <t>산    출    근    거</t>
  </si>
  <si>
    <t>[3+5] x 3.56%</t>
  </si>
  <si>
    <t>금    액</t>
  </si>
  <si>
    <t xml:space="preserve">  2) 아 스 콘</t>
  </si>
  <si>
    <t>[3+5]*&lt;1.01%&gt;</t>
  </si>
  <si>
    <t>(야간작업)</t>
  </si>
  <si>
    <t>규  격</t>
  </si>
  <si>
    <t xml:space="preserve">  3) 보차도용콘크리트블록</t>
  </si>
  <si>
    <t xml:space="preserve">   L형측구 설치</t>
  </si>
  <si>
    <t xml:space="preserve">   배수관 철거</t>
  </si>
  <si>
    <t>B700-0303</t>
  </si>
  <si>
    <t>[8]*&lt;13.14%&gt;</t>
  </si>
  <si>
    <t xml:space="preserve"> 1. 도급자설치관급</t>
  </si>
  <si>
    <t>S200401062</t>
  </si>
  <si>
    <t>S200401025</t>
  </si>
  <si>
    <t xml:space="preserve">    6. 산 재 보 험 료</t>
  </si>
  <si>
    <t>[18]*&lt;8.00%&gt;</t>
  </si>
  <si>
    <t>M700-1100</t>
  </si>
  <si>
    <t>[3] x 00.0%</t>
    <phoneticPr fontId="4" type="noConversion"/>
  </si>
  <si>
    <t>[2+3] x 0.00% x 1.2</t>
    <phoneticPr fontId="4" type="noConversion"/>
  </si>
  <si>
    <t>[1] x 0.00%</t>
    <phoneticPr fontId="4" type="noConversion"/>
  </si>
  <si>
    <t>[1] x 0.0%</t>
    <phoneticPr fontId="4" type="noConversion"/>
  </si>
  <si>
    <t>[2+3+5] x 0.0%</t>
    <phoneticPr fontId="4" type="noConversion"/>
  </si>
  <si>
    <t>[3+5] x 0.006%</t>
    <phoneticPr fontId="4" type="noConversion"/>
  </si>
  <si>
    <t>[18] x 000%</t>
    <phoneticPr fontId="4" type="noConversion"/>
  </si>
  <si>
    <t>[20-2] x 00%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</si>
</sst>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#,##0.0########"/>
    <numFmt numFmtId="181" formatCode="###"/>
  </numFmts>
  <fonts count="5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177" fontId="1" fillId="0" borderId="8" xfId="0" applyNumberFormat="1" applyFont="1" applyFill="1" applyBorder="1" applyAlignment="1" applyProtection="1">
      <alignment vertical="center"/>
    </xf>
    <xf numFmtId="3" fontId="1" fillId="0" borderId="8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81" fontId="1" fillId="0" borderId="8" xfId="0" applyNumberFormat="1" applyFont="1" applyFill="1" applyBorder="1" applyAlignment="1" applyProtection="1">
      <alignment vertical="center"/>
    </xf>
    <xf numFmtId="181" fontId="1" fillId="0" borderId="5" xfId="0" applyNumberFormat="1" applyFont="1" applyFill="1" applyBorder="1" applyAlignment="1" applyProtection="1">
      <alignment vertical="center"/>
    </xf>
    <xf numFmtId="3" fontId="1" fillId="0" borderId="11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O35"/>
  <sheetViews>
    <sheetView showGridLines="0" tabSelected="1" workbookViewId="0">
      <selection sqref="A1:D1"/>
    </sheetView>
  </sheetViews>
  <sheetFormatPr defaultRowHeight="18" customHeight="1" x14ac:dyDescent="0.2"/>
  <cols>
    <col min="1" max="1" width="21.85546875" customWidth="1"/>
    <col min="2" max="2" width="46.85546875" customWidth="1"/>
    <col min="3" max="3" width="15.5703125" customWidth="1"/>
    <col min="4" max="4" width="46.85546875" customWidth="1"/>
    <col min="5" max="116" width="9.140625" customWidth="1"/>
    <col min="117" max="118" width="0" hidden="1" customWidth="1"/>
  </cols>
  <sheetData>
    <row r="1" spans="1:119" ht="26.1" customHeight="1" x14ac:dyDescent="0.2">
      <c r="A1" s="29" t="s">
        <v>66</v>
      </c>
      <c r="B1" s="29"/>
      <c r="C1" s="29"/>
      <c r="D1" s="2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 x14ac:dyDescent="0.2">
      <c r="A3" s="30" t="s">
        <v>335</v>
      </c>
      <c r="B3" s="32" t="s">
        <v>338</v>
      </c>
      <c r="C3" s="32" t="s">
        <v>340</v>
      </c>
      <c r="D3" s="36" t="s">
        <v>71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 x14ac:dyDescent="0.2">
      <c r="A4" s="31"/>
      <c r="B4" s="33"/>
      <c r="C4" s="33"/>
      <c r="D4" s="3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18" customHeight="1" x14ac:dyDescent="0.2">
      <c r="A5" s="6" t="s">
        <v>145</v>
      </c>
      <c r="B5" s="7" t="s">
        <v>16</v>
      </c>
      <c r="C5" s="20"/>
      <c r="D5" s="26" t="s">
        <v>16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16</v>
      </c>
      <c r="DN5" s="1" t="s">
        <v>243</v>
      </c>
      <c r="DO5" s="1"/>
    </row>
    <row r="6" spans="1:119" ht="18" customHeight="1" x14ac:dyDescent="0.2">
      <c r="A6" s="9" t="s">
        <v>304</v>
      </c>
      <c r="B6" s="10" t="s">
        <v>16</v>
      </c>
      <c r="C6" s="21"/>
      <c r="D6" s="27" t="s">
        <v>16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16</v>
      </c>
      <c r="DN6" s="1" t="s">
        <v>167</v>
      </c>
      <c r="DO6" s="1"/>
    </row>
    <row r="7" spans="1:119" ht="18" customHeight="1" x14ac:dyDescent="0.2">
      <c r="A7" s="9" t="s">
        <v>80</v>
      </c>
      <c r="B7" s="10" t="s">
        <v>16</v>
      </c>
      <c r="C7" s="21"/>
      <c r="D7" s="27" t="s">
        <v>16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16</v>
      </c>
      <c r="DN7" s="1" t="s">
        <v>70</v>
      </c>
      <c r="DO7" s="1"/>
    </row>
    <row r="8" spans="1:119" ht="18" customHeight="1" x14ac:dyDescent="0.2">
      <c r="A8" s="9" t="s">
        <v>4</v>
      </c>
      <c r="B8" s="10" t="s">
        <v>16</v>
      </c>
      <c r="C8" s="21"/>
      <c r="D8" s="27" t="s">
        <v>16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16</v>
      </c>
      <c r="DN8" s="1" t="s">
        <v>2</v>
      </c>
      <c r="DO8" s="1"/>
    </row>
    <row r="9" spans="1:119" ht="18" customHeight="1" x14ac:dyDescent="0.2">
      <c r="A9" s="9" t="s">
        <v>297</v>
      </c>
      <c r="B9" s="10" t="s">
        <v>356</v>
      </c>
      <c r="C9" s="21"/>
      <c r="D9" s="27" t="s">
        <v>16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16</v>
      </c>
      <c r="DN9" s="1" t="s">
        <v>134</v>
      </c>
      <c r="DO9" s="1"/>
    </row>
    <row r="10" spans="1:119" ht="18" customHeight="1" x14ac:dyDescent="0.2">
      <c r="A10" s="9" t="s">
        <v>353</v>
      </c>
      <c r="B10" s="10" t="s">
        <v>339</v>
      </c>
      <c r="C10" s="21"/>
      <c r="D10" s="27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16</v>
      </c>
      <c r="DN10" s="1" t="s">
        <v>15</v>
      </c>
      <c r="DO10" s="1"/>
    </row>
    <row r="11" spans="1:119" ht="18" customHeight="1" x14ac:dyDescent="0.2">
      <c r="A11" s="9" t="s">
        <v>302</v>
      </c>
      <c r="B11" s="10" t="s">
        <v>207</v>
      </c>
      <c r="C11" s="21"/>
      <c r="D11" s="27" t="s">
        <v>16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16</v>
      </c>
      <c r="DN11" s="1" t="s">
        <v>342</v>
      </c>
      <c r="DO11" s="1"/>
    </row>
    <row r="12" spans="1:119" ht="18" customHeight="1" x14ac:dyDescent="0.2">
      <c r="A12" s="9" t="s">
        <v>69</v>
      </c>
      <c r="B12" s="10" t="s">
        <v>61</v>
      </c>
      <c r="C12" s="21"/>
      <c r="D12" s="27" t="s">
        <v>16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16</v>
      </c>
      <c r="DN12" s="1" t="s">
        <v>92</v>
      </c>
      <c r="DO12" s="1"/>
    </row>
    <row r="13" spans="1:119" ht="18" customHeight="1" x14ac:dyDescent="0.2">
      <c r="A13" s="9" t="s">
        <v>76</v>
      </c>
      <c r="B13" s="10" t="s">
        <v>328</v>
      </c>
      <c r="C13" s="21"/>
      <c r="D13" s="27" t="s">
        <v>16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16</v>
      </c>
      <c r="DN13" s="1" t="s">
        <v>318</v>
      </c>
      <c r="DO13" s="1"/>
    </row>
    <row r="14" spans="1:119" ht="18" customHeight="1" x14ac:dyDescent="0.2">
      <c r="A14" s="9" t="s">
        <v>171</v>
      </c>
      <c r="B14" s="10" t="s">
        <v>59</v>
      </c>
      <c r="C14" s="21"/>
      <c r="D14" s="27" t="s">
        <v>16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16</v>
      </c>
      <c r="DN14" s="1" t="s">
        <v>349</v>
      </c>
      <c r="DO14" s="1"/>
    </row>
    <row r="15" spans="1:119" ht="18" customHeight="1" x14ac:dyDescent="0.2">
      <c r="A15" s="9" t="s">
        <v>141</v>
      </c>
      <c r="B15" s="10" t="s">
        <v>75</v>
      </c>
      <c r="C15" s="21"/>
      <c r="D15" s="27" t="s">
        <v>16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16</v>
      </c>
      <c r="DN15" s="1" t="s">
        <v>117</v>
      </c>
      <c r="DO15" s="1"/>
    </row>
    <row r="16" spans="1:119" ht="18" customHeight="1" x14ac:dyDescent="0.2">
      <c r="A16" s="9" t="s">
        <v>196</v>
      </c>
      <c r="B16" s="10" t="s">
        <v>358</v>
      </c>
      <c r="C16" s="21"/>
      <c r="D16" s="27" t="s">
        <v>16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16</v>
      </c>
      <c r="DN16" s="1" t="s">
        <v>202</v>
      </c>
      <c r="DO16" s="1"/>
    </row>
    <row r="17" spans="1:119" ht="18" customHeight="1" x14ac:dyDescent="0.2">
      <c r="A17" s="9" t="s">
        <v>140</v>
      </c>
      <c r="B17" s="10" t="s">
        <v>357</v>
      </c>
      <c r="C17" s="21"/>
      <c r="D17" s="27" t="s">
        <v>16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16</v>
      </c>
      <c r="DN17" s="1" t="s">
        <v>104</v>
      </c>
      <c r="DO17" s="1"/>
    </row>
    <row r="18" spans="1:119" ht="18" customHeight="1" x14ac:dyDescent="0.2">
      <c r="A18" s="9" t="s">
        <v>321</v>
      </c>
      <c r="B18" s="10" t="s">
        <v>359</v>
      </c>
      <c r="C18" s="21"/>
      <c r="D18" s="27" t="s">
        <v>16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16</v>
      </c>
      <c r="DN18" s="1" t="s">
        <v>227</v>
      </c>
      <c r="DO18" s="1"/>
    </row>
    <row r="19" spans="1:119" ht="18" customHeight="1" x14ac:dyDescent="0.2">
      <c r="A19" s="9" t="s">
        <v>20</v>
      </c>
      <c r="B19" s="10" t="s">
        <v>360</v>
      </c>
      <c r="C19" s="21"/>
      <c r="D19" s="27" t="s">
        <v>16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16</v>
      </c>
      <c r="DN19" s="1" t="s">
        <v>250</v>
      </c>
      <c r="DO19" s="1"/>
    </row>
    <row r="20" spans="1:119" ht="18" customHeight="1" x14ac:dyDescent="0.2">
      <c r="A20" s="9" t="s">
        <v>252</v>
      </c>
      <c r="B20" s="10" t="s">
        <v>361</v>
      </c>
      <c r="C20" s="21"/>
      <c r="D20" s="27" t="s">
        <v>16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16</v>
      </c>
      <c r="DN20" s="1" t="s">
        <v>78</v>
      </c>
      <c r="DO20" s="1"/>
    </row>
    <row r="21" spans="1:119" ht="18" customHeight="1" x14ac:dyDescent="0.2">
      <c r="A21" s="9" t="s">
        <v>174</v>
      </c>
      <c r="B21" s="10" t="s">
        <v>19</v>
      </c>
      <c r="C21" s="21"/>
      <c r="D21" s="27" t="s">
        <v>16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16</v>
      </c>
      <c r="DN21" s="1" t="s">
        <v>29</v>
      </c>
      <c r="DO21" s="1"/>
    </row>
    <row r="22" spans="1:119" ht="18" customHeight="1" x14ac:dyDescent="0.2">
      <c r="A22" s="9" t="s">
        <v>214</v>
      </c>
      <c r="B22" s="10" t="s">
        <v>308</v>
      </c>
      <c r="C22" s="21"/>
      <c r="D22" s="27" t="s">
        <v>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16</v>
      </c>
      <c r="DN22" s="1" t="s">
        <v>73</v>
      </c>
      <c r="DO22" s="1"/>
    </row>
    <row r="23" spans="1:119" ht="18" customHeight="1" x14ac:dyDescent="0.2">
      <c r="A23" s="9" t="s">
        <v>324</v>
      </c>
      <c r="B23" s="10" t="s">
        <v>362</v>
      </c>
      <c r="C23" s="21"/>
      <c r="D23" s="27" t="s">
        <v>16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16</v>
      </c>
      <c r="DN23" s="1" t="s">
        <v>354</v>
      </c>
      <c r="DO23" s="1"/>
    </row>
    <row r="24" spans="1:119" ht="18" customHeight="1" x14ac:dyDescent="0.2">
      <c r="A24" s="9" t="s">
        <v>136</v>
      </c>
      <c r="B24" s="10" t="s">
        <v>331</v>
      </c>
      <c r="C24" s="21"/>
      <c r="D24" s="27" t="s">
        <v>16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16</v>
      </c>
      <c r="DN24" s="1" t="s">
        <v>10</v>
      </c>
      <c r="DO24" s="1"/>
    </row>
    <row r="25" spans="1:119" ht="18" customHeight="1" x14ac:dyDescent="0.2">
      <c r="A25" s="9" t="s">
        <v>156</v>
      </c>
      <c r="B25" s="10" t="s">
        <v>363</v>
      </c>
      <c r="C25" s="21"/>
      <c r="D25" s="27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16</v>
      </c>
      <c r="DN25" s="1" t="s">
        <v>291</v>
      </c>
      <c r="DO25" s="1"/>
    </row>
    <row r="26" spans="1:119" ht="18" customHeight="1" x14ac:dyDescent="0.2">
      <c r="A26" s="9" t="s">
        <v>299</v>
      </c>
      <c r="B26" s="10" t="s">
        <v>111</v>
      </c>
      <c r="C26" s="21"/>
      <c r="D26" s="27" t="s">
        <v>16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16</v>
      </c>
      <c r="DN26" s="1" t="s">
        <v>32</v>
      </c>
      <c r="DO26" s="1"/>
    </row>
    <row r="27" spans="1:119" ht="18" customHeight="1" x14ac:dyDescent="0.2">
      <c r="A27" s="9" t="s">
        <v>228</v>
      </c>
      <c r="B27" s="10" t="s">
        <v>206</v>
      </c>
      <c r="C27" s="21"/>
      <c r="D27" s="27" t="s">
        <v>16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16</v>
      </c>
      <c r="DN27" s="1" t="s">
        <v>9</v>
      </c>
      <c r="DO27" s="1"/>
    </row>
    <row r="28" spans="1:119" ht="18" customHeight="1" x14ac:dyDescent="0.2">
      <c r="A28" s="9" t="s">
        <v>106</v>
      </c>
      <c r="B28" s="10" t="s">
        <v>16</v>
      </c>
      <c r="C28" s="21"/>
      <c r="D28" s="27" t="s">
        <v>16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16</v>
      </c>
      <c r="DN28" s="1" t="s">
        <v>298</v>
      </c>
      <c r="DO28" s="1"/>
    </row>
    <row r="29" spans="1:119" ht="18" customHeight="1" x14ac:dyDescent="0.2">
      <c r="A29" s="9" t="s">
        <v>45</v>
      </c>
      <c r="B29" s="10" t="s">
        <v>16</v>
      </c>
      <c r="C29" s="21"/>
      <c r="D29" s="27" t="s">
        <v>16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16</v>
      </c>
      <c r="DN29" s="1" t="s">
        <v>162</v>
      </c>
      <c r="DO29" s="1"/>
    </row>
    <row r="30" spans="1:119" ht="18" customHeight="1" x14ac:dyDescent="0.2">
      <c r="A30" s="9" t="s">
        <v>289</v>
      </c>
      <c r="B30" s="10" t="s">
        <v>327</v>
      </c>
      <c r="C30" s="21"/>
      <c r="D30" s="27" t="s">
        <v>16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16</v>
      </c>
      <c r="DN30" s="1" t="s">
        <v>135</v>
      </c>
      <c r="DO30" s="1"/>
    </row>
    <row r="31" spans="1:119" ht="18" customHeight="1" x14ac:dyDescent="0.2">
      <c r="A31" s="9" t="s">
        <v>224</v>
      </c>
      <c r="B31" s="10" t="s">
        <v>16</v>
      </c>
      <c r="C31" s="21">
        <v>73140000</v>
      </c>
      <c r="D31" s="27" t="s">
        <v>16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16</v>
      </c>
      <c r="DN31" s="1" t="s">
        <v>219</v>
      </c>
      <c r="DO31" s="1"/>
    </row>
    <row r="32" spans="1:119" ht="18" customHeight="1" x14ac:dyDescent="0.2">
      <c r="A32" s="9" t="s">
        <v>195</v>
      </c>
      <c r="B32" s="10" t="s">
        <v>16</v>
      </c>
      <c r="C32" s="21"/>
      <c r="D32" s="27" t="s">
        <v>16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16</v>
      </c>
      <c r="DN32" s="1" t="s">
        <v>58</v>
      </c>
      <c r="DO32" s="1"/>
    </row>
    <row r="33" spans="1:119" ht="18" customHeight="1" x14ac:dyDescent="0.2">
      <c r="A33" s="9" t="s">
        <v>194</v>
      </c>
      <c r="B33" s="10" t="s">
        <v>16</v>
      </c>
      <c r="C33" s="21"/>
      <c r="D33" s="27" t="s">
        <v>16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16</v>
      </c>
      <c r="DN33" s="1" t="s">
        <v>123</v>
      </c>
      <c r="DO33" s="1"/>
    </row>
    <row r="34" spans="1:119" ht="18" customHeight="1" x14ac:dyDescent="0.2">
      <c r="A34" s="12" t="s">
        <v>234</v>
      </c>
      <c r="B34" s="13" t="s">
        <v>90</v>
      </c>
      <c r="C34" s="22"/>
      <c r="D34" s="28" t="s">
        <v>16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16</v>
      </c>
      <c r="DN34" s="1" t="s">
        <v>209</v>
      </c>
      <c r="DO34" s="1"/>
    </row>
    <row r="35" spans="1:119" ht="18" customHeight="1" x14ac:dyDescent="0.2">
      <c r="A35" s="1"/>
      <c r="B35" s="2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</row>
  </sheetData>
  <mergeCells count="5">
    <mergeCell ref="A1:D1"/>
    <mergeCell ref="A3:A4"/>
    <mergeCell ref="B3:B4"/>
    <mergeCell ref="C3:C4"/>
    <mergeCell ref="D3:D4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X147"/>
  <sheetViews>
    <sheetView showGridLines="0" topLeftCell="A118" workbookViewId="0">
      <selection activeCell="E149" sqref="E149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9.42578125" customWidth="1"/>
    <col min="4" max="4" width="4.7109375" customWidth="1"/>
    <col min="5" max="5" width="14" customWidth="1"/>
    <col min="6" max="6" width="17.140625" customWidth="1"/>
    <col min="7" max="7" width="14" customWidth="1"/>
    <col min="8" max="8" width="17.140625" customWidth="1"/>
    <col min="9" max="9" width="14" customWidth="1"/>
    <col min="10" max="10" width="17.140625" customWidth="1"/>
    <col min="11" max="11" width="14" customWidth="1"/>
    <col min="12" max="12" width="17.140625" customWidth="1"/>
    <col min="13" max="13" width="12.42578125" customWidth="1"/>
    <col min="14" max="14" width="15.5703125" customWidth="1"/>
    <col min="15" max="116" width="9.140625" customWidth="1"/>
    <col min="117" max="118" width="0" hidden="1" customWidth="1"/>
  </cols>
  <sheetData>
    <row r="1" spans="1:128" ht="26.1" customHeight="1" x14ac:dyDescent="0.2">
      <c r="A1" s="29" t="s">
        <v>236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0" t="s">
        <v>87</v>
      </c>
      <c r="B3" s="32" t="s">
        <v>344</v>
      </c>
      <c r="C3" s="32" t="s">
        <v>197</v>
      </c>
      <c r="D3" s="32" t="s">
        <v>1</v>
      </c>
      <c r="E3" s="38" t="s">
        <v>139</v>
      </c>
      <c r="F3" s="39"/>
      <c r="G3" s="38" t="s">
        <v>108</v>
      </c>
      <c r="H3" s="39"/>
      <c r="I3" s="38" t="s">
        <v>257</v>
      </c>
      <c r="J3" s="39"/>
      <c r="K3" s="38" t="s">
        <v>267</v>
      </c>
      <c r="L3" s="38"/>
      <c r="M3" s="35" t="s">
        <v>130</v>
      </c>
      <c r="N3" s="36" t="s">
        <v>166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1"/>
      <c r="B4" s="33"/>
      <c r="C4" s="33"/>
      <c r="D4" s="34"/>
      <c r="E4" s="3" t="s">
        <v>60</v>
      </c>
      <c r="F4" s="4" t="s">
        <v>35</v>
      </c>
      <c r="G4" s="4" t="s">
        <v>60</v>
      </c>
      <c r="H4" s="4" t="s">
        <v>35</v>
      </c>
      <c r="I4" s="4" t="s">
        <v>60</v>
      </c>
      <c r="J4" s="4" t="s">
        <v>35</v>
      </c>
      <c r="K4" s="4" t="s">
        <v>60</v>
      </c>
      <c r="L4" s="5" t="s">
        <v>35</v>
      </c>
      <c r="M4" s="33"/>
      <c r="N4" s="3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77</v>
      </c>
      <c r="B5" s="7" t="s">
        <v>16</v>
      </c>
      <c r="C5" s="24">
        <v>0</v>
      </c>
      <c r="D5" s="7" t="s">
        <v>16</v>
      </c>
      <c r="E5" s="8">
        <f t="shared" ref="E5:E36" si="0">G5+I5+K5</f>
        <v>0</v>
      </c>
      <c r="F5" s="20">
        <f t="shared" ref="F5:F36" si="1">H5+J5+L5</f>
        <v>0</v>
      </c>
      <c r="G5" s="8"/>
      <c r="H5" s="20">
        <f>H6+H25+H45+H66</f>
        <v>0</v>
      </c>
      <c r="I5" s="8"/>
      <c r="J5" s="20">
        <f>J6+J25+J45+J66</f>
        <v>0</v>
      </c>
      <c r="K5" s="8"/>
      <c r="L5" s="20">
        <f>L6+L25+L45+L66</f>
        <v>0</v>
      </c>
      <c r="M5" s="8" t="s">
        <v>16</v>
      </c>
      <c r="N5" s="1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16</v>
      </c>
      <c r="DN5" s="1" t="s">
        <v>16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81</v>
      </c>
      <c r="B6" s="10" t="s">
        <v>16</v>
      </c>
      <c r="C6" s="23">
        <v>0</v>
      </c>
      <c r="D6" s="10" t="s">
        <v>16</v>
      </c>
      <c r="E6" s="11">
        <f t="shared" si="0"/>
        <v>0</v>
      </c>
      <c r="F6" s="21">
        <f t="shared" si="1"/>
        <v>0</v>
      </c>
      <c r="G6" s="11"/>
      <c r="H6" s="21">
        <f>H7+H11+H22</f>
        <v>0</v>
      </c>
      <c r="I6" s="11"/>
      <c r="J6" s="21">
        <f>J7+J11+J22</f>
        <v>0</v>
      </c>
      <c r="K6" s="11"/>
      <c r="L6" s="21">
        <f>L7+L11+L22</f>
        <v>0</v>
      </c>
      <c r="M6" s="11" t="s">
        <v>16</v>
      </c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16</v>
      </c>
      <c r="DN6" s="1" t="s">
        <v>16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91</v>
      </c>
      <c r="B7" s="10" t="s">
        <v>16</v>
      </c>
      <c r="C7" s="23">
        <v>0</v>
      </c>
      <c r="D7" s="10" t="s">
        <v>16</v>
      </c>
      <c r="E7" s="11">
        <f t="shared" si="0"/>
        <v>0</v>
      </c>
      <c r="F7" s="21">
        <f t="shared" si="1"/>
        <v>0</v>
      </c>
      <c r="G7" s="11"/>
      <c r="H7" s="21">
        <f>SUM(H8:H10)</f>
        <v>0</v>
      </c>
      <c r="I7" s="11"/>
      <c r="J7" s="21">
        <f>SUM(J8:J10)</f>
        <v>0</v>
      </c>
      <c r="K7" s="11"/>
      <c r="L7" s="21">
        <f>SUM(L8:L10)</f>
        <v>0</v>
      </c>
      <c r="M7" s="11" t="s">
        <v>16</v>
      </c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16</v>
      </c>
      <c r="DN7" s="1" t="s">
        <v>16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290</v>
      </c>
      <c r="B8" s="10" t="s">
        <v>241</v>
      </c>
      <c r="C8" s="19">
        <v>16</v>
      </c>
      <c r="D8" s="10" t="s">
        <v>309</v>
      </c>
      <c r="E8" s="11">
        <f t="shared" si="0"/>
        <v>0</v>
      </c>
      <c r="F8" s="21">
        <f t="shared" si="1"/>
        <v>0</v>
      </c>
      <c r="G8" s="11"/>
      <c r="H8" s="21">
        <f>TRUNC(C8*G8,0)</f>
        <v>0</v>
      </c>
      <c r="I8" s="11"/>
      <c r="J8" s="21">
        <f>TRUNC(C8*I8,0)</f>
        <v>0</v>
      </c>
      <c r="K8" s="11"/>
      <c r="L8" s="21">
        <f>TRUNC(C8*K8,0)</f>
        <v>0</v>
      </c>
      <c r="M8" s="11" t="s">
        <v>16</v>
      </c>
      <c r="N8" s="1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31</v>
      </c>
      <c r="DN8" s="1" t="s">
        <v>16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118</v>
      </c>
      <c r="B9" s="10" t="s">
        <v>288</v>
      </c>
      <c r="C9" s="19">
        <v>8</v>
      </c>
      <c r="D9" s="10" t="s">
        <v>309</v>
      </c>
      <c r="E9" s="11">
        <f t="shared" si="0"/>
        <v>0</v>
      </c>
      <c r="F9" s="21">
        <f t="shared" si="1"/>
        <v>0</v>
      </c>
      <c r="G9" s="11"/>
      <c r="H9" s="21">
        <f>TRUNC(C9*G9,0)</f>
        <v>0</v>
      </c>
      <c r="I9" s="11"/>
      <c r="J9" s="21">
        <f>TRUNC(C9*I9,0)</f>
        <v>0</v>
      </c>
      <c r="K9" s="11"/>
      <c r="L9" s="21">
        <f>TRUNC(C9*K9,0)</f>
        <v>0</v>
      </c>
      <c r="M9" s="11" t="s">
        <v>16</v>
      </c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226</v>
      </c>
      <c r="DN9" s="1" t="s">
        <v>16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13</v>
      </c>
      <c r="B10" s="10" t="s">
        <v>212</v>
      </c>
      <c r="C10" s="19">
        <v>8</v>
      </c>
      <c r="D10" s="10" t="s">
        <v>309</v>
      </c>
      <c r="E10" s="11">
        <f t="shared" si="0"/>
        <v>0</v>
      </c>
      <c r="F10" s="21">
        <f t="shared" si="1"/>
        <v>0</v>
      </c>
      <c r="G10" s="11"/>
      <c r="H10" s="21">
        <f>TRUNC(C10*G10,0)</f>
        <v>0</v>
      </c>
      <c r="I10" s="11"/>
      <c r="J10" s="21">
        <f>TRUNC(C10*I10,0)</f>
        <v>0</v>
      </c>
      <c r="K10" s="11"/>
      <c r="L10" s="21">
        <f>TRUNC(C10*K10,0)</f>
        <v>0</v>
      </c>
      <c r="M10" s="11" t="s">
        <v>16</v>
      </c>
      <c r="N10" s="1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352</v>
      </c>
      <c r="DN10" s="1" t="s">
        <v>16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329</v>
      </c>
      <c r="B11" s="10" t="s">
        <v>16</v>
      </c>
      <c r="C11" s="23">
        <v>0</v>
      </c>
      <c r="D11" s="10" t="s">
        <v>16</v>
      </c>
      <c r="E11" s="11">
        <f t="shared" si="0"/>
        <v>0</v>
      </c>
      <c r="F11" s="21">
        <f t="shared" si="1"/>
        <v>0</v>
      </c>
      <c r="G11" s="11"/>
      <c r="H11" s="21">
        <f>SUM(H12:H21)</f>
        <v>0</v>
      </c>
      <c r="I11" s="11"/>
      <c r="J11" s="21">
        <f>SUM(J12:J21)</f>
        <v>0</v>
      </c>
      <c r="K11" s="11"/>
      <c r="L11" s="21">
        <f>SUM(L12:L21)</f>
        <v>0</v>
      </c>
      <c r="M11" s="11" t="s">
        <v>16</v>
      </c>
      <c r="N11" s="1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16</v>
      </c>
      <c r="DN11" s="1" t="s">
        <v>16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274</v>
      </c>
      <c r="B12" s="10" t="s">
        <v>205</v>
      </c>
      <c r="C12" s="19">
        <v>81</v>
      </c>
      <c r="D12" s="10" t="s">
        <v>284</v>
      </c>
      <c r="E12" s="11">
        <f t="shared" si="0"/>
        <v>0</v>
      </c>
      <c r="F12" s="21">
        <f t="shared" si="1"/>
        <v>0</v>
      </c>
      <c r="G12" s="11"/>
      <c r="H12" s="21">
        <f t="shared" ref="H12:H21" si="2">TRUNC(C12*G12,0)</f>
        <v>0</v>
      </c>
      <c r="I12" s="11"/>
      <c r="J12" s="21">
        <f t="shared" ref="J12:J21" si="3">TRUNC(C12*I12,0)</f>
        <v>0</v>
      </c>
      <c r="K12" s="11"/>
      <c r="L12" s="21">
        <f t="shared" ref="L12:L21" si="4">TRUNC(C12*K12,0)</f>
        <v>0</v>
      </c>
      <c r="M12" s="11" t="s">
        <v>16</v>
      </c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55</v>
      </c>
      <c r="DN12" s="1" t="s">
        <v>16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274</v>
      </c>
      <c r="B13" s="10" t="s">
        <v>256</v>
      </c>
      <c r="C13" s="19">
        <v>10</v>
      </c>
      <c r="D13" s="10" t="s">
        <v>284</v>
      </c>
      <c r="E13" s="11">
        <f t="shared" si="0"/>
        <v>0</v>
      </c>
      <c r="F13" s="21">
        <f t="shared" si="1"/>
        <v>0</v>
      </c>
      <c r="G13" s="11"/>
      <c r="H13" s="21">
        <f t="shared" si="2"/>
        <v>0</v>
      </c>
      <c r="I13" s="11"/>
      <c r="J13" s="21">
        <f t="shared" si="3"/>
        <v>0</v>
      </c>
      <c r="K13" s="11"/>
      <c r="L13" s="21">
        <f t="shared" si="4"/>
        <v>0</v>
      </c>
      <c r="M13" s="11" t="s">
        <v>16</v>
      </c>
      <c r="N13" s="1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326</v>
      </c>
      <c r="DN13" s="1" t="s">
        <v>16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151</v>
      </c>
      <c r="B14" s="10" t="s">
        <v>11</v>
      </c>
      <c r="C14" s="19">
        <v>31</v>
      </c>
      <c r="D14" s="10" t="s">
        <v>309</v>
      </c>
      <c r="E14" s="11">
        <f t="shared" si="0"/>
        <v>0</v>
      </c>
      <c r="F14" s="21">
        <f t="shared" si="1"/>
        <v>0</v>
      </c>
      <c r="G14" s="11"/>
      <c r="H14" s="21">
        <f t="shared" si="2"/>
        <v>0</v>
      </c>
      <c r="I14" s="11"/>
      <c r="J14" s="21">
        <f t="shared" si="3"/>
        <v>0</v>
      </c>
      <c r="K14" s="11"/>
      <c r="L14" s="21">
        <f t="shared" si="4"/>
        <v>0</v>
      </c>
      <c r="M14" s="11" t="s">
        <v>16</v>
      </c>
      <c r="N14" s="1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351</v>
      </c>
      <c r="DN14" s="1" t="s">
        <v>16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265</v>
      </c>
      <c r="B15" s="10" t="s">
        <v>315</v>
      </c>
      <c r="C15" s="19">
        <v>32</v>
      </c>
      <c r="D15" s="10" t="s">
        <v>312</v>
      </c>
      <c r="E15" s="11">
        <f t="shared" si="0"/>
        <v>0</v>
      </c>
      <c r="F15" s="21">
        <f t="shared" si="1"/>
        <v>0</v>
      </c>
      <c r="G15" s="11"/>
      <c r="H15" s="21">
        <f t="shared" si="2"/>
        <v>0</v>
      </c>
      <c r="I15" s="11"/>
      <c r="J15" s="21">
        <f t="shared" si="3"/>
        <v>0</v>
      </c>
      <c r="K15" s="11"/>
      <c r="L15" s="21">
        <f t="shared" si="4"/>
        <v>0</v>
      </c>
      <c r="M15" s="11" t="s">
        <v>16</v>
      </c>
      <c r="N15" s="1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319</v>
      </c>
      <c r="DN15" s="1" t="s">
        <v>16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281</v>
      </c>
      <c r="B16" s="10" t="s">
        <v>216</v>
      </c>
      <c r="C16" s="19">
        <v>28</v>
      </c>
      <c r="D16" s="10" t="s">
        <v>309</v>
      </c>
      <c r="E16" s="11">
        <f t="shared" si="0"/>
        <v>0</v>
      </c>
      <c r="F16" s="21">
        <f t="shared" si="1"/>
        <v>0</v>
      </c>
      <c r="G16" s="11"/>
      <c r="H16" s="21">
        <f t="shared" si="2"/>
        <v>0</v>
      </c>
      <c r="I16" s="11"/>
      <c r="J16" s="21">
        <f t="shared" si="3"/>
        <v>0</v>
      </c>
      <c r="K16" s="11"/>
      <c r="L16" s="21">
        <f t="shared" si="4"/>
        <v>0</v>
      </c>
      <c r="M16" s="11" t="s">
        <v>16</v>
      </c>
      <c r="N16" s="1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57</v>
      </c>
      <c r="DN16" s="1" t="s">
        <v>16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347</v>
      </c>
      <c r="B17" s="10" t="s">
        <v>64</v>
      </c>
      <c r="C17" s="19">
        <v>2</v>
      </c>
      <c r="D17" s="10" t="s">
        <v>284</v>
      </c>
      <c r="E17" s="11">
        <f t="shared" si="0"/>
        <v>0</v>
      </c>
      <c r="F17" s="21">
        <f t="shared" si="1"/>
        <v>0</v>
      </c>
      <c r="G17" s="11"/>
      <c r="H17" s="21">
        <f t="shared" si="2"/>
        <v>0</v>
      </c>
      <c r="I17" s="11"/>
      <c r="J17" s="21">
        <f t="shared" si="3"/>
        <v>0</v>
      </c>
      <c r="K17" s="11"/>
      <c r="L17" s="21">
        <f t="shared" si="4"/>
        <v>0</v>
      </c>
      <c r="M17" s="11" t="s">
        <v>16</v>
      </c>
      <c r="N17" s="1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67</v>
      </c>
      <c r="DN17" s="1" t="s">
        <v>16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235</v>
      </c>
      <c r="B18" s="10" t="s">
        <v>34</v>
      </c>
      <c r="C18" s="19">
        <v>13</v>
      </c>
      <c r="D18" s="10" t="s">
        <v>312</v>
      </c>
      <c r="E18" s="11">
        <f t="shared" si="0"/>
        <v>0</v>
      </c>
      <c r="F18" s="21">
        <f t="shared" si="1"/>
        <v>0</v>
      </c>
      <c r="G18" s="11"/>
      <c r="H18" s="21">
        <f t="shared" si="2"/>
        <v>0</v>
      </c>
      <c r="I18" s="11"/>
      <c r="J18" s="21">
        <f t="shared" si="3"/>
        <v>0</v>
      </c>
      <c r="K18" s="11"/>
      <c r="L18" s="21">
        <f t="shared" si="4"/>
        <v>0</v>
      </c>
      <c r="M18" s="11" t="s">
        <v>16</v>
      </c>
      <c r="N18" s="1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95</v>
      </c>
      <c r="DN18" s="1" t="s">
        <v>16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221</v>
      </c>
      <c r="B19" s="10" t="s">
        <v>157</v>
      </c>
      <c r="C19" s="19">
        <v>44</v>
      </c>
      <c r="D19" s="10" t="s">
        <v>284</v>
      </c>
      <c r="E19" s="11">
        <f t="shared" si="0"/>
        <v>0</v>
      </c>
      <c r="F19" s="21">
        <f t="shared" si="1"/>
        <v>0</v>
      </c>
      <c r="G19" s="11"/>
      <c r="H19" s="21">
        <f t="shared" si="2"/>
        <v>0</v>
      </c>
      <c r="I19" s="11"/>
      <c r="J19" s="21">
        <f t="shared" si="3"/>
        <v>0</v>
      </c>
      <c r="K19" s="11"/>
      <c r="L19" s="21">
        <f t="shared" si="4"/>
        <v>0</v>
      </c>
      <c r="M19" s="11" t="s">
        <v>16</v>
      </c>
      <c r="N19" s="1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26</v>
      </c>
      <c r="DN19" s="1" t="s">
        <v>16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84</v>
      </c>
      <c r="B20" s="10" t="s">
        <v>155</v>
      </c>
      <c r="C20" s="19">
        <v>63</v>
      </c>
      <c r="D20" s="10" t="s">
        <v>312</v>
      </c>
      <c r="E20" s="11">
        <f t="shared" si="0"/>
        <v>0</v>
      </c>
      <c r="F20" s="21">
        <f t="shared" si="1"/>
        <v>0</v>
      </c>
      <c r="G20" s="11"/>
      <c r="H20" s="21">
        <f t="shared" si="2"/>
        <v>0</v>
      </c>
      <c r="I20" s="11"/>
      <c r="J20" s="21">
        <f t="shared" si="3"/>
        <v>0</v>
      </c>
      <c r="K20" s="11"/>
      <c r="L20" s="21">
        <f t="shared" si="4"/>
        <v>0</v>
      </c>
      <c r="M20" s="11" t="s">
        <v>16</v>
      </c>
      <c r="N20" s="1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266</v>
      </c>
      <c r="DN20" s="1" t="s">
        <v>16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21</v>
      </c>
      <c r="B21" s="10" t="s">
        <v>16</v>
      </c>
      <c r="C21" s="19">
        <v>1</v>
      </c>
      <c r="D21" s="10" t="s">
        <v>258</v>
      </c>
      <c r="E21" s="11">
        <f t="shared" si="0"/>
        <v>0</v>
      </c>
      <c r="F21" s="21">
        <f t="shared" si="1"/>
        <v>0</v>
      </c>
      <c r="G21" s="11"/>
      <c r="H21" s="21">
        <f t="shared" si="2"/>
        <v>0</v>
      </c>
      <c r="I21" s="11"/>
      <c r="J21" s="21">
        <f t="shared" si="3"/>
        <v>0</v>
      </c>
      <c r="K21" s="11"/>
      <c r="L21" s="21">
        <f t="shared" si="4"/>
        <v>0</v>
      </c>
      <c r="M21" s="11" t="s">
        <v>16</v>
      </c>
      <c r="N21" s="1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314</v>
      </c>
      <c r="DN21" s="1" t="s">
        <v>16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203</v>
      </c>
      <c r="B22" s="10" t="s">
        <v>16</v>
      </c>
      <c r="C22" s="23">
        <v>0</v>
      </c>
      <c r="D22" s="10" t="s">
        <v>16</v>
      </c>
      <c r="E22" s="11">
        <f t="shared" si="0"/>
        <v>0</v>
      </c>
      <c r="F22" s="21">
        <f t="shared" si="1"/>
        <v>0</v>
      </c>
      <c r="G22" s="11"/>
      <c r="H22" s="21">
        <f>H23</f>
        <v>0</v>
      </c>
      <c r="I22" s="11"/>
      <c r="J22" s="21">
        <f>J23</f>
        <v>0</v>
      </c>
      <c r="K22" s="11"/>
      <c r="L22" s="21">
        <f>L23</f>
        <v>0</v>
      </c>
      <c r="M22" s="11" t="s">
        <v>16</v>
      </c>
      <c r="N22" s="1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16</v>
      </c>
      <c r="DN22" s="1" t="s">
        <v>16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41</v>
      </c>
      <c r="B23" s="10" t="s">
        <v>163</v>
      </c>
      <c r="C23" s="19">
        <v>61</v>
      </c>
      <c r="D23" s="10" t="s">
        <v>309</v>
      </c>
      <c r="E23" s="11">
        <f t="shared" si="0"/>
        <v>0</v>
      </c>
      <c r="F23" s="21">
        <f t="shared" si="1"/>
        <v>0</v>
      </c>
      <c r="G23" s="11"/>
      <c r="H23" s="21">
        <f>TRUNC(C23*G23,0)</f>
        <v>0</v>
      </c>
      <c r="I23" s="11"/>
      <c r="J23" s="21">
        <f>TRUNC(C23*I23,0)</f>
        <v>0</v>
      </c>
      <c r="K23" s="11"/>
      <c r="L23" s="21">
        <f>TRUNC(C23*K23,0)</f>
        <v>0</v>
      </c>
      <c r="M23" s="11" t="s">
        <v>16</v>
      </c>
      <c r="N23" s="1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217</v>
      </c>
      <c r="DN23" s="1" t="s">
        <v>16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18</v>
      </c>
      <c r="B24" s="10" t="s">
        <v>16</v>
      </c>
      <c r="C24" s="23">
        <v>0</v>
      </c>
      <c r="D24" s="10" t="s">
        <v>16</v>
      </c>
      <c r="E24" s="11">
        <f t="shared" si="0"/>
        <v>0</v>
      </c>
      <c r="F24" s="21">
        <f t="shared" si="1"/>
        <v>0</v>
      </c>
      <c r="G24" s="11"/>
      <c r="H24" s="21">
        <f>TRUNC(C24*G24,0)</f>
        <v>0</v>
      </c>
      <c r="I24" s="11"/>
      <c r="J24" s="21">
        <f>TRUNC(C24*I24,0)</f>
        <v>0</v>
      </c>
      <c r="K24" s="11"/>
      <c r="L24" s="21">
        <f>TRUNC(C24*K24,0)</f>
        <v>0</v>
      </c>
      <c r="M24" s="11" t="s">
        <v>16</v>
      </c>
      <c r="N24" s="1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16</v>
      </c>
      <c r="DN24" s="1" t="s">
        <v>16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246</v>
      </c>
      <c r="B25" s="10" t="s">
        <v>16</v>
      </c>
      <c r="C25" s="23">
        <v>0</v>
      </c>
      <c r="D25" s="10" t="s">
        <v>16</v>
      </c>
      <c r="E25" s="11">
        <f t="shared" si="0"/>
        <v>0</v>
      </c>
      <c r="F25" s="21">
        <f t="shared" si="1"/>
        <v>0</v>
      </c>
      <c r="G25" s="11"/>
      <c r="H25" s="21">
        <f>H26+H31+H33+H35+H37+H39+H42</f>
        <v>0</v>
      </c>
      <c r="I25" s="11"/>
      <c r="J25" s="21">
        <f>J26+J31+J33+J35+J37+J39+J42</f>
        <v>0</v>
      </c>
      <c r="K25" s="11"/>
      <c r="L25" s="21">
        <f>L26+L31+L33+L35+L37+L39+L42</f>
        <v>0</v>
      </c>
      <c r="M25" s="11" t="s">
        <v>16</v>
      </c>
      <c r="N25" s="1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16</v>
      </c>
      <c r="DN25" s="1" t="s">
        <v>16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120</v>
      </c>
      <c r="B26" s="10" t="s">
        <v>16</v>
      </c>
      <c r="C26" s="23">
        <v>0</v>
      </c>
      <c r="D26" s="10" t="s">
        <v>16</v>
      </c>
      <c r="E26" s="11">
        <f t="shared" si="0"/>
        <v>0</v>
      </c>
      <c r="F26" s="21">
        <f t="shared" si="1"/>
        <v>0</v>
      </c>
      <c r="G26" s="11"/>
      <c r="H26" s="21">
        <f>SUM(H27:H30)</f>
        <v>0</v>
      </c>
      <c r="I26" s="11"/>
      <c r="J26" s="21">
        <f>SUM(J27:J30)</f>
        <v>0</v>
      </c>
      <c r="K26" s="11"/>
      <c r="L26" s="21">
        <f>SUM(L27:L30)</f>
        <v>0</v>
      </c>
      <c r="M26" s="11" t="s">
        <v>16</v>
      </c>
      <c r="N26" s="1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16</v>
      </c>
      <c r="DN26" s="1" t="s">
        <v>16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112</v>
      </c>
      <c r="B27" s="10" t="s">
        <v>85</v>
      </c>
      <c r="C27" s="19">
        <v>2</v>
      </c>
      <c r="D27" s="10" t="s">
        <v>284</v>
      </c>
      <c r="E27" s="11">
        <f t="shared" si="0"/>
        <v>0</v>
      </c>
      <c r="F27" s="21">
        <f t="shared" si="1"/>
        <v>0</v>
      </c>
      <c r="G27" s="11"/>
      <c r="H27" s="21">
        <f>TRUNC(C27*G27,0)</f>
        <v>0</v>
      </c>
      <c r="I27" s="11"/>
      <c r="J27" s="21">
        <f>TRUNC(C27*I27,0)</f>
        <v>0</v>
      </c>
      <c r="K27" s="11"/>
      <c r="L27" s="21">
        <f>TRUNC(C27*K27,0)</f>
        <v>0</v>
      </c>
      <c r="M27" s="11" t="s">
        <v>16</v>
      </c>
      <c r="N27" s="1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296</v>
      </c>
      <c r="DN27" s="1" t="s">
        <v>16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112</v>
      </c>
      <c r="B28" s="10" t="s">
        <v>64</v>
      </c>
      <c r="C28" s="19">
        <v>6</v>
      </c>
      <c r="D28" s="10" t="s">
        <v>284</v>
      </c>
      <c r="E28" s="11">
        <f t="shared" si="0"/>
        <v>0</v>
      </c>
      <c r="F28" s="21">
        <f t="shared" si="1"/>
        <v>0</v>
      </c>
      <c r="G28" s="11"/>
      <c r="H28" s="21">
        <f>TRUNC(C28*G28,0)</f>
        <v>0</v>
      </c>
      <c r="I28" s="11"/>
      <c r="J28" s="21">
        <f>TRUNC(C28*I28,0)</f>
        <v>0</v>
      </c>
      <c r="K28" s="11"/>
      <c r="L28" s="21">
        <f>TRUNC(C28*K28,0)</f>
        <v>0</v>
      </c>
      <c r="M28" s="11" t="s">
        <v>16</v>
      </c>
      <c r="N28" s="1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</v>
      </c>
      <c r="DN28" s="1" t="s">
        <v>16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292</v>
      </c>
      <c r="B29" s="10" t="s">
        <v>85</v>
      </c>
      <c r="C29" s="19">
        <v>4</v>
      </c>
      <c r="D29" s="10" t="s">
        <v>258</v>
      </c>
      <c r="E29" s="11">
        <f t="shared" si="0"/>
        <v>0</v>
      </c>
      <c r="F29" s="21">
        <f t="shared" si="1"/>
        <v>0</v>
      </c>
      <c r="G29" s="11"/>
      <c r="H29" s="21">
        <f>TRUNC(C29*G29,0)</f>
        <v>0</v>
      </c>
      <c r="I29" s="11"/>
      <c r="J29" s="21">
        <f>TRUNC(C29*I29,0)</f>
        <v>0</v>
      </c>
      <c r="K29" s="11"/>
      <c r="L29" s="21">
        <f>TRUNC(C29*K29,0)</f>
        <v>0</v>
      </c>
      <c r="M29" s="11" t="s">
        <v>16</v>
      </c>
      <c r="N29" s="17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54</v>
      </c>
      <c r="DN29" s="1" t="s">
        <v>16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9" t="s">
        <v>292</v>
      </c>
      <c r="B30" s="10" t="s">
        <v>64</v>
      </c>
      <c r="C30" s="19">
        <v>4</v>
      </c>
      <c r="D30" s="10" t="s">
        <v>258</v>
      </c>
      <c r="E30" s="11">
        <f t="shared" si="0"/>
        <v>0</v>
      </c>
      <c r="F30" s="21">
        <f t="shared" si="1"/>
        <v>0</v>
      </c>
      <c r="G30" s="11"/>
      <c r="H30" s="21">
        <f>TRUNC(C30*G30,0)</f>
        <v>0</v>
      </c>
      <c r="I30" s="11"/>
      <c r="J30" s="21">
        <f>TRUNC(C30*I30,0)</f>
        <v>0</v>
      </c>
      <c r="K30" s="11"/>
      <c r="L30" s="21">
        <f>TRUNC(C30*K30,0)</f>
        <v>0</v>
      </c>
      <c r="M30" s="11" t="s">
        <v>16</v>
      </c>
      <c r="N30" s="17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122</v>
      </c>
      <c r="DN30" s="1" t="s">
        <v>16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9" t="s">
        <v>97</v>
      </c>
      <c r="B31" s="10" t="s">
        <v>16</v>
      </c>
      <c r="C31" s="23">
        <v>0</v>
      </c>
      <c r="D31" s="10" t="s">
        <v>16</v>
      </c>
      <c r="E31" s="11">
        <f t="shared" si="0"/>
        <v>0</v>
      </c>
      <c r="F31" s="21">
        <f t="shared" si="1"/>
        <v>0</v>
      </c>
      <c r="G31" s="11"/>
      <c r="H31" s="21">
        <f>H32</f>
        <v>0</v>
      </c>
      <c r="I31" s="11"/>
      <c r="J31" s="21">
        <f>J32</f>
        <v>0</v>
      </c>
      <c r="K31" s="11"/>
      <c r="L31" s="21">
        <f>L32</f>
        <v>0</v>
      </c>
      <c r="M31" s="11" t="s">
        <v>16</v>
      </c>
      <c r="N31" s="17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16</v>
      </c>
      <c r="DN31" s="1" t="s">
        <v>16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" t="s">
        <v>346</v>
      </c>
      <c r="B32" s="10" t="s">
        <v>249</v>
      </c>
      <c r="C32" s="19">
        <v>77</v>
      </c>
      <c r="D32" s="10" t="s">
        <v>284</v>
      </c>
      <c r="E32" s="11">
        <f t="shared" si="0"/>
        <v>0</v>
      </c>
      <c r="F32" s="21">
        <f t="shared" si="1"/>
        <v>0</v>
      </c>
      <c r="G32" s="11"/>
      <c r="H32" s="21">
        <f>TRUNC(C32*G32,0)</f>
        <v>0</v>
      </c>
      <c r="I32" s="11"/>
      <c r="J32" s="21">
        <f>TRUNC(C32*I32,0)</f>
        <v>0</v>
      </c>
      <c r="K32" s="11"/>
      <c r="L32" s="21">
        <f>TRUNC(C32*K32,0)</f>
        <v>0</v>
      </c>
      <c r="M32" s="11" t="s">
        <v>16</v>
      </c>
      <c r="N32" s="17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336</v>
      </c>
      <c r="DN32" s="1" t="s">
        <v>16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9" t="s">
        <v>190</v>
      </c>
      <c r="B33" s="10" t="s">
        <v>16</v>
      </c>
      <c r="C33" s="23">
        <v>0</v>
      </c>
      <c r="D33" s="10" t="s">
        <v>16</v>
      </c>
      <c r="E33" s="11">
        <f t="shared" si="0"/>
        <v>0</v>
      </c>
      <c r="F33" s="21">
        <f t="shared" si="1"/>
        <v>0</v>
      </c>
      <c r="G33" s="11"/>
      <c r="H33" s="21">
        <f>H34</f>
        <v>0</v>
      </c>
      <c r="I33" s="11"/>
      <c r="J33" s="21">
        <f>J34</f>
        <v>0</v>
      </c>
      <c r="K33" s="11"/>
      <c r="L33" s="21">
        <f>L34</f>
        <v>0</v>
      </c>
      <c r="M33" s="11" t="s">
        <v>16</v>
      </c>
      <c r="N33" s="17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16</v>
      </c>
      <c r="DN33" s="1" t="s">
        <v>16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9" t="s">
        <v>47</v>
      </c>
      <c r="B34" s="10" t="s">
        <v>283</v>
      </c>
      <c r="C34" s="19">
        <v>4</v>
      </c>
      <c r="D34" s="10" t="s">
        <v>258</v>
      </c>
      <c r="E34" s="11">
        <f t="shared" si="0"/>
        <v>0</v>
      </c>
      <c r="F34" s="21">
        <f t="shared" si="1"/>
        <v>0</v>
      </c>
      <c r="G34" s="11"/>
      <c r="H34" s="21">
        <f>TRUNC(C34*G34,0)</f>
        <v>0</v>
      </c>
      <c r="I34" s="11"/>
      <c r="J34" s="21">
        <f>TRUNC(C34*I34,0)</f>
        <v>0</v>
      </c>
      <c r="K34" s="11"/>
      <c r="L34" s="21">
        <f>TRUNC(C34*K34,0)</f>
        <v>0</v>
      </c>
      <c r="M34" s="11" t="s">
        <v>16</v>
      </c>
      <c r="N34" s="17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262</v>
      </c>
      <c r="DN34" s="1" t="s">
        <v>16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9" t="s">
        <v>99</v>
      </c>
      <c r="B35" s="10" t="s">
        <v>16</v>
      </c>
      <c r="C35" s="23">
        <v>0</v>
      </c>
      <c r="D35" s="10" t="s">
        <v>16</v>
      </c>
      <c r="E35" s="11">
        <f t="shared" si="0"/>
        <v>0</v>
      </c>
      <c r="F35" s="21">
        <f t="shared" si="1"/>
        <v>0</v>
      </c>
      <c r="G35" s="11"/>
      <c r="H35" s="21">
        <f>H36</f>
        <v>0</v>
      </c>
      <c r="I35" s="11"/>
      <c r="J35" s="21">
        <f>J36</f>
        <v>0</v>
      </c>
      <c r="K35" s="11"/>
      <c r="L35" s="21">
        <f>L36</f>
        <v>0</v>
      </c>
      <c r="M35" s="11" t="s">
        <v>16</v>
      </c>
      <c r="N35" s="17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16</v>
      </c>
      <c r="DN35" s="1" t="s">
        <v>16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9" t="s">
        <v>187</v>
      </c>
      <c r="B36" s="10" t="s">
        <v>25</v>
      </c>
      <c r="C36" s="19">
        <v>1</v>
      </c>
      <c r="D36" s="10" t="s">
        <v>258</v>
      </c>
      <c r="E36" s="11">
        <f t="shared" si="0"/>
        <v>0</v>
      </c>
      <c r="F36" s="21">
        <f t="shared" si="1"/>
        <v>0</v>
      </c>
      <c r="G36" s="11"/>
      <c r="H36" s="21">
        <f>TRUNC(C36*G36,0)</f>
        <v>0</v>
      </c>
      <c r="I36" s="11"/>
      <c r="J36" s="21">
        <f>TRUNC(C36*I36,0)</f>
        <v>0</v>
      </c>
      <c r="K36" s="11"/>
      <c r="L36" s="21">
        <f>TRUNC(C36*K36,0)</f>
        <v>0</v>
      </c>
      <c r="M36" s="11" t="s">
        <v>16</v>
      </c>
      <c r="N36" s="17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125</v>
      </c>
      <c r="DN36" s="1" t="s">
        <v>16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9" t="s">
        <v>165</v>
      </c>
      <c r="B37" s="10" t="s">
        <v>16</v>
      </c>
      <c r="C37" s="23">
        <v>0</v>
      </c>
      <c r="D37" s="10" t="s">
        <v>16</v>
      </c>
      <c r="E37" s="11">
        <f t="shared" ref="E37:E68" si="5">G37+I37+K37</f>
        <v>0</v>
      </c>
      <c r="F37" s="21">
        <f t="shared" ref="F37:F68" si="6">H37+J37+L37</f>
        <v>0</v>
      </c>
      <c r="G37" s="11"/>
      <c r="H37" s="21">
        <f>H38</f>
        <v>0</v>
      </c>
      <c r="I37" s="11"/>
      <c r="J37" s="21">
        <f>J38</f>
        <v>0</v>
      </c>
      <c r="K37" s="11"/>
      <c r="L37" s="21">
        <f>L38</f>
        <v>0</v>
      </c>
      <c r="M37" s="11" t="s">
        <v>16</v>
      </c>
      <c r="N37" s="1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16</v>
      </c>
      <c r="DN37" s="1" t="s">
        <v>16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9" t="s">
        <v>27</v>
      </c>
      <c r="B38" s="10" t="s">
        <v>107</v>
      </c>
      <c r="C38" s="19">
        <v>1</v>
      </c>
      <c r="D38" s="10" t="s">
        <v>258</v>
      </c>
      <c r="E38" s="11">
        <f t="shared" si="5"/>
        <v>0</v>
      </c>
      <c r="F38" s="21">
        <f t="shared" si="6"/>
        <v>0</v>
      </c>
      <c r="G38" s="11"/>
      <c r="H38" s="21">
        <f>TRUNC(C38*G38,0)</f>
        <v>0</v>
      </c>
      <c r="I38" s="11"/>
      <c r="J38" s="21">
        <f>TRUNC(C38*I38,0)</f>
        <v>0</v>
      </c>
      <c r="K38" s="11"/>
      <c r="L38" s="21">
        <f>TRUNC(C38*K38,0)</f>
        <v>0</v>
      </c>
      <c r="M38" s="11" t="s">
        <v>16</v>
      </c>
      <c r="N38" s="17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348</v>
      </c>
      <c r="DN38" s="1" t="s">
        <v>16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9" t="s">
        <v>239</v>
      </c>
      <c r="B39" s="10" t="s">
        <v>16</v>
      </c>
      <c r="C39" s="23">
        <v>0</v>
      </c>
      <c r="D39" s="10" t="s">
        <v>16</v>
      </c>
      <c r="E39" s="11">
        <f t="shared" si="5"/>
        <v>0</v>
      </c>
      <c r="F39" s="21">
        <f t="shared" si="6"/>
        <v>0</v>
      </c>
      <c r="G39" s="11"/>
      <c r="H39" s="21">
        <f>SUM(H40:H41)</f>
        <v>0</v>
      </c>
      <c r="I39" s="11"/>
      <c r="J39" s="21">
        <f>SUM(J40:J41)</f>
        <v>0</v>
      </c>
      <c r="K39" s="11"/>
      <c r="L39" s="21">
        <f>SUM(L40:L41)</f>
        <v>0</v>
      </c>
      <c r="M39" s="11" t="s">
        <v>16</v>
      </c>
      <c r="N39" s="17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16</v>
      </c>
      <c r="DN39" s="1" t="s">
        <v>16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9" t="s">
        <v>272</v>
      </c>
      <c r="B40" s="10" t="s">
        <v>110</v>
      </c>
      <c r="C40" s="19">
        <v>4</v>
      </c>
      <c r="D40" s="10" t="s">
        <v>258</v>
      </c>
      <c r="E40" s="11">
        <f t="shared" si="5"/>
        <v>0</v>
      </c>
      <c r="F40" s="21">
        <f t="shared" si="6"/>
        <v>0</v>
      </c>
      <c r="G40" s="11"/>
      <c r="H40" s="21">
        <f>TRUNC(C40*G40,0)</f>
        <v>0</v>
      </c>
      <c r="I40" s="11"/>
      <c r="J40" s="21">
        <f>TRUNC(C40*I40,0)</f>
        <v>0</v>
      </c>
      <c r="K40" s="11"/>
      <c r="L40" s="21">
        <f>TRUNC(C40*K40,0)</f>
        <v>0</v>
      </c>
      <c r="M40" s="11" t="s">
        <v>16</v>
      </c>
      <c r="N40" s="17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218</v>
      </c>
      <c r="DN40" s="1" t="s">
        <v>16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9" t="s">
        <v>280</v>
      </c>
      <c r="B41" s="10" t="s">
        <v>64</v>
      </c>
      <c r="C41" s="19">
        <v>4</v>
      </c>
      <c r="D41" s="10" t="s">
        <v>258</v>
      </c>
      <c r="E41" s="11">
        <f t="shared" si="5"/>
        <v>0</v>
      </c>
      <c r="F41" s="21">
        <f t="shared" si="6"/>
        <v>0</v>
      </c>
      <c r="G41" s="11"/>
      <c r="H41" s="21">
        <f>TRUNC(C41*G41,0)</f>
        <v>0</v>
      </c>
      <c r="I41" s="11"/>
      <c r="J41" s="21">
        <f>TRUNC(C41*I41,0)</f>
        <v>0</v>
      </c>
      <c r="K41" s="11"/>
      <c r="L41" s="21">
        <f>TRUNC(C41*K41,0)</f>
        <v>0</v>
      </c>
      <c r="M41" s="11" t="s">
        <v>16</v>
      </c>
      <c r="N41" s="17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310</v>
      </c>
      <c r="DN41" s="1" t="s">
        <v>16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9" t="s">
        <v>303</v>
      </c>
      <c r="B42" s="10" t="s">
        <v>16</v>
      </c>
      <c r="C42" s="23">
        <v>0</v>
      </c>
      <c r="D42" s="10" t="s">
        <v>16</v>
      </c>
      <c r="E42" s="11">
        <f t="shared" si="5"/>
        <v>0</v>
      </c>
      <c r="F42" s="21">
        <f t="shared" si="6"/>
        <v>0</v>
      </c>
      <c r="G42" s="11"/>
      <c r="H42" s="21">
        <f>H43</f>
        <v>0</v>
      </c>
      <c r="I42" s="11"/>
      <c r="J42" s="21">
        <f>J43</f>
        <v>0</v>
      </c>
      <c r="K42" s="11"/>
      <c r="L42" s="21">
        <f>L43</f>
        <v>0</v>
      </c>
      <c r="M42" s="11" t="s">
        <v>16</v>
      </c>
      <c r="N42" s="1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16</v>
      </c>
      <c r="DN42" s="1" t="s">
        <v>16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9" t="s">
        <v>293</v>
      </c>
      <c r="B43" s="10" t="s">
        <v>64</v>
      </c>
      <c r="C43" s="19">
        <v>4</v>
      </c>
      <c r="D43" s="10" t="s">
        <v>258</v>
      </c>
      <c r="E43" s="11">
        <f t="shared" si="5"/>
        <v>0</v>
      </c>
      <c r="F43" s="21">
        <f t="shared" si="6"/>
        <v>0</v>
      </c>
      <c r="G43" s="11"/>
      <c r="H43" s="21">
        <f>TRUNC(C43*G43,0)</f>
        <v>0</v>
      </c>
      <c r="I43" s="11"/>
      <c r="J43" s="21">
        <f>TRUNC(C43*I43,0)</f>
        <v>0</v>
      </c>
      <c r="K43" s="11"/>
      <c r="L43" s="21">
        <f>TRUNC(C43*K43,0)</f>
        <v>0</v>
      </c>
      <c r="M43" s="11" t="s">
        <v>16</v>
      </c>
      <c r="N43" s="1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240</v>
      </c>
      <c r="DN43" s="1" t="s">
        <v>16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" t="s">
        <v>18</v>
      </c>
      <c r="B44" s="10" t="s">
        <v>16</v>
      </c>
      <c r="C44" s="23">
        <v>0</v>
      </c>
      <c r="D44" s="10" t="s">
        <v>16</v>
      </c>
      <c r="E44" s="11">
        <f t="shared" si="5"/>
        <v>0</v>
      </c>
      <c r="F44" s="21">
        <f t="shared" si="6"/>
        <v>0</v>
      </c>
      <c r="G44" s="11"/>
      <c r="H44" s="21">
        <f>TRUNC(C44*G44,0)</f>
        <v>0</v>
      </c>
      <c r="I44" s="11"/>
      <c r="J44" s="21">
        <f>TRUNC(C44*I44,0)</f>
        <v>0</v>
      </c>
      <c r="K44" s="11"/>
      <c r="L44" s="21">
        <f>TRUNC(C44*K44,0)</f>
        <v>0</v>
      </c>
      <c r="M44" s="11" t="s">
        <v>16</v>
      </c>
      <c r="N44" s="17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16</v>
      </c>
      <c r="DN44" s="1" t="s">
        <v>16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9" t="s">
        <v>176</v>
      </c>
      <c r="B45" s="10" t="s">
        <v>16</v>
      </c>
      <c r="C45" s="23">
        <v>0</v>
      </c>
      <c r="D45" s="10" t="s">
        <v>16</v>
      </c>
      <c r="E45" s="11">
        <f t="shared" si="5"/>
        <v>0</v>
      </c>
      <c r="F45" s="21">
        <f t="shared" si="6"/>
        <v>0</v>
      </c>
      <c r="G45" s="11"/>
      <c r="H45" s="21">
        <f>H46+H48+H53+H56+H59+H62</f>
        <v>0</v>
      </c>
      <c r="I45" s="11"/>
      <c r="J45" s="21">
        <f>J46+J48+J53+J56+J59+J62</f>
        <v>0</v>
      </c>
      <c r="K45" s="11"/>
      <c r="L45" s="21">
        <f>L46+L48+L53+L56+L59+L62</f>
        <v>0</v>
      </c>
      <c r="M45" s="11" t="s">
        <v>16</v>
      </c>
      <c r="N45" s="17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16</v>
      </c>
      <c r="DN45" s="1" t="s">
        <v>16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9" t="s">
        <v>96</v>
      </c>
      <c r="B46" s="10" t="s">
        <v>343</v>
      </c>
      <c r="C46" s="23">
        <v>0</v>
      </c>
      <c r="D46" s="10" t="s">
        <v>16</v>
      </c>
      <c r="E46" s="11">
        <f t="shared" si="5"/>
        <v>0</v>
      </c>
      <c r="F46" s="21">
        <f t="shared" si="6"/>
        <v>0</v>
      </c>
      <c r="G46" s="11"/>
      <c r="H46" s="21">
        <f>H47</f>
        <v>0</v>
      </c>
      <c r="I46" s="11"/>
      <c r="J46" s="21">
        <f>J47</f>
        <v>0</v>
      </c>
      <c r="K46" s="11"/>
      <c r="L46" s="21">
        <f>L47</f>
        <v>0</v>
      </c>
      <c r="M46" s="11" t="s">
        <v>16</v>
      </c>
      <c r="N46" s="17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16</v>
      </c>
      <c r="DN46" s="1" t="s">
        <v>16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9" t="s">
        <v>225</v>
      </c>
      <c r="B47" s="10" t="s">
        <v>30</v>
      </c>
      <c r="C47" s="19">
        <v>2127</v>
      </c>
      <c r="D47" s="10" t="s">
        <v>312</v>
      </c>
      <c r="E47" s="11">
        <f t="shared" si="5"/>
        <v>0</v>
      </c>
      <c r="F47" s="21">
        <f t="shared" si="6"/>
        <v>0</v>
      </c>
      <c r="G47" s="11"/>
      <c r="H47" s="21">
        <f>TRUNC(C47*G47,0)</f>
        <v>0</v>
      </c>
      <c r="I47" s="11"/>
      <c r="J47" s="21">
        <f>TRUNC(C47*I47,0)</f>
        <v>0</v>
      </c>
      <c r="K47" s="11"/>
      <c r="L47" s="21">
        <f>TRUNC(C47*K47,0)</f>
        <v>0</v>
      </c>
      <c r="M47" s="11" t="s">
        <v>16</v>
      </c>
      <c r="N47" s="1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8</v>
      </c>
      <c r="DN47" s="1" t="s">
        <v>16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9" t="s">
        <v>23</v>
      </c>
      <c r="B48" s="10" t="s">
        <v>16</v>
      </c>
      <c r="C48" s="23">
        <v>0</v>
      </c>
      <c r="D48" s="10" t="s">
        <v>16</v>
      </c>
      <c r="E48" s="11">
        <f t="shared" si="5"/>
        <v>0</v>
      </c>
      <c r="F48" s="21">
        <f t="shared" si="6"/>
        <v>0</v>
      </c>
      <c r="G48" s="11"/>
      <c r="H48" s="21">
        <f>SUM(H49:H52)</f>
        <v>0</v>
      </c>
      <c r="I48" s="11"/>
      <c r="J48" s="21">
        <f>SUM(J49:J52)</f>
        <v>0</v>
      </c>
      <c r="K48" s="11"/>
      <c r="L48" s="21">
        <f>SUM(L49:L52)</f>
        <v>0</v>
      </c>
      <c r="M48" s="11" t="s">
        <v>16</v>
      </c>
      <c r="N48" s="1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16</v>
      </c>
      <c r="DN48" s="1" t="s">
        <v>16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9" t="s">
        <v>185</v>
      </c>
      <c r="B49" s="10" t="s">
        <v>229</v>
      </c>
      <c r="C49" s="19">
        <v>78</v>
      </c>
      <c r="D49" s="10" t="s">
        <v>312</v>
      </c>
      <c r="E49" s="11">
        <f t="shared" si="5"/>
        <v>0</v>
      </c>
      <c r="F49" s="21">
        <f t="shared" si="6"/>
        <v>0</v>
      </c>
      <c r="G49" s="11"/>
      <c r="H49" s="21">
        <f>TRUNC(C49*G49,0)</f>
        <v>0</v>
      </c>
      <c r="I49" s="11"/>
      <c r="J49" s="21">
        <f>TRUNC(C49*I49,0)</f>
        <v>0</v>
      </c>
      <c r="K49" s="11"/>
      <c r="L49" s="21">
        <f>TRUNC(C49*K49,0)</f>
        <v>0</v>
      </c>
      <c r="M49" s="11" t="s">
        <v>16</v>
      </c>
      <c r="N49" s="1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113</v>
      </c>
      <c r="DN49" s="1" t="s">
        <v>16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9" t="s">
        <v>33</v>
      </c>
      <c r="B50" s="10" t="s">
        <v>126</v>
      </c>
      <c r="C50" s="19">
        <v>78</v>
      </c>
      <c r="D50" s="10" t="s">
        <v>312</v>
      </c>
      <c r="E50" s="11">
        <f t="shared" si="5"/>
        <v>0</v>
      </c>
      <c r="F50" s="21">
        <f t="shared" si="6"/>
        <v>0</v>
      </c>
      <c r="G50" s="11"/>
      <c r="H50" s="21">
        <f>TRUNC(C50*G50,0)</f>
        <v>0</v>
      </c>
      <c r="I50" s="11"/>
      <c r="J50" s="21">
        <f>TRUNC(C50*I50,0)</f>
        <v>0</v>
      </c>
      <c r="K50" s="11"/>
      <c r="L50" s="21">
        <f>TRUNC(C50*K50,0)</f>
        <v>0</v>
      </c>
      <c r="M50" s="11" t="s">
        <v>16</v>
      </c>
      <c r="N50" s="1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131</v>
      </c>
      <c r="DN50" s="1" t="s">
        <v>16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9" t="s">
        <v>154</v>
      </c>
      <c r="B51" s="10" t="s">
        <v>193</v>
      </c>
      <c r="C51" s="19">
        <v>78</v>
      </c>
      <c r="D51" s="10" t="s">
        <v>312</v>
      </c>
      <c r="E51" s="11">
        <f t="shared" si="5"/>
        <v>0</v>
      </c>
      <c r="F51" s="21">
        <f t="shared" si="6"/>
        <v>0</v>
      </c>
      <c r="G51" s="11"/>
      <c r="H51" s="21">
        <f>TRUNC(C51*G51,0)</f>
        <v>0</v>
      </c>
      <c r="I51" s="11"/>
      <c r="J51" s="21">
        <f>TRUNC(C51*I51,0)</f>
        <v>0</v>
      </c>
      <c r="K51" s="11"/>
      <c r="L51" s="21">
        <f>TRUNC(C51*K51,0)</f>
        <v>0</v>
      </c>
      <c r="M51" s="11" t="s">
        <v>16</v>
      </c>
      <c r="N51" s="1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82</v>
      </c>
      <c r="DN51" s="1" t="s">
        <v>16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9" t="s">
        <v>168</v>
      </c>
      <c r="B52" s="10" t="s">
        <v>40</v>
      </c>
      <c r="C52" s="19">
        <v>78</v>
      </c>
      <c r="D52" s="10" t="s">
        <v>312</v>
      </c>
      <c r="E52" s="11">
        <f t="shared" si="5"/>
        <v>0</v>
      </c>
      <c r="F52" s="21">
        <f t="shared" si="6"/>
        <v>0</v>
      </c>
      <c r="G52" s="11"/>
      <c r="H52" s="21">
        <f>TRUNC(C52*G52,0)</f>
        <v>0</v>
      </c>
      <c r="I52" s="11"/>
      <c r="J52" s="21">
        <f>TRUNC(C52*I52,0)</f>
        <v>0</v>
      </c>
      <c r="K52" s="11"/>
      <c r="L52" s="21">
        <f>TRUNC(C52*K52,0)</f>
        <v>0</v>
      </c>
      <c r="M52" s="11" t="s">
        <v>16</v>
      </c>
      <c r="N52" s="1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254</v>
      </c>
      <c r="DN52" s="1" t="s">
        <v>16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9" t="s">
        <v>115</v>
      </c>
      <c r="B53" s="10" t="s">
        <v>220</v>
      </c>
      <c r="C53" s="23">
        <v>0</v>
      </c>
      <c r="D53" s="10" t="s">
        <v>16</v>
      </c>
      <c r="E53" s="11">
        <f t="shared" si="5"/>
        <v>0</v>
      </c>
      <c r="F53" s="21">
        <f t="shared" si="6"/>
        <v>0</v>
      </c>
      <c r="G53" s="11"/>
      <c r="H53" s="21">
        <f>SUM(H54:H55)</f>
        <v>0</v>
      </c>
      <c r="I53" s="11"/>
      <c r="J53" s="21">
        <f>SUM(J54:J55)</f>
        <v>0</v>
      </c>
      <c r="K53" s="11"/>
      <c r="L53" s="21">
        <f>SUM(L54:L55)</f>
        <v>0</v>
      </c>
      <c r="M53" s="11" t="s">
        <v>16</v>
      </c>
      <c r="N53" s="1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16</v>
      </c>
      <c r="DN53" s="1" t="s">
        <v>16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9" t="s">
        <v>102</v>
      </c>
      <c r="B54" s="10" t="s">
        <v>315</v>
      </c>
      <c r="C54" s="19">
        <v>25</v>
      </c>
      <c r="D54" s="10" t="s">
        <v>312</v>
      </c>
      <c r="E54" s="11">
        <f t="shared" si="5"/>
        <v>0</v>
      </c>
      <c r="F54" s="21">
        <f t="shared" si="6"/>
        <v>0</v>
      </c>
      <c r="G54" s="11"/>
      <c r="H54" s="21">
        <f>TRUNC(C54*G54,0)</f>
        <v>0</v>
      </c>
      <c r="I54" s="11"/>
      <c r="J54" s="21">
        <f>TRUNC(C54*I54,0)</f>
        <v>0</v>
      </c>
      <c r="K54" s="11"/>
      <c r="L54" s="21">
        <f>TRUNC(C54*K54,0)</f>
        <v>0</v>
      </c>
      <c r="M54" s="11" t="s">
        <v>16</v>
      </c>
      <c r="N54" s="1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223</v>
      </c>
      <c r="DN54" s="1" t="s">
        <v>16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9" t="s">
        <v>334</v>
      </c>
      <c r="B55" s="10" t="s">
        <v>109</v>
      </c>
      <c r="C55" s="19">
        <v>3</v>
      </c>
      <c r="D55" s="10" t="s">
        <v>309</v>
      </c>
      <c r="E55" s="11">
        <f t="shared" si="5"/>
        <v>0</v>
      </c>
      <c r="F55" s="21">
        <f t="shared" si="6"/>
        <v>0</v>
      </c>
      <c r="G55" s="11"/>
      <c r="H55" s="21">
        <f>TRUNC(C55*G55,0)</f>
        <v>0</v>
      </c>
      <c r="I55" s="11"/>
      <c r="J55" s="21">
        <f>TRUNC(C55*I55,0)</f>
        <v>0</v>
      </c>
      <c r="K55" s="11"/>
      <c r="L55" s="21">
        <f>TRUNC(C55*K55,0)</f>
        <v>0</v>
      </c>
      <c r="M55" s="11" t="s">
        <v>16</v>
      </c>
      <c r="N55" s="1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237</v>
      </c>
      <c r="DN55" s="1" t="s">
        <v>16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9" t="s">
        <v>12</v>
      </c>
      <c r="B56" s="10" t="s">
        <v>189</v>
      </c>
      <c r="C56" s="23">
        <v>0</v>
      </c>
      <c r="D56" s="10" t="s">
        <v>16</v>
      </c>
      <c r="E56" s="11">
        <f t="shared" si="5"/>
        <v>0</v>
      </c>
      <c r="F56" s="21">
        <f t="shared" si="6"/>
        <v>0</v>
      </c>
      <c r="G56" s="11"/>
      <c r="H56" s="21">
        <f>SUM(H57:H58)</f>
        <v>0</v>
      </c>
      <c r="I56" s="11"/>
      <c r="J56" s="21">
        <f>SUM(J57:J58)</f>
        <v>0</v>
      </c>
      <c r="K56" s="11"/>
      <c r="L56" s="21">
        <f>SUM(L57:L58)</f>
        <v>0</v>
      </c>
      <c r="M56" s="11" t="s">
        <v>16</v>
      </c>
      <c r="N56" s="1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16</v>
      </c>
      <c r="DN56" s="1" t="s">
        <v>16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9" t="s">
        <v>51</v>
      </c>
      <c r="B57" s="10" t="s">
        <v>315</v>
      </c>
      <c r="C57" s="19">
        <v>123</v>
      </c>
      <c r="D57" s="10" t="s">
        <v>312</v>
      </c>
      <c r="E57" s="11">
        <f t="shared" si="5"/>
        <v>0</v>
      </c>
      <c r="F57" s="21">
        <f t="shared" si="6"/>
        <v>0</v>
      </c>
      <c r="G57" s="11"/>
      <c r="H57" s="21">
        <f>TRUNC(C57*G57,0)</f>
        <v>0</v>
      </c>
      <c r="I57" s="11"/>
      <c r="J57" s="21">
        <f>TRUNC(C57*I57,0)</f>
        <v>0</v>
      </c>
      <c r="K57" s="11"/>
      <c r="L57" s="21">
        <f>TRUNC(C57*K57,0)</f>
        <v>0</v>
      </c>
      <c r="M57" s="11" t="s">
        <v>16</v>
      </c>
      <c r="N57" s="17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147</v>
      </c>
      <c r="DN57" s="1" t="s">
        <v>16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9" t="s">
        <v>334</v>
      </c>
      <c r="B58" s="10" t="s">
        <v>109</v>
      </c>
      <c r="C58" s="19">
        <v>12</v>
      </c>
      <c r="D58" s="10" t="s">
        <v>309</v>
      </c>
      <c r="E58" s="11">
        <f t="shared" si="5"/>
        <v>0</v>
      </c>
      <c r="F58" s="21">
        <f t="shared" si="6"/>
        <v>0</v>
      </c>
      <c r="G58" s="11"/>
      <c r="H58" s="21">
        <f>TRUNC(C58*G58,0)</f>
        <v>0</v>
      </c>
      <c r="I58" s="11"/>
      <c r="J58" s="21">
        <f>TRUNC(C58*I58,0)</f>
        <v>0</v>
      </c>
      <c r="K58" s="11"/>
      <c r="L58" s="21">
        <f>TRUNC(C58*K58,0)</f>
        <v>0</v>
      </c>
      <c r="M58" s="11" t="s">
        <v>16</v>
      </c>
      <c r="N58" s="17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237</v>
      </c>
      <c r="DN58" s="1" t="s">
        <v>16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9" t="s">
        <v>305</v>
      </c>
      <c r="B59" s="10" t="s">
        <v>220</v>
      </c>
      <c r="C59" s="23">
        <v>0</v>
      </c>
      <c r="D59" s="10" t="s">
        <v>16</v>
      </c>
      <c r="E59" s="11">
        <f t="shared" si="5"/>
        <v>0</v>
      </c>
      <c r="F59" s="21">
        <f t="shared" si="6"/>
        <v>0</v>
      </c>
      <c r="G59" s="11"/>
      <c r="H59" s="21">
        <f>SUM(H60:H61)</f>
        <v>0</v>
      </c>
      <c r="I59" s="11"/>
      <c r="J59" s="21">
        <f>SUM(J60:J61)</f>
        <v>0</v>
      </c>
      <c r="K59" s="11"/>
      <c r="L59" s="21">
        <f>SUM(L60:L61)</f>
        <v>0</v>
      </c>
      <c r="M59" s="11" t="s">
        <v>16</v>
      </c>
      <c r="N59" s="1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16</v>
      </c>
      <c r="DN59" s="1" t="s">
        <v>16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9" t="s">
        <v>259</v>
      </c>
      <c r="B60" s="10" t="s">
        <v>315</v>
      </c>
      <c r="C60" s="19">
        <v>6</v>
      </c>
      <c r="D60" s="10" t="s">
        <v>312</v>
      </c>
      <c r="E60" s="11">
        <f t="shared" si="5"/>
        <v>0</v>
      </c>
      <c r="F60" s="21">
        <f t="shared" si="6"/>
        <v>0</v>
      </c>
      <c r="G60" s="11"/>
      <c r="H60" s="21">
        <f>TRUNC(C60*G60,0)</f>
        <v>0</v>
      </c>
      <c r="I60" s="11"/>
      <c r="J60" s="21">
        <f>TRUNC(C60*I60,0)</f>
        <v>0</v>
      </c>
      <c r="K60" s="11"/>
      <c r="L60" s="21">
        <f>TRUNC(C60*K60,0)</f>
        <v>0</v>
      </c>
      <c r="M60" s="11" t="s">
        <v>16</v>
      </c>
      <c r="N60" s="1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248</v>
      </c>
      <c r="DN60" s="1" t="s">
        <v>16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9" t="s">
        <v>334</v>
      </c>
      <c r="B61" s="10" t="s">
        <v>109</v>
      </c>
      <c r="C61" s="19">
        <v>1</v>
      </c>
      <c r="D61" s="10" t="s">
        <v>309</v>
      </c>
      <c r="E61" s="11">
        <f t="shared" si="5"/>
        <v>0</v>
      </c>
      <c r="F61" s="21">
        <f t="shared" si="6"/>
        <v>0</v>
      </c>
      <c r="G61" s="11"/>
      <c r="H61" s="21">
        <f>TRUNC(C61*G61,0)</f>
        <v>0</v>
      </c>
      <c r="I61" s="11"/>
      <c r="J61" s="21">
        <f>TRUNC(C61*I61,0)</f>
        <v>0</v>
      </c>
      <c r="K61" s="11"/>
      <c r="L61" s="21">
        <f>TRUNC(C61*K61,0)</f>
        <v>0</v>
      </c>
      <c r="M61" s="11" t="s">
        <v>16</v>
      </c>
      <c r="N61" s="1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237</v>
      </c>
      <c r="DN61" s="1" t="s">
        <v>16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9" t="s">
        <v>63</v>
      </c>
      <c r="B62" s="10" t="s">
        <v>189</v>
      </c>
      <c r="C62" s="23">
        <v>0</v>
      </c>
      <c r="D62" s="10" t="s">
        <v>16</v>
      </c>
      <c r="E62" s="11">
        <f t="shared" si="5"/>
        <v>0</v>
      </c>
      <c r="F62" s="21">
        <f t="shared" si="6"/>
        <v>0</v>
      </c>
      <c r="G62" s="11"/>
      <c r="H62" s="21">
        <f>SUM(H63:H64)</f>
        <v>0</v>
      </c>
      <c r="I62" s="11"/>
      <c r="J62" s="21">
        <f>SUM(J63:J64)</f>
        <v>0</v>
      </c>
      <c r="K62" s="11"/>
      <c r="L62" s="21">
        <f>SUM(L63:L64)</f>
        <v>0</v>
      </c>
      <c r="M62" s="11" t="s">
        <v>16</v>
      </c>
      <c r="N62" s="1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16</v>
      </c>
      <c r="DN62" s="1" t="s">
        <v>16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9" t="s">
        <v>7</v>
      </c>
      <c r="B63" s="10" t="s">
        <v>315</v>
      </c>
      <c r="C63" s="19">
        <v>4</v>
      </c>
      <c r="D63" s="10" t="s">
        <v>312</v>
      </c>
      <c r="E63" s="11">
        <f t="shared" si="5"/>
        <v>0</v>
      </c>
      <c r="F63" s="21">
        <f t="shared" si="6"/>
        <v>0</v>
      </c>
      <c r="G63" s="11"/>
      <c r="H63" s="21">
        <f>TRUNC(C63*G63,0)</f>
        <v>0</v>
      </c>
      <c r="I63" s="11"/>
      <c r="J63" s="21">
        <f>TRUNC(C63*I63,0)</f>
        <v>0</v>
      </c>
      <c r="K63" s="11"/>
      <c r="L63" s="21">
        <f>TRUNC(C63*K63,0)</f>
        <v>0</v>
      </c>
      <c r="M63" s="11" t="s">
        <v>16</v>
      </c>
      <c r="N63" s="17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86</v>
      </c>
      <c r="DN63" s="1" t="s">
        <v>16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9" t="s">
        <v>334</v>
      </c>
      <c r="B64" s="10" t="s">
        <v>109</v>
      </c>
      <c r="C64" s="19">
        <v>1</v>
      </c>
      <c r="D64" s="10" t="s">
        <v>309</v>
      </c>
      <c r="E64" s="11">
        <f t="shared" si="5"/>
        <v>0</v>
      </c>
      <c r="F64" s="21">
        <f t="shared" si="6"/>
        <v>0</v>
      </c>
      <c r="G64" s="11"/>
      <c r="H64" s="21">
        <f>TRUNC(C64*G64,0)</f>
        <v>0</v>
      </c>
      <c r="I64" s="11"/>
      <c r="J64" s="21">
        <f>TRUNC(C64*I64,0)</f>
        <v>0</v>
      </c>
      <c r="K64" s="11"/>
      <c r="L64" s="21">
        <f>TRUNC(C64*K64,0)</f>
        <v>0</v>
      </c>
      <c r="M64" s="11" t="s">
        <v>16</v>
      </c>
      <c r="N64" s="17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237</v>
      </c>
      <c r="DN64" s="1" t="s">
        <v>16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9" t="s">
        <v>18</v>
      </c>
      <c r="B65" s="10" t="s">
        <v>16</v>
      </c>
      <c r="C65" s="23">
        <v>0</v>
      </c>
      <c r="D65" s="10" t="s">
        <v>16</v>
      </c>
      <c r="E65" s="11">
        <f t="shared" si="5"/>
        <v>0</v>
      </c>
      <c r="F65" s="21">
        <f t="shared" si="6"/>
        <v>0</v>
      </c>
      <c r="G65" s="11"/>
      <c r="H65" s="21">
        <f>TRUNC(C65*G65,0)</f>
        <v>0</v>
      </c>
      <c r="I65" s="11"/>
      <c r="J65" s="21">
        <f>TRUNC(C65*I65,0)</f>
        <v>0</v>
      </c>
      <c r="K65" s="11"/>
      <c r="L65" s="21">
        <f>TRUNC(C65*K65,0)</f>
        <v>0</v>
      </c>
      <c r="M65" s="11" t="s">
        <v>16</v>
      </c>
      <c r="N65" s="17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16</v>
      </c>
      <c r="DN65" s="1" t="s">
        <v>16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9" t="s">
        <v>287</v>
      </c>
      <c r="B66" s="10" t="s">
        <v>16</v>
      </c>
      <c r="C66" s="23">
        <v>0</v>
      </c>
      <c r="D66" s="10" t="s">
        <v>16</v>
      </c>
      <c r="E66" s="11">
        <f t="shared" si="5"/>
        <v>0</v>
      </c>
      <c r="F66" s="21">
        <f t="shared" si="6"/>
        <v>0</v>
      </c>
      <c r="G66" s="11"/>
      <c r="H66" s="21">
        <f>H67+H72+H80+H83+H85+H87+H89+H98+H101+H103</f>
        <v>0</v>
      </c>
      <c r="I66" s="11"/>
      <c r="J66" s="21">
        <f>J67+J72+J80+J83+J85+J87+J89+J98+J101+J103</f>
        <v>0</v>
      </c>
      <c r="K66" s="11"/>
      <c r="L66" s="21">
        <f>L67+L72+L80+L83+L85+L87+L89+L98+L101+L103</f>
        <v>0</v>
      </c>
      <c r="M66" s="11" t="s">
        <v>16</v>
      </c>
      <c r="N66" s="17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16</v>
      </c>
      <c r="DN66" s="1" t="s">
        <v>16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9" t="s">
        <v>242</v>
      </c>
      <c r="B67" s="10" t="s">
        <v>16</v>
      </c>
      <c r="C67" s="23">
        <v>0</v>
      </c>
      <c r="D67" s="10" t="s">
        <v>16</v>
      </c>
      <c r="E67" s="11">
        <f t="shared" si="5"/>
        <v>0</v>
      </c>
      <c r="F67" s="21">
        <f t="shared" si="6"/>
        <v>0</v>
      </c>
      <c r="G67" s="11"/>
      <c r="H67" s="21">
        <f>SUM(H68:H71)</f>
        <v>0</v>
      </c>
      <c r="I67" s="11"/>
      <c r="J67" s="21">
        <f>SUM(J68:J71)</f>
        <v>0</v>
      </c>
      <c r="K67" s="11"/>
      <c r="L67" s="21">
        <f>SUM(L68:L71)</f>
        <v>0</v>
      </c>
      <c r="M67" s="11" t="s">
        <v>16</v>
      </c>
      <c r="N67" s="17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16</v>
      </c>
      <c r="DN67" s="1" t="s">
        <v>16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9" t="s">
        <v>150</v>
      </c>
      <c r="B68" s="10" t="s">
        <v>215</v>
      </c>
      <c r="C68" s="19">
        <v>41</v>
      </c>
      <c r="D68" s="10" t="s">
        <v>312</v>
      </c>
      <c r="E68" s="11">
        <f t="shared" si="5"/>
        <v>0</v>
      </c>
      <c r="F68" s="21">
        <f t="shared" si="6"/>
        <v>0</v>
      </c>
      <c r="G68" s="11"/>
      <c r="H68" s="21">
        <f>TRUNC(C68*G68,0)</f>
        <v>0</v>
      </c>
      <c r="I68" s="11"/>
      <c r="J68" s="21">
        <f>TRUNC(C68*I68,0)</f>
        <v>0</v>
      </c>
      <c r="K68" s="11"/>
      <c r="L68" s="21">
        <f>TRUNC(C68*K68,0)</f>
        <v>0</v>
      </c>
      <c r="M68" s="11" t="s">
        <v>16</v>
      </c>
      <c r="N68" s="17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100</v>
      </c>
      <c r="DN68" s="1" t="s">
        <v>16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9" t="s">
        <v>129</v>
      </c>
      <c r="B69" s="10" t="s">
        <v>215</v>
      </c>
      <c r="C69" s="19">
        <v>40</v>
      </c>
      <c r="D69" s="10" t="s">
        <v>312</v>
      </c>
      <c r="E69" s="11">
        <f t="shared" ref="E69:E100" si="7">G69+I69+K69</f>
        <v>0</v>
      </c>
      <c r="F69" s="21">
        <f t="shared" ref="F69:F100" si="8">H69+J69+L69</f>
        <v>0</v>
      </c>
      <c r="G69" s="11"/>
      <c r="H69" s="21">
        <f>TRUNC(C69*G69,0)</f>
        <v>0</v>
      </c>
      <c r="I69" s="11"/>
      <c r="J69" s="21">
        <f>TRUNC(C69*I69,0)</f>
        <v>0</v>
      </c>
      <c r="K69" s="11"/>
      <c r="L69" s="21">
        <f>TRUNC(C69*K69,0)</f>
        <v>0</v>
      </c>
      <c r="M69" s="11" t="s">
        <v>16</v>
      </c>
      <c r="N69" s="17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279</v>
      </c>
      <c r="DN69" s="1" t="s">
        <v>16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9" t="s">
        <v>210</v>
      </c>
      <c r="B70" s="10" t="s">
        <v>278</v>
      </c>
      <c r="C70" s="19">
        <v>54</v>
      </c>
      <c r="D70" s="10" t="s">
        <v>312</v>
      </c>
      <c r="E70" s="11">
        <f t="shared" si="7"/>
        <v>0</v>
      </c>
      <c r="F70" s="21">
        <f t="shared" si="8"/>
        <v>0</v>
      </c>
      <c r="G70" s="11"/>
      <c r="H70" s="21">
        <f>TRUNC(C70*G70,0)</f>
        <v>0</v>
      </c>
      <c r="I70" s="11"/>
      <c r="J70" s="21">
        <f>TRUNC(C70*I70,0)</f>
        <v>0</v>
      </c>
      <c r="K70" s="11"/>
      <c r="L70" s="21">
        <f>TRUNC(C70*K70,0)</f>
        <v>0</v>
      </c>
      <c r="M70" s="11" t="s">
        <v>16</v>
      </c>
      <c r="N70" s="17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175</v>
      </c>
      <c r="DN70" s="1" t="s">
        <v>16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9" t="s">
        <v>93</v>
      </c>
      <c r="B71" s="10" t="s">
        <v>278</v>
      </c>
      <c r="C71" s="19">
        <v>48</v>
      </c>
      <c r="D71" s="10" t="s">
        <v>312</v>
      </c>
      <c r="E71" s="11">
        <f t="shared" si="7"/>
        <v>0</v>
      </c>
      <c r="F71" s="21">
        <f t="shared" si="8"/>
        <v>0</v>
      </c>
      <c r="G71" s="11"/>
      <c r="H71" s="21">
        <f>TRUNC(C71*G71,0)</f>
        <v>0</v>
      </c>
      <c r="I71" s="11"/>
      <c r="J71" s="21">
        <f>TRUNC(C71*I71,0)</f>
        <v>0</v>
      </c>
      <c r="K71" s="11"/>
      <c r="L71" s="21">
        <f>TRUNC(C71*K71,0)</f>
        <v>0</v>
      </c>
      <c r="M71" s="11" t="s">
        <v>16</v>
      </c>
      <c r="N71" s="17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201</v>
      </c>
      <c r="DN71" s="1" t="s">
        <v>16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9" t="s">
        <v>181</v>
      </c>
      <c r="B72" s="10" t="s">
        <v>16</v>
      </c>
      <c r="C72" s="23">
        <v>0</v>
      </c>
      <c r="D72" s="10" t="s">
        <v>16</v>
      </c>
      <c r="E72" s="11">
        <f t="shared" si="7"/>
        <v>0</v>
      </c>
      <c r="F72" s="21">
        <f t="shared" si="8"/>
        <v>0</v>
      </c>
      <c r="G72" s="11"/>
      <c r="H72" s="21">
        <f>SUM(H73:H79)</f>
        <v>0</v>
      </c>
      <c r="I72" s="11"/>
      <c r="J72" s="21">
        <f>SUM(J73:J79)</f>
        <v>0</v>
      </c>
      <c r="K72" s="11"/>
      <c r="L72" s="21">
        <f>SUM(L73:L79)</f>
        <v>0</v>
      </c>
      <c r="M72" s="11" t="s">
        <v>16</v>
      </c>
      <c r="N72" s="17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16</v>
      </c>
      <c r="DN72" s="1" t="s">
        <v>16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9" t="s">
        <v>333</v>
      </c>
      <c r="B73" s="10" t="s">
        <v>233</v>
      </c>
      <c r="C73" s="19">
        <v>57</v>
      </c>
      <c r="D73" s="10" t="s">
        <v>284</v>
      </c>
      <c r="E73" s="11">
        <f t="shared" si="7"/>
        <v>0</v>
      </c>
      <c r="F73" s="21">
        <f t="shared" si="8"/>
        <v>0</v>
      </c>
      <c r="G73" s="11"/>
      <c r="H73" s="21">
        <f t="shared" ref="H73:H79" si="9">TRUNC(C73*G73,0)</f>
        <v>0</v>
      </c>
      <c r="I73" s="11"/>
      <c r="J73" s="21">
        <f t="shared" ref="J73:J79" si="10">TRUNC(C73*I73,0)</f>
        <v>0</v>
      </c>
      <c r="K73" s="11"/>
      <c r="L73" s="21">
        <f t="shared" ref="L73:L79" si="11">TRUNC(C73*K73,0)</f>
        <v>0</v>
      </c>
      <c r="M73" s="11" t="s">
        <v>16</v>
      </c>
      <c r="N73" s="17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182</v>
      </c>
      <c r="DN73" s="1" t="s">
        <v>16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9" t="s">
        <v>333</v>
      </c>
      <c r="B74" s="10" t="s">
        <v>273</v>
      </c>
      <c r="C74" s="19">
        <v>4</v>
      </c>
      <c r="D74" s="10" t="s">
        <v>284</v>
      </c>
      <c r="E74" s="11">
        <f t="shared" si="7"/>
        <v>0</v>
      </c>
      <c r="F74" s="21">
        <f t="shared" si="8"/>
        <v>0</v>
      </c>
      <c r="G74" s="11"/>
      <c r="H74" s="21">
        <f t="shared" si="9"/>
        <v>0</v>
      </c>
      <c r="I74" s="11"/>
      <c r="J74" s="21">
        <f t="shared" si="10"/>
        <v>0</v>
      </c>
      <c r="K74" s="11"/>
      <c r="L74" s="21">
        <f t="shared" si="11"/>
        <v>0</v>
      </c>
      <c r="M74" s="11" t="s">
        <v>16</v>
      </c>
      <c r="N74" s="17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103</v>
      </c>
      <c r="DN74" s="1" t="s">
        <v>16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9" t="s">
        <v>333</v>
      </c>
      <c r="B75" s="10" t="s">
        <v>39</v>
      </c>
      <c r="C75" s="19">
        <v>4</v>
      </c>
      <c r="D75" s="10" t="s">
        <v>284</v>
      </c>
      <c r="E75" s="11">
        <f t="shared" si="7"/>
        <v>0</v>
      </c>
      <c r="F75" s="21">
        <f t="shared" si="8"/>
        <v>0</v>
      </c>
      <c r="G75" s="11"/>
      <c r="H75" s="21">
        <f t="shared" si="9"/>
        <v>0</v>
      </c>
      <c r="I75" s="11"/>
      <c r="J75" s="21">
        <f t="shared" si="10"/>
        <v>0</v>
      </c>
      <c r="K75" s="11"/>
      <c r="L75" s="21">
        <f t="shared" si="11"/>
        <v>0</v>
      </c>
      <c r="M75" s="11" t="s">
        <v>16</v>
      </c>
      <c r="N75" s="17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48</v>
      </c>
      <c r="DN75" s="1" t="s">
        <v>16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9" t="s">
        <v>333</v>
      </c>
      <c r="B76" s="10" t="s">
        <v>316</v>
      </c>
      <c r="C76" s="19">
        <v>4</v>
      </c>
      <c r="D76" s="10" t="s">
        <v>284</v>
      </c>
      <c r="E76" s="11">
        <f t="shared" si="7"/>
        <v>0</v>
      </c>
      <c r="F76" s="21">
        <f t="shared" si="8"/>
        <v>0</v>
      </c>
      <c r="G76" s="11"/>
      <c r="H76" s="21">
        <f t="shared" si="9"/>
        <v>0</v>
      </c>
      <c r="I76" s="11"/>
      <c r="J76" s="21">
        <f t="shared" si="10"/>
        <v>0</v>
      </c>
      <c r="K76" s="11"/>
      <c r="L76" s="21">
        <f t="shared" si="11"/>
        <v>0</v>
      </c>
      <c r="M76" s="11" t="s">
        <v>16</v>
      </c>
      <c r="N76" s="17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275</v>
      </c>
      <c r="DN76" s="1" t="s">
        <v>16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9" t="s">
        <v>333</v>
      </c>
      <c r="B77" s="10" t="s">
        <v>133</v>
      </c>
      <c r="C77" s="19">
        <v>12</v>
      </c>
      <c r="D77" s="10" t="s">
        <v>284</v>
      </c>
      <c r="E77" s="11">
        <f t="shared" si="7"/>
        <v>0</v>
      </c>
      <c r="F77" s="21">
        <f t="shared" si="8"/>
        <v>0</v>
      </c>
      <c r="G77" s="11"/>
      <c r="H77" s="21">
        <f t="shared" si="9"/>
        <v>0</v>
      </c>
      <c r="I77" s="11"/>
      <c r="J77" s="21">
        <f t="shared" si="10"/>
        <v>0</v>
      </c>
      <c r="K77" s="11"/>
      <c r="L77" s="21">
        <f t="shared" si="11"/>
        <v>0</v>
      </c>
      <c r="M77" s="11" t="s">
        <v>16</v>
      </c>
      <c r="N77" s="17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121</v>
      </c>
      <c r="DN77" s="1" t="s">
        <v>16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9" t="s">
        <v>333</v>
      </c>
      <c r="B78" s="10" t="s">
        <v>94</v>
      </c>
      <c r="C78" s="19">
        <v>3</v>
      </c>
      <c r="D78" s="10" t="s">
        <v>284</v>
      </c>
      <c r="E78" s="11">
        <f t="shared" si="7"/>
        <v>0</v>
      </c>
      <c r="F78" s="21">
        <f t="shared" si="8"/>
        <v>0</v>
      </c>
      <c r="G78" s="11"/>
      <c r="H78" s="21">
        <f t="shared" si="9"/>
        <v>0</v>
      </c>
      <c r="I78" s="11"/>
      <c r="J78" s="21">
        <f t="shared" si="10"/>
        <v>0</v>
      </c>
      <c r="K78" s="11"/>
      <c r="L78" s="21">
        <f t="shared" si="11"/>
        <v>0</v>
      </c>
      <c r="M78" s="11" t="s">
        <v>16</v>
      </c>
      <c r="N78" s="17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247</v>
      </c>
      <c r="DN78" s="1" t="s">
        <v>16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9" t="s">
        <v>179</v>
      </c>
      <c r="B79" s="10" t="s">
        <v>16</v>
      </c>
      <c r="C79" s="19">
        <v>8</v>
      </c>
      <c r="D79" s="10" t="s">
        <v>284</v>
      </c>
      <c r="E79" s="11">
        <f t="shared" si="7"/>
        <v>0</v>
      </c>
      <c r="F79" s="21">
        <f t="shared" si="8"/>
        <v>0</v>
      </c>
      <c r="G79" s="11"/>
      <c r="H79" s="21">
        <f t="shared" si="9"/>
        <v>0</v>
      </c>
      <c r="I79" s="11"/>
      <c r="J79" s="21">
        <f t="shared" si="10"/>
        <v>0</v>
      </c>
      <c r="K79" s="11"/>
      <c r="L79" s="21">
        <f t="shared" si="11"/>
        <v>0</v>
      </c>
      <c r="M79" s="11" t="s">
        <v>16</v>
      </c>
      <c r="N79" s="17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183</v>
      </c>
      <c r="DN79" s="1" t="s">
        <v>16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9" t="s">
        <v>36</v>
      </c>
      <c r="B80" s="10" t="s">
        <v>16</v>
      </c>
      <c r="C80" s="23">
        <v>0</v>
      </c>
      <c r="D80" s="10" t="s">
        <v>16</v>
      </c>
      <c r="E80" s="11">
        <f t="shared" si="7"/>
        <v>0</v>
      </c>
      <c r="F80" s="21">
        <f t="shared" si="8"/>
        <v>0</v>
      </c>
      <c r="G80" s="11"/>
      <c r="H80" s="21">
        <f>SUM(H81:H82)</f>
        <v>0</v>
      </c>
      <c r="I80" s="11"/>
      <c r="J80" s="21">
        <f>SUM(J81:J82)</f>
        <v>0</v>
      </c>
      <c r="K80" s="11"/>
      <c r="L80" s="21">
        <f>SUM(L81:L82)</f>
        <v>0</v>
      </c>
      <c r="M80" s="11" t="s">
        <v>16</v>
      </c>
      <c r="N80" s="17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16</v>
      </c>
      <c r="DN80" s="1" t="s">
        <v>16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9" t="s">
        <v>325</v>
      </c>
      <c r="B81" s="10" t="s">
        <v>300</v>
      </c>
      <c r="C81" s="19">
        <v>75</v>
      </c>
      <c r="D81" s="10" t="s">
        <v>284</v>
      </c>
      <c r="E81" s="11">
        <f t="shared" si="7"/>
        <v>0</v>
      </c>
      <c r="F81" s="21">
        <f t="shared" si="8"/>
        <v>0</v>
      </c>
      <c r="G81" s="11"/>
      <c r="H81" s="21">
        <f>TRUNC(C81*G81,0)</f>
        <v>0</v>
      </c>
      <c r="I81" s="11"/>
      <c r="J81" s="21">
        <f>TRUNC(C81*I81,0)</f>
        <v>0</v>
      </c>
      <c r="K81" s="11"/>
      <c r="L81" s="21">
        <f>TRUNC(C81*K81,0)</f>
        <v>0</v>
      </c>
      <c r="M81" s="11" t="s">
        <v>16</v>
      </c>
      <c r="N81" s="17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105</v>
      </c>
      <c r="DN81" s="1" t="s">
        <v>16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9" t="s">
        <v>124</v>
      </c>
      <c r="B82" s="10" t="s">
        <v>16</v>
      </c>
      <c r="C82" s="19">
        <v>75</v>
      </c>
      <c r="D82" s="10" t="s">
        <v>284</v>
      </c>
      <c r="E82" s="11">
        <f t="shared" si="7"/>
        <v>0</v>
      </c>
      <c r="F82" s="21">
        <f t="shared" si="8"/>
        <v>0</v>
      </c>
      <c r="G82" s="11"/>
      <c r="H82" s="21">
        <f>TRUNC(C82*G82,0)</f>
        <v>0</v>
      </c>
      <c r="I82" s="11"/>
      <c r="J82" s="21">
        <f>TRUNC(C82*I82,0)</f>
        <v>0</v>
      </c>
      <c r="K82" s="11"/>
      <c r="L82" s="21">
        <f>TRUNC(C82*K82,0)</f>
        <v>0</v>
      </c>
      <c r="M82" s="11" t="s">
        <v>16</v>
      </c>
      <c r="N82" s="17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277</v>
      </c>
      <c r="DN82" s="1" t="s">
        <v>16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9" t="s">
        <v>306</v>
      </c>
      <c r="B83" s="10" t="s">
        <v>16</v>
      </c>
      <c r="C83" s="23">
        <v>0</v>
      </c>
      <c r="D83" s="10" t="s">
        <v>16</v>
      </c>
      <c r="E83" s="11">
        <f t="shared" si="7"/>
        <v>0</v>
      </c>
      <c r="F83" s="21">
        <f t="shared" si="8"/>
        <v>0</v>
      </c>
      <c r="G83" s="11"/>
      <c r="H83" s="21">
        <f>H84</f>
        <v>0</v>
      </c>
      <c r="I83" s="11"/>
      <c r="J83" s="21">
        <f>J84</f>
        <v>0</v>
      </c>
      <c r="K83" s="11"/>
      <c r="L83" s="21">
        <f>L84</f>
        <v>0</v>
      </c>
      <c r="M83" s="11" t="s">
        <v>16</v>
      </c>
      <c r="N83" s="17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16</v>
      </c>
      <c r="DN83" s="1" t="s">
        <v>16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9" t="s">
        <v>149</v>
      </c>
      <c r="B84" s="10" t="s">
        <v>173</v>
      </c>
      <c r="C84" s="19">
        <v>8</v>
      </c>
      <c r="D84" s="10" t="s">
        <v>258</v>
      </c>
      <c r="E84" s="11">
        <f t="shared" si="7"/>
        <v>0</v>
      </c>
      <c r="F84" s="21">
        <f t="shared" si="8"/>
        <v>0</v>
      </c>
      <c r="G84" s="11"/>
      <c r="H84" s="21">
        <f>TRUNC(C84*G84,0)</f>
        <v>0</v>
      </c>
      <c r="I84" s="11"/>
      <c r="J84" s="21">
        <f>TRUNC(C84*I84,0)</f>
        <v>0</v>
      </c>
      <c r="K84" s="11"/>
      <c r="L84" s="21">
        <f>TRUNC(C84*K84,0)</f>
        <v>0</v>
      </c>
      <c r="M84" s="11" t="s">
        <v>16</v>
      </c>
      <c r="N84" s="17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44</v>
      </c>
      <c r="DN84" s="1" t="s">
        <v>16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9" t="s">
        <v>68</v>
      </c>
      <c r="B85" s="10" t="s">
        <v>16</v>
      </c>
      <c r="C85" s="23">
        <v>0</v>
      </c>
      <c r="D85" s="10" t="s">
        <v>16</v>
      </c>
      <c r="E85" s="11">
        <f t="shared" si="7"/>
        <v>0</v>
      </c>
      <c r="F85" s="21">
        <f t="shared" si="8"/>
        <v>0</v>
      </c>
      <c r="G85" s="11"/>
      <c r="H85" s="21">
        <f>H86</f>
        <v>0</v>
      </c>
      <c r="I85" s="11"/>
      <c r="J85" s="21">
        <f>J86</f>
        <v>0</v>
      </c>
      <c r="K85" s="11"/>
      <c r="L85" s="21">
        <f>L86</f>
        <v>0</v>
      </c>
      <c r="M85" s="11" t="s">
        <v>16</v>
      </c>
      <c r="N85" s="17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16</v>
      </c>
      <c r="DN85" s="1" t="s">
        <v>16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9" t="s">
        <v>204</v>
      </c>
      <c r="B86" s="10" t="s">
        <v>42</v>
      </c>
      <c r="C86" s="19">
        <v>1</v>
      </c>
      <c r="D86" s="10" t="s">
        <v>258</v>
      </c>
      <c r="E86" s="11">
        <f t="shared" si="7"/>
        <v>0</v>
      </c>
      <c r="F86" s="21">
        <f t="shared" si="8"/>
        <v>0</v>
      </c>
      <c r="G86" s="11"/>
      <c r="H86" s="21">
        <f>TRUNC(C86*G86,0)</f>
        <v>0</v>
      </c>
      <c r="I86" s="11"/>
      <c r="J86" s="21">
        <f>TRUNC(C86*I86,0)</f>
        <v>0</v>
      </c>
      <c r="K86" s="11"/>
      <c r="L86" s="21">
        <f>TRUNC(C86*K86,0)</f>
        <v>0</v>
      </c>
      <c r="M86" s="11" t="s">
        <v>16</v>
      </c>
      <c r="N86" s="17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172</v>
      </c>
      <c r="DN86" s="1" t="s">
        <v>16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9" t="s">
        <v>62</v>
      </c>
      <c r="B87" s="10" t="s">
        <v>16</v>
      </c>
      <c r="C87" s="23">
        <v>0</v>
      </c>
      <c r="D87" s="10" t="s">
        <v>16</v>
      </c>
      <c r="E87" s="11">
        <f t="shared" si="7"/>
        <v>0</v>
      </c>
      <c r="F87" s="21">
        <f t="shared" si="8"/>
        <v>0</v>
      </c>
      <c r="G87" s="11"/>
      <c r="H87" s="21">
        <f>H88</f>
        <v>0</v>
      </c>
      <c r="I87" s="11"/>
      <c r="J87" s="21">
        <f>J88</f>
        <v>0</v>
      </c>
      <c r="K87" s="11"/>
      <c r="L87" s="21">
        <f>L88</f>
        <v>0</v>
      </c>
      <c r="M87" s="11" t="s">
        <v>16</v>
      </c>
      <c r="N87" s="17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16</v>
      </c>
      <c r="DN87" s="1" t="s">
        <v>16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9" t="s">
        <v>98</v>
      </c>
      <c r="B88" s="10" t="s">
        <v>143</v>
      </c>
      <c r="C88" s="19">
        <v>1</v>
      </c>
      <c r="D88" s="10" t="s">
        <v>258</v>
      </c>
      <c r="E88" s="11">
        <f t="shared" si="7"/>
        <v>0</v>
      </c>
      <c r="F88" s="21">
        <f t="shared" si="8"/>
        <v>0</v>
      </c>
      <c r="G88" s="11"/>
      <c r="H88" s="21">
        <f>TRUNC(C88*G88,0)</f>
        <v>0</v>
      </c>
      <c r="I88" s="11"/>
      <c r="J88" s="21">
        <f>TRUNC(C88*I88,0)</f>
        <v>0</v>
      </c>
      <c r="K88" s="11"/>
      <c r="L88" s="21">
        <f>TRUNC(C88*K88,0)</f>
        <v>0</v>
      </c>
      <c r="M88" s="11" t="s">
        <v>16</v>
      </c>
      <c r="N88" s="17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138</v>
      </c>
      <c r="DN88" s="1" t="s">
        <v>16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9" t="s">
        <v>271</v>
      </c>
      <c r="B89" s="10" t="s">
        <v>16</v>
      </c>
      <c r="C89" s="23">
        <v>0</v>
      </c>
      <c r="D89" s="10" t="s">
        <v>16</v>
      </c>
      <c r="E89" s="11">
        <f t="shared" si="7"/>
        <v>0</v>
      </c>
      <c r="F89" s="21">
        <f t="shared" si="8"/>
        <v>0</v>
      </c>
      <c r="G89" s="11"/>
      <c r="H89" s="21">
        <f>SUM(H90:H97)</f>
        <v>0</v>
      </c>
      <c r="I89" s="11"/>
      <c r="J89" s="21">
        <f>SUM(J90:J97)</f>
        <v>0</v>
      </c>
      <c r="K89" s="11"/>
      <c r="L89" s="21">
        <f>SUM(L90:L97)</f>
        <v>0</v>
      </c>
      <c r="M89" s="11" t="s">
        <v>16</v>
      </c>
      <c r="N89" s="17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16</v>
      </c>
      <c r="DN89" s="1" t="s">
        <v>16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9" t="s">
        <v>199</v>
      </c>
      <c r="B90" s="10" t="s">
        <v>148</v>
      </c>
      <c r="C90" s="19">
        <v>2</v>
      </c>
      <c r="D90" s="10" t="s">
        <v>127</v>
      </c>
      <c r="E90" s="11">
        <f t="shared" si="7"/>
        <v>0</v>
      </c>
      <c r="F90" s="21">
        <f t="shared" si="8"/>
        <v>0</v>
      </c>
      <c r="G90" s="11"/>
      <c r="H90" s="21">
        <f t="shared" ref="H90:H97" si="12">TRUNC(C90*G90,0)</f>
        <v>0</v>
      </c>
      <c r="I90" s="11"/>
      <c r="J90" s="21">
        <f t="shared" ref="J90:J97" si="13">TRUNC(C90*I90,0)</f>
        <v>0</v>
      </c>
      <c r="K90" s="11"/>
      <c r="L90" s="21">
        <f t="shared" ref="L90:L97" si="14">TRUNC(C90*K90,0)</f>
        <v>0</v>
      </c>
      <c r="M90" s="11" t="s">
        <v>16</v>
      </c>
      <c r="N90" s="17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177</v>
      </c>
      <c r="DN90" s="1" t="s">
        <v>16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9" t="s">
        <v>199</v>
      </c>
      <c r="B91" s="10" t="s">
        <v>74</v>
      </c>
      <c r="C91" s="19">
        <v>1</v>
      </c>
      <c r="D91" s="10" t="s">
        <v>127</v>
      </c>
      <c r="E91" s="11">
        <f t="shared" si="7"/>
        <v>0</v>
      </c>
      <c r="F91" s="21">
        <f t="shared" si="8"/>
        <v>0</v>
      </c>
      <c r="G91" s="11"/>
      <c r="H91" s="21">
        <f t="shared" si="12"/>
        <v>0</v>
      </c>
      <c r="I91" s="11"/>
      <c r="J91" s="21">
        <f t="shared" si="13"/>
        <v>0</v>
      </c>
      <c r="K91" s="11"/>
      <c r="L91" s="21">
        <f t="shared" si="14"/>
        <v>0</v>
      </c>
      <c r="M91" s="11" t="s">
        <v>16</v>
      </c>
      <c r="N91" s="17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137</v>
      </c>
      <c r="DN91" s="1" t="s">
        <v>16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9" t="s">
        <v>276</v>
      </c>
      <c r="B92" s="10" t="s">
        <v>22</v>
      </c>
      <c r="C92" s="19">
        <v>2</v>
      </c>
      <c r="D92" s="10" t="s">
        <v>178</v>
      </c>
      <c r="E92" s="11">
        <f t="shared" si="7"/>
        <v>0</v>
      </c>
      <c r="F92" s="21">
        <f t="shared" si="8"/>
        <v>0</v>
      </c>
      <c r="G92" s="11"/>
      <c r="H92" s="21">
        <f t="shared" si="12"/>
        <v>0</v>
      </c>
      <c r="I92" s="11"/>
      <c r="J92" s="21">
        <f t="shared" si="13"/>
        <v>0</v>
      </c>
      <c r="K92" s="11"/>
      <c r="L92" s="21">
        <f t="shared" si="14"/>
        <v>0</v>
      </c>
      <c r="M92" s="11" t="s">
        <v>16</v>
      </c>
      <c r="N92" s="17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53</v>
      </c>
      <c r="DN92" s="1" t="s">
        <v>16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9" t="s">
        <v>164</v>
      </c>
      <c r="B93" s="10" t="s">
        <v>263</v>
      </c>
      <c r="C93" s="19">
        <v>29</v>
      </c>
      <c r="D93" s="10" t="s">
        <v>307</v>
      </c>
      <c r="E93" s="11">
        <f t="shared" si="7"/>
        <v>0</v>
      </c>
      <c r="F93" s="21">
        <f t="shared" si="8"/>
        <v>0</v>
      </c>
      <c r="G93" s="11"/>
      <c r="H93" s="21">
        <f t="shared" si="12"/>
        <v>0</v>
      </c>
      <c r="I93" s="11"/>
      <c r="J93" s="21">
        <f t="shared" si="13"/>
        <v>0</v>
      </c>
      <c r="K93" s="11"/>
      <c r="L93" s="21">
        <f t="shared" si="14"/>
        <v>0</v>
      </c>
      <c r="M93" s="11" t="s">
        <v>16</v>
      </c>
      <c r="N93" s="17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14</v>
      </c>
      <c r="DN93" s="1" t="s">
        <v>16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9" t="s">
        <v>79</v>
      </c>
      <c r="B94" s="10" t="s">
        <v>28</v>
      </c>
      <c r="C94" s="19">
        <v>29</v>
      </c>
      <c r="D94" s="10" t="s">
        <v>307</v>
      </c>
      <c r="E94" s="11">
        <f t="shared" si="7"/>
        <v>0</v>
      </c>
      <c r="F94" s="21">
        <f t="shared" si="8"/>
        <v>0</v>
      </c>
      <c r="G94" s="11"/>
      <c r="H94" s="21">
        <f t="shared" si="12"/>
        <v>0</v>
      </c>
      <c r="I94" s="11"/>
      <c r="J94" s="21">
        <f t="shared" si="13"/>
        <v>0</v>
      </c>
      <c r="K94" s="11"/>
      <c r="L94" s="21">
        <f t="shared" si="14"/>
        <v>0</v>
      </c>
      <c r="M94" s="11" t="s">
        <v>16</v>
      </c>
      <c r="N94" s="17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56</v>
      </c>
      <c r="DN94" s="1" t="s">
        <v>16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9" t="s">
        <v>17</v>
      </c>
      <c r="B95" s="10" t="s">
        <v>16</v>
      </c>
      <c r="C95" s="19">
        <v>110</v>
      </c>
      <c r="D95" s="10" t="s">
        <v>284</v>
      </c>
      <c r="E95" s="11">
        <f t="shared" si="7"/>
        <v>0</v>
      </c>
      <c r="F95" s="21">
        <f t="shared" si="8"/>
        <v>0</v>
      </c>
      <c r="G95" s="11"/>
      <c r="H95" s="21">
        <f t="shared" si="12"/>
        <v>0</v>
      </c>
      <c r="I95" s="11"/>
      <c r="J95" s="21">
        <f t="shared" si="13"/>
        <v>0</v>
      </c>
      <c r="K95" s="11"/>
      <c r="L95" s="21">
        <f t="shared" si="14"/>
        <v>0</v>
      </c>
      <c r="M95" s="11" t="s">
        <v>16</v>
      </c>
      <c r="N95" s="17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230</v>
      </c>
      <c r="DN95" s="1" t="s">
        <v>16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9" t="s">
        <v>295</v>
      </c>
      <c r="B96" s="10" t="s">
        <v>253</v>
      </c>
      <c r="C96" s="19">
        <v>2</v>
      </c>
      <c r="D96" s="10" t="s">
        <v>127</v>
      </c>
      <c r="E96" s="11">
        <f t="shared" si="7"/>
        <v>0</v>
      </c>
      <c r="F96" s="21">
        <f t="shared" si="8"/>
        <v>0</v>
      </c>
      <c r="G96" s="11"/>
      <c r="H96" s="21">
        <f t="shared" si="12"/>
        <v>0</v>
      </c>
      <c r="I96" s="11"/>
      <c r="J96" s="21">
        <f t="shared" si="13"/>
        <v>0</v>
      </c>
      <c r="K96" s="11"/>
      <c r="L96" s="21">
        <f t="shared" si="14"/>
        <v>0</v>
      </c>
      <c r="M96" s="11" t="s">
        <v>16</v>
      </c>
      <c r="N96" s="17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222</v>
      </c>
      <c r="DN96" s="1" t="s">
        <v>16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9" t="s">
        <v>294</v>
      </c>
      <c r="B97" s="10" t="s">
        <v>253</v>
      </c>
      <c r="C97" s="19">
        <v>1</v>
      </c>
      <c r="D97" s="10" t="s">
        <v>127</v>
      </c>
      <c r="E97" s="11">
        <f t="shared" si="7"/>
        <v>0</v>
      </c>
      <c r="F97" s="21">
        <f t="shared" si="8"/>
        <v>0</v>
      </c>
      <c r="G97" s="11"/>
      <c r="H97" s="21">
        <f t="shared" si="12"/>
        <v>0</v>
      </c>
      <c r="I97" s="11"/>
      <c r="J97" s="21">
        <f t="shared" si="13"/>
        <v>0</v>
      </c>
      <c r="K97" s="11"/>
      <c r="L97" s="21">
        <f t="shared" si="14"/>
        <v>0</v>
      </c>
      <c r="M97" s="11" t="s">
        <v>16</v>
      </c>
      <c r="N97" s="17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43</v>
      </c>
      <c r="DN97" s="1" t="s">
        <v>16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9" t="s">
        <v>198</v>
      </c>
      <c r="B98" s="10" t="s">
        <v>16</v>
      </c>
      <c r="C98" s="23">
        <v>0</v>
      </c>
      <c r="D98" s="10" t="s">
        <v>16</v>
      </c>
      <c r="E98" s="11">
        <f t="shared" si="7"/>
        <v>0</v>
      </c>
      <c r="F98" s="21">
        <f t="shared" si="8"/>
        <v>0</v>
      </c>
      <c r="G98" s="11"/>
      <c r="H98" s="21">
        <f>SUM(H99:H100)</f>
        <v>0</v>
      </c>
      <c r="I98" s="11"/>
      <c r="J98" s="21">
        <f>SUM(J99:J100)</f>
        <v>0</v>
      </c>
      <c r="K98" s="11"/>
      <c r="L98" s="21">
        <f>SUM(L99:L100)</f>
        <v>0</v>
      </c>
      <c r="M98" s="11" t="s">
        <v>16</v>
      </c>
      <c r="N98" s="17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16</v>
      </c>
      <c r="DN98" s="1" t="s">
        <v>16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9" t="s">
        <v>161</v>
      </c>
      <c r="B99" s="10" t="s">
        <v>22</v>
      </c>
      <c r="C99" s="19">
        <v>1</v>
      </c>
      <c r="D99" s="10" t="s">
        <v>178</v>
      </c>
      <c r="E99" s="11">
        <f t="shared" si="7"/>
        <v>0</v>
      </c>
      <c r="F99" s="21">
        <f t="shared" si="8"/>
        <v>0</v>
      </c>
      <c r="G99" s="11"/>
      <c r="H99" s="21">
        <f>TRUNC(C99*G99,0)</f>
        <v>0</v>
      </c>
      <c r="I99" s="11"/>
      <c r="J99" s="21">
        <f>TRUNC(C99*I99,0)</f>
        <v>0</v>
      </c>
      <c r="K99" s="11"/>
      <c r="L99" s="21">
        <f>TRUNC(C99*K99,0)</f>
        <v>0</v>
      </c>
      <c r="M99" s="11" t="s">
        <v>16</v>
      </c>
      <c r="N99" s="17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255</v>
      </c>
      <c r="DN99" s="1" t="s">
        <v>16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9" t="s">
        <v>101</v>
      </c>
      <c r="B100" s="10" t="s">
        <v>16</v>
      </c>
      <c r="C100" s="19">
        <v>2</v>
      </c>
      <c r="D100" s="10" t="s">
        <v>307</v>
      </c>
      <c r="E100" s="11">
        <f t="shared" si="7"/>
        <v>0</v>
      </c>
      <c r="F100" s="21">
        <f t="shared" si="8"/>
        <v>0</v>
      </c>
      <c r="G100" s="11"/>
      <c r="H100" s="21">
        <f>TRUNC(C100*G100,0)</f>
        <v>0</v>
      </c>
      <c r="I100" s="11"/>
      <c r="J100" s="21">
        <f>TRUNC(C100*I100,0)</f>
        <v>0</v>
      </c>
      <c r="K100" s="11"/>
      <c r="L100" s="21">
        <f>TRUNC(C100*K100,0)</f>
        <v>0</v>
      </c>
      <c r="M100" s="11" t="s">
        <v>16</v>
      </c>
      <c r="N100" s="17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119</v>
      </c>
      <c r="DN100" s="1" t="s">
        <v>16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9" t="s">
        <v>72</v>
      </c>
      <c r="B101" s="10" t="s">
        <v>16</v>
      </c>
      <c r="C101" s="23">
        <v>0</v>
      </c>
      <c r="D101" s="10" t="s">
        <v>16</v>
      </c>
      <c r="E101" s="11">
        <f t="shared" ref="E101:E129" si="15">G101+I101+K101</f>
        <v>0</v>
      </c>
      <c r="F101" s="21">
        <f t="shared" ref="F101:F129" si="16">H101+J101+L101</f>
        <v>0</v>
      </c>
      <c r="G101" s="11"/>
      <c r="H101" s="21">
        <f>H102</f>
        <v>0</v>
      </c>
      <c r="I101" s="11"/>
      <c r="J101" s="21">
        <f>J102</f>
        <v>0</v>
      </c>
      <c r="K101" s="11"/>
      <c r="L101" s="21">
        <f>L102</f>
        <v>0</v>
      </c>
      <c r="M101" s="11" t="s">
        <v>16</v>
      </c>
      <c r="N101" s="17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16</v>
      </c>
      <c r="DN101" s="1" t="s">
        <v>16</v>
      </c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9" t="s">
        <v>191</v>
      </c>
      <c r="B102" s="10" t="s">
        <v>169</v>
      </c>
      <c r="C102" s="19">
        <v>1</v>
      </c>
      <c r="D102" s="10" t="s">
        <v>144</v>
      </c>
      <c r="E102" s="11">
        <f t="shared" si="15"/>
        <v>0</v>
      </c>
      <c r="F102" s="21">
        <f t="shared" si="16"/>
        <v>0</v>
      </c>
      <c r="G102" s="11"/>
      <c r="H102" s="21">
        <f>TRUNC(C102*G102,0)</f>
        <v>0</v>
      </c>
      <c r="I102" s="11"/>
      <c r="J102" s="21">
        <f>TRUNC(C102*I102,0)</f>
        <v>0</v>
      </c>
      <c r="K102" s="11"/>
      <c r="L102" s="21">
        <f>TRUNC(C102*K102,0)</f>
        <v>0</v>
      </c>
      <c r="M102" s="11" t="s">
        <v>16</v>
      </c>
      <c r="N102" s="17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282</v>
      </c>
      <c r="DN102" s="1" t="s">
        <v>16</v>
      </c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9" t="s">
        <v>186</v>
      </c>
      <c r="B103" s="10" t="s">
        <v>16</v>
      </c>
      <c r="C103" s="23">
        <v>0</v>
      </c>
      <c r="D103" s="10" t="s">
        <v>16</v>
      </c>
      <c r="E103" s="11">
        <f t="shared" si="15"/>
        <v>0</v>
      </c>
      <c r="F103" s="21">
        <f t="shared" si="16"/>
        <v>0</v>
      </c>
      <c r="G103" s="11"/>
      <c r="H103" s="21">
        <f>H104</f>
        <v>0</v>
      </c>
      <c r="I103" s="11"/>
      <c r="J103" s="21">
        <f>J104</f>
        <v>0</v>
      </c>
      <c r="K103" s="11"/>
      <c r="L103" s="21">
        <f>L104</f>
        <v>0</v>
      </c>
      <c r="M103" s="11" t="s">
        <v>16</v>
      </c>
      <c r="N103" s="17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16</v>
      </c>
      <c r="DN103" s="1" t="s">
        <v>16</v>
      </c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9" t="s">
        <v>200</v>
      </c>
      <c r="B104" s="10" t="s">
        <v>16</v>
      </c>
      <c r="C104" s="19">
        <v>1</v>
      </c>
      <c r="D104" s="10" t="s">
        <v>213</v>
      </c>
      <c r="E104" s="11">
        <f t="shared" si="15"/>
        <v>0</v>
      </c>
      <c r="F104" s="21">
        <f t="shared" si="16"/>
        <v>0</v>
      </c>
      <c r="G104" s="11"/>
      <c r="H104" s="21">
        <f>TRUNC(C104*G104,0)</f>
        <v>0</v>
      </c>
      <c r="I104" s="11"/>
      <c r="J104" s="21">
        <f>TRUNC(C104*I104,0)</f>
        <v>0</v>
      </c>
      <c r="K104" s="11"/>
      <c r="L104" s="21">
        <f>TRUNC(C104*K104,0)</f>
        <v>0</v>
      </c>
      <c r="M104" s="11" t="s">
        <v>16</v>
      </c>
      <c r="N104" s="17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285</v>
      </c>
      <c r="DN104" s="1" t="s">
        <v>16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9" t="s">
        <v>16</v>
      </c>
      <c r="B105" s="10" t="s">
        <v>16</v>
      </c>
      <c r="C105" s="23">
        <v>0</v>
      </c>
      <c r="D105" s="10" t="s">
        <v>16</v>
      </c>
      <c r="E105" s="11">
        <f t="shared" si="15"/>
        <v>0</v>
      </c>
      <c r="F105" s="21">
        <f t="shared" si="16"/>
        <v>0</v>
      </c>
      <c r="G105" s="11"/>
      <c r="H105" s="21">
        <f>TRUNC(C105*G105,0)</f>
        <v>0</v>
      </c>
      <c r="I105" s="11"/>
      <c r="J105" s="21">
        <f>TRUNC(C105*I105,0)</f>
        <v>0</v>
      </c>
      <c r="K105" s="11"/>
      <c r="L105" s="21">
        <f>TRUNC(C105*K105,0)</f>
        <v>0</v>
      </c>
      <c r="M105" s="11" t="s">
        <v>16</v>
      </c>
      <c r="N105" s="17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16</v>
      </c>
      <c r="DN105" s="1" t="s">
        <v>16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9" t="s">
        <v>231</v>
      </c>
      <c r="B106" s="10" t="s">
        <v>16</v>
      </c>
      <c r="C106" s="23">
        <v>0</v>
      </c>
      <c r="D106" s="10" t="s">
        <v>16</v>
      </c>
      <c r="E106" s="11">
        <f t="shared" si="15"/>
        <v>0</v>
      </c>
      <c r="F106" s="21">
        <f t="shared" si="16"/>
        <v>0</v>
      </c>
      <c r="G106" s="11"/>
      <c r="H106" s="21">
        <f>TRUNC(C106*G106,0)</f>
        <v>0</v>
      </c>
      <c r="I106" s="11"/>
      <c r="J106" s="21">
        <f>TRUNC(C106*I106,0)</f>
        <v>0</v>
      </c>
      <c r="K106" s="11"/>
      <c r="L106" s="21">
        <f>TRUNC(C106*K106,0)</f>
        <v>0</v>
      </c>
      <c r="M106" s="11" t="s">
        <v>16</v>
      </c>
      <c r="N106" s="17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16</v>
      </c>
      <c r="DN106" s="1" t="s">
        <v>16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9" t="s">
        <v>245</v>
      </c>
      <c r="B107" s="10" t="s">
        <v>16</v>
      </c>
      <c r="C107" s="23">
        <v>0</v>
      </c>
      <c r="D107" s="10" t="s">
        <v>16</v>
      </c>
      <c r="E107" s="11">
        <f t="shared" si="15"/>
        <v>0</v>
      </c>
      <c r="F107" s="21">
        <f t="shared" si="16"/>
        <v>0</v>
      </c>
      <c r="G107" s="11"/>
      <c r="H107" s="21">
        <f>H108+H112</f>
        <v>0</v>
      </c>
      <c r="I107" s="11"/>
      <c r="J107" s="21">
        <f>J108+J112</f>
        <v>0</v>
      </c>
      <c r="K107" s="11"/>
      <c r="L107" s="21">
        <f>L108+L112</f>
        <v>0</v>
      </c>
      <c r="M107" s="11" t="s">
        <v>16</v>
      </c>
      <c r="N107" s="17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16</v>
      </c>
      <c r="DN107" s="1" t="s">
        <v>16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9" t="s">
        <v>264</v>
      </c>
      <c r="B108" s="10" t="s">
        <v>16</v>
      </c>
      <c r="C108" s="23">
        <v>0</v>
      </c>
      <c r="D108" s="10" t="s">
        <v>16</v>
      </c>
      <c r="E108" s="11">
        <f t="shared" si="15"/>
        <v>0</v>
      </c>
      <c r="F108" s="21">
        <f t="shared" si="16"/>
        <v>0</v>
      </c>
      <c r="G108" s="11"/>
      <c r="H108" s="21">
        <f>SUM(H109:H111)</f>
        <v>0</v>
      </c>
      <c r="I108" s="11"/>
      <c r="J108" s="21">
        <f>SUM(J109:J111)</f>
        <v>0</v>
      </c>
      <c r="K108" s="11"/>
      <c r="L108" s="21">
        <f>SUM(L109:L111)</f>
        <v>0</v>
      </c>
      <c r="M108" s="11" t="s">
        <v>16</v>
      </c>
      <c r="N108" s="17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16</v>
      </c>
      <c r="DN108" s="1" t="s">
        <v>16</v>
      </c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9" t="s">
        <v>83</v>
      </c>
      <c r="B109" s="10" t="s">
        <v>0</v>
      </c>
      <c r="C109" s="19">
        <v>1</v>
      </c>
      <c r="D109" s="10" t="s">
        <v>144</v>
      </c>
      <c r="E109" s="11">
        <f t="shared" si="15"/>
        <v>0</v>
      </c>
      <c r="F109" s="21">
        <f t="shared" si="16"/>
        <v>0</v>
      </c>
      <c r="G109" s="11"/>
      <c r="H109" s="21">
        <f>TRUNC(C109*G109,0)</f>
        <v>0</v>
      </c>
      <c r="I109" s="11"/>
      <c r="J109" s="21">
        <f>TRUNC(C109*I109,0)</f>
        <v>0</v>
      </c>
      <c r="K109" s="11"/>
      <c r="L109" s="21">
        <f>TRUNC(C109*K109,0)</f>
        <v>0</v>
      </c>
      <c r="M109" s="11" t="s">
        <v>16</v>
      </c>
      <c r="N109" s="17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311</v>
      </c>
      <c r="DN109" s="1" t="s">
        <v>16</v>
      </c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9" t="s">
        <v>83</v>
      </c>
      <c r="B110" s="10" t="s">
        <v>46</v>
      </c>
      <c r="C110" s="19">
        <v>1</v>
      </c>
      <c r="D110" s="10" t="s">
        <v>144</v>
      </c>
      <c r="E110" s="11">
        <f t="shared" si="15"/>
        <v>0</v>
      </c>
      <c r="F110" s="21">
        <f t="shared" si="16"/>
        <v>0</v>
      </c>
      <c r="G110" s="11"/>
      <c r="H110" s="21">
        <f>TRUNC(C110*G110,0)</f>
        <v>0</v>
      </c>
      <c r="I110" s="11"/>
      <c r="J110" s="21">
        <f>TRUNC(C110*I110,0)</f>
        <v>0</v>
      </c>
      <c r="K110" s="11"/>
      <c r="L110" s="21">
        <f>TRUNC(C110*K110,0)</f>
        <v>0</v>
      </c>
      <c r="M110" s="11" t="s">
        <v>16</v>
      </c>
      <c r="N110" s="17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332</v>
      </c>
      <c r="DN110" s="1" t="s">
        <v>16</v>
      </c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9" t="s">
        <v>83</v>
      </c>
      <c r="B111" s="10" t="s">
        <v>152</v>
      </c>
      <c r="C111" s="19">
        <v>1</v>
      </c>
      <c r="D111" s="10" t="s">
        <v>144</v>
      </c>
      <c r="E111" s="11">
        <f t="shared" si="15"/>
        <v>0</v>
      </c>
      <c r="F111" s="21">
        <f t="shared" si="16"/>
        <v>0</v>
      </c>
      <c r="G111" s="11"/>
      <c r="H111" s="21">
        <f>TRUNC(C111*G111,0)</f>
        <v>0</v>
      </c>
      <c r="I111" s="11"/>
      <c r="J111" s="21">
        <f>TRUNC(C111*I111,0)</f>
        <v>0</v>
      </c>
      <c r="K111" s="11"/>
      <c r="L111" s="21">
        <f>TRUNC(C111*K111,0)</f>
        <v>0</v>
      </c>
      <c r="M111" s="11" t="s">
        <v>16</v>
      </c>
      <c r="N111" s="17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260</v>
      </c>
      <c r="DN111" s="1" t="s">
        <v>16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9" t="s">
        <v>3</v>
      </c>
      <c r="B112" s="10" t="s">
        <v>16</v>
      </c>
      <c r="C112" s="23">
        <v>0</v>
      </c>
      <c r="D112" s="10" t="s">
        <v>16</v>
      </c>
      <c r="E112" s="11">
        <f t="shared" si="15"/>
        <v>0</v>
      </c>
      <c r="F112" s="21">
        <f t="shared" si="16"/>
        <v>0</v>
      </c>
      <c r="G112" s="11"/>
      <c r="H112" s="21">
        <f>H113</f>
        <v>0</v>
      </c>
      <c r="I112" s="11"/>
      <c r="J112" s="21">
        <f>J113</f>
        <v>0</v>
      </c>
      <c r="K112" s="11"/>
      <c r="L112" s="21">
        <f>L113</f>
        <v>0</v>
      </c>
      <c r="M112" s="11" t="s">
        <v>16</v>
      </c>
      <c r="N112" s="17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16</v>
      </c>
      <c r="DN112" s="1" t="s">
        <v>16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9" t="s">
        <v>50</v>
      </c>
      <c r="B113" s="10" t="s">
        <v>16</v>
      </c>
      <c r="C113" s="19">
        <v>1</v>
      </c>
      <c r="D113" s="10" t="s">
        <v>213</v>
      </c>
      <c r="E113" s="11">
        <f t="shared" si="15"/>
        <v>0</v>
      </c>
      <c r="F113" s="21">
        <f t="shared" si="16"/>
        <v>0</v>
      </c>
      <c r="G113" s="11"/>
      <c r="H113" s="21">
        <f>TRUNC(C113*G113,0)</f>
        <v>0</v>
      </c>
      <c r="I113" s="11"/>
      <c r="J113" s="21">
        <f>TRUNC(C113*I113,0)</f>
        <v>0</v>
      </c>
      <c r="K113" s="11"/>
      <c r="L113" s="21">
        <f>TRUNC(C113*K113,0)</f>
        <v>0</v>
      </c>
      <c r="M113" s="11" t="s">
        <v>16</v>
      </c>
      <c r="N113" s="17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89</v>
      </c>
      <c r="DN113" s="1" t="s">
        <v>16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9" t="s">
        <v>16</v>
      </c>
      <c r="B114" s="10" t="s">
        <v>16</v>
      </c>
      <c r="C114" s="23">
        <v>0</v>
      </c>
      <c r="D114" s="10" t="s">
        <v>16</v>
      </c>
      <c r="E114" s="11">
        <f t="shared" si="15"/>
        <v>0</v>
      </c>
      <c r="F114" s="21">
        <f t="shared" si="16"/>
        <v>0</v>
      </c>
      <c r="G114" s="11"/>
      <c r="H114" s="21">
        <f>TRUNC(C114*G114,0)</f>
        <v>0</v>
      </c>
      <c r="I114" s="11"/>
      <c r="J114" s="21">
        <f>TRUNC(C114*I114,0)</f>
        <v>0</v>
      </c>
      <c r="K114" s="11"/>
      <c r="L114" s="21">
        <f>TRUNC(C114*K114,0)</f>
        <v>0</v>
      </c>
      <c r="M114" s="11" t="s">
        <v>16</v>
      </c>
      <c r="N114" s="17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16</v>
      </c>
      <c r="DN114" s="1" t="s">
        <v>16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9" t="s">
        <v>231</v>
      </c>
      <c r="B115" s="10" t="s">
        <v>16</v>
      </c>
      <c r="C115" s="23">
        <v>0</v>
      </c>
      <c r="D115" s="10" t="s">
        <v>16</v>
      </c>
      <c r="E115" s="11">
        <f t="shared" si="15"/>
        <v>0</v>
      </c>
      <c r="F115" s="21">
        <f t="shared" si="16"/>
        <v>0</v>
      </c>
      <c r="G115" s="11"/>
      <c r="H115" s="21">
        <f>TRUNC(C115*G115,0)</f>
        <v>0</v>
      </c>
      <c r="I115" s="11"/>
      <c r="J115" s="21">
        <f>TRUNC(C115*I115,0)</f>
        <v>0</v>
      </c>
      <c r="K115" s="11"/>
      <c r="L115" s="21">
        <f>TRUNC(C115*K115,0)</f>
        <v>0</v>
      </c>
      <c r="M115" s="11" t="s">
        <v>16</v>
      </c>
      <c r="N115" s="17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16</v>
      </c>
      <c r="DN115" s="1" t="s">
        <v>16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9" t="s">
        <v>160</v>
      </c>
      <c r="B116" s="10" t="s">
        <v>16</v>
      </c>
      <c r="C116" s="23">
        <v>0</v>
      </c>
      <c r="D116" s="10" t="s">
        <v>16</v>
      </c>
      <c r="E116" s="11">
        <f t="shared" si="15"/>
        <v>0</v>
      </c>
      <c r="F116" s="21">
        <f t="shared" si="16"/>
        <v>0</v>
      </c>
      <c r="G116" s="11"/>
      <c r="H116" s="21">
        <f>H117</f>
        <v>0</v>
      </c>
      <c r="I116" s="11"/>
      <c r="J116" s="21">
        <f>J117</f>
        <v>0</v>
      </c>
      <c r="K116" s="11"/>
      <c r="L116" s="21">
        <f>L117</f>
        <v>0</v>
      </c>
      <c r="M116" s="11" t="s">
        <v>16</v>
      </c>
      <c r="N116" s="17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16</v>
      </c>
      <c r="DN116" s="1" t="s">
        <v>16</v>
      </c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9" t="s">
        <v>244</v>
      </c>
      <c r="B117" s="10" t="s">
        <v>170</v>
      </c>
      <c r="C117" s="19">
        <v>261</v>
      </c>
      <c r="D117" s="10" t="s">
        <v>184</v>
      </c>
      <c r="E117" s="11">
        <f t="shared" si="15"/>
        <v>0</v>
      </c>
      <c r="F117" s="21">
        <f t="shared" si="16"/>
        <v>0</v>
      </c>
      <c r="G117" s="11"/>
      <c r="H117" s="21">
        <f>TRUNC(C117*G117,0)</f>
        <v>0</v>
      </c>
      <c r="I117" s="11"/>
      <c r="J117" s="21">
        <f>TRUNC(C117*I117,0)</f>
        <v>0</v>
      </c>
      <c r="K117" s="11"/>
      <c r="L117" s="21">
        <f>TRUNC(C117*K117,0)</f>
        <v>0</v>
      </c>
      <c r="M117" s="11" t="s">
        <v>16</v>
      </c>
      <c r="N117" s="17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251</v>
      </c>
      <c r="DN117" s="1" t="s">
        <v>16</v>
      </c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9" t="s">
        <v>16</v>
      </c>
      <c r="B118" s="10" t="s">
        <v>16</v>
      </c>
      <c r="C118" s="23">
        <v>0</v>
      </c>
      <c r="D118" s="10" t="s">
        <v>16</v>
      </c>
      <c r="E118" s="11">
        <f t="shared" si="15"/>
        <v>0</v>
      </c>
      <c r="F118" s="21">
        <f t="shared" si="16"/>
        <v>0</v>
      </c>
      <c r="G118" s="11"/>
      <c r="H118" s="21">
        <f>TRUNC(C118*G118,0)</f>
        <v>0</v>
      </c>
      <c r="I118" s="11"/>
      <c r="J118" s="21">
        <f>TRUNC(C118*I118,0)</f>
        <v>0</v>
      </c>
      <c r="K118" s="11"/>
      <c r="L118" s="21">
        <f>TRUNC(C118*K118,0)</f>
        <v>0</v>
      </c>
      <c r="M118" s="11" t="s">
        <v>16</v>
      </c>
      <c r="N118" s="17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16</v>
      </c>
      <c r="DN118" s="1" t="s">
        <v>16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9" t="s">
        <v>231</v>
      </c>
      <c r="B119" s="10" t="s">
        <v>16</v>
      </c>
      <c r="C119" s="23">
        <v>0</v>
      </c>
      <c r="D119" s="10" t="s">
        <v>16</v>
      </c>
      <c r="E119" s="11">
        <f t="shared" si="15"/>
        <v>0</v>
      </c>
      <c r="F119" s="21">
        <f t="shared" si="16"/>
        <v>0</v>
      </c>
      <c r="G119" s="11"/>
      <c r="H119" s="21">
        <f>TRUNC(C119*G119,0)</f>
        <v>0</v>
      </c>
      <c r="I119" s="11"/>
      <c r="J119" s="21">
        <f>TRUNC(C119*I119,0)</f>
        <v>0</v>
      </c>
      <c r="K119" s="11"/>
      <c r="L119" s="21">
        <f>TRUNC(C119*K119,0)</f>
        <v>0</v>
      </c>
      <c r="M119" s="11" t="s">
        <v>16</v>
      </c>
      <c r="N119" s="17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16</v>
      </c>
      <c r="DN119" s="1" t="s">
        <v>16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9" t="s">
        <v>261</v>
      </c>
      <c r="B120" s="10" t="s">
        <v>16</v>
      </c>
      <c r="C120" s="23">
        <v>0</v>
      </c>
      <c r="D120" s="10" t="s">
        <v>16</v>
      </c>
      <c r="E120" s="11">
        <v>0</v>
      </c>
      <c r="F120" s="21">
        <v>73140000</v>
      </c>
      <c r="G120" s="11">
        <v>0</v>
      </c>
      <c r="H120" s="21">
        <v>73140000</v>
      </c>
      <c r="I120" s="11">
        <v>0</v>
      </c>
      <c r="J120" s="21">
        <v>0</v>
      </c>
      <c r="K120" s="11">
        <v>0</v>
      </c>
      <c r="L120" s="21">
        <v>0</v>
      </c>
      <c r="M120" s="11" t="s">
        <v>16</v>
      </c>
      <c r="N120" s="17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16</v>
      </c>
      <c r="DN120" s="1" t="s">
        <v>16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9" t="s">
        <v>350</v>
      </c>
      <c r="B121" s="10" t="s">
        <v>16</v>
      </c>
      <c r="C121" s="23">
        <v>0</v>
      </c>
      <c r="D121" s="10" t="s">
        <v>16</v>
      </c>
      <c r="E121" s="11">
        <v>0</v>
      </c>
      <c r="F121" s="21">
        <v>47470000</v>
      </c>
      <c r="G121" s="11">
        <v>0</v>
      </c>
      <c r="H121" s="21">
        <v>47470000</v>
      </c>
      <c r="I121" s="11">
        <v>0</v>
      </c>
      <c r="J121" s="21">
        <v>0</v>
      </c>
      <c r="K121" s="11">
        <v>0</v>
      </c>
      <c r="L121" s="21">
        <v>0</v>
      </c>
      <c r="M121" s="11" t="s">
        <v>16</v>
      </c>
      <c r="N121" s="17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16</v>
      </c>
      <c r="DN121" s="1" t="s">
        <v>16</v>
      </c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 x14ac:dyDescent="0.2">
      <c r="A122" s="9" t="s">
        <v>192</v>
      </c>
      <c r="B122" s="10" t="s">
        <v>16</v>
      </c>
      <c r="C122" s="23">
        <v>0</v>
      </c>
      <c r="D122" s="10" t="s">
        <v>16</v>
      </c>
      <c r="E122" s="11">
        <v>0</v>
      </c>
      <c r="F122" s="21">
        <v>1713090</v>
      </c>
      <c r="G122" s="11">
        <v>0</v>
      </c>
      <c r="H122" s="21">
        <v>1713090</v>
      </c>
      <c r="I122" s="11">
        <v>0</v>
      </c>
      <c r="J122" s="21">
        <v>0</v>
      </c>
      <c r="K122" s="11">
        <v>0</v>
      </c>
      <c r="L122" s="21">
        <v>0</v>
      </c>
      <c r="M122" s="11" t="s">
        <v>16</v>
      </c>
      <c r="N122" s="17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16</v>
      </c>
      <c r="DN122" s="1" t="s">
        <v>16</v>
      </c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 x14ac:dyDescent="0.2">
      <c r="A123" s="9" t="s">
        <v>322</v>
      </c>
      <c r="B123" s="10" t="s">
        <v>180</v>
      </c>
      <c r="C123" s="19">
        <v>17</v>
      </c>
      <c r="D123" s="10" t="s">
        <v>309</v>
      </c>
      <c r="E123" s="11">
        <v>100770</v>
      </c>
      <c r="F123" s="21">
        <v>1713090</v>
      </c>
      <c r="G123" s="11">
        <v>100770</v>
      </c>
      <c r="H123" s="21">
        <v>1713090</v>
      </c>
      <c r="I123" s="11">
        <v>0</v>
      </c>
      <c r="J123" s="21">
        <v>0</v>
      </c>
      <c r="K123" s="11">
        <v>0</v>
      </c>
      <c r="L123" s="21">
        <v>0</v>
      </c>
      <c r="M123" s="11" t="s">
        <v>16</v>
      </c>
      <c r="N123" s="17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323</v>
      </c>
      <c r="DN123" s="1" t="s">
        <v>16</v>
      </c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 x14ac:dyDescent="0.2">
      <c r="A124" s="9" t="s">
        <v>341</v>
      </c>
      <c r="B124" s="10" t="s">
        <v>16</v>
      </c>
      <c r="C124" s="23">
        <v>0</v>
      </c>
      <c r="D124" s="10" t="s">
        <v>16</v>
      </c>
      <c r="E124" s="11">
        <v>0</v>
      </c>
      <c r="F124" s="21">
        <v>41467350</v>
      </c>
      <c r="G124" s="11">
        <v>0</v>
      </c>
      <c r="H124" s="21">
        <v>41467350</v>
      </c>
      <c r="I124" s="11">
        <v>0</v>
      </c>
      <c r="J124" s="21">
        <v>0</v>
      </c>
      <c r="K124" s="11">
        <v>0</v>
      </c>
      <c r="L124" s="21">
        <v>0</v>
      </c>
      <c r="M124" s="11" t="s">
        <v>16</v>
      </c>
      <c r="N124" s="17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16</v>
      </c>
      <c r="DN124" s="1" t="s">
        <v>16</v>
      </c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 x14ac:dyDescent="0.2">
      <c r="A125" s="9" t="s">
        <v>6</v>
      </c>
      <c r="B125" s="10" t="s">
        <v>337</v>
      </c>
      <c r="C125" s="19">
        <v>261</v>
      </c>
      <c r="D125" s="10" t="s">
        <v>184</v>
      </c>
      <c r="E125" s="11">
        <v>145870</v>
      </c>
      <c r="F125" s="21">
        <v>38072070</v>
      </c>
      <c r="G125" s="11">
        <v>145870</v>
      </c>
      <c r="H125" s="21">
        <v>38072070</v>
      </c>
      <c r="I125" s="11">
        <v>0</v>
      </c>
      <c r="J125" s="21">
        <v>0</v>
      </c>
      <c r="K125" s="11">
        <v>0</v>
      </c>
      <c r="L125" s="21">
        <v>0</v>
      </c>
      <c r="M125" s="11" t="s">
        <v>16</v>
      </c>
      <c r="N125" s="17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188</v>
      </c>
      <c r="DN125" s="1" t="s">
        <v>16</v>
      </c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 x14ac:dyDescent="0.2">
      <c r="A126" s="9" t="s">
        <v>6</v>
      </c>
      <c r="B126" s="10" t="s">
        <v>208</v>
      </c>
      <c r="C126" s="19">
        <v>28</v>
      </c>
      <c r="D126" s="10" t="s">
        <v>184</v>
      </c>
      <c r="E126" s="11">
        <v>121260</v>
      </c>
      <c r="F126" s="21">
        <v>3395280</v>
      </c>
      <c r="G126" s="11">
        <v>121260</v>
      </c>
      <c r="H126" s="21">
        <v>3395280</v>
      </c>
      <c r="I126" s="11">
        <v>0</v>
      </c>
      <c r="J126" s="21">
        <v>0</v>
      </c>
      <c r="K126" s="11">
        <v>0</v>
      </c>
      <c r="L126" s="21">
        <v>0</v>
      </c>
      <c r="M126" s="11" t="s">
        <v>16</v>
      </c>
      <c r="N126" s="17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128</v>
      </c>
      <c r="DN126" s="1" t="s">
        <v>16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x14ac:dyDescent="0.2">
      <c r="A127" s="9" t="s">
        <v>345</v>
      </c>
      <c r="B127" s="10" t="s">
        <v>16</v>
      </c>
      <c r="C127" s="23">
        <v>0</v>
      </c>
      <c r="D127" s="10" t="s">
        <v>16</v>
      </c>
      <c r="E127" s="11">
        <v>0</v>
      </c>
      <c r="F127" s="21">
        <v>4028000</v>
      </c>
      <c r="G127" s="11">
        <v>0</v>
      </c>
      <c r="H127" s="21">
        <v>4028000</v>
      </c>
      <c r="I127" s="11">
        <v>0</v>
      </c>
      <c r="J127" s="21">
        <v>0</v>
      </c>
      <c r="K127" s="11">
        <v>0</v>
      </c>
      <c r="L127" s="21">
        <v>0</v>
      </c>
      <c r="M127" s="11" t="s">
        <v>16</v>
      </c>
      <c r="N127" s="17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16</v>
      </c>
      <c r="DN127" s="1" t="s">
        <v>16</v>
      </c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9" t="s">
        <v>37</v>
      </c>
      <c r="B128" s="10" t="s">
        <v>146</v>
      </c>
      <c r="C128" s="19">
        <v>152</v>
      </c>
      <c r="D128" s="10" t="s">
        <v>312</v>
      </c>
      <c r="E128" s="11">
        <v>26500</v>
      </c>
      <c r="F128" s="21">
        <v>4028000</v>
      </c>
      <c r="G128" s="11">
        <v>26500</v>
      </c>
      <c r="H128" s="21">
        <v>4028000</v>
      </c>
      <c r="I128" s="11">
        <v>0</v>
      </c>
      <c r="J128" s="21">
        <v>0</v>
      </c>
      <c r="K128" s="11">
        <v>0</v>
      </c>
      <c r="L128" s="21">
        <v>0</v>
      </c>
      <c r="M128" s="11" t="s">
        <v>16</v>
      </c>
      <c r="N128" s="17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65</v>
      </c>
      <c r="DN128" s="1" t="s">
        <v>16</v>
      </c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18" customHeight="1" x14ac:dyDescent="0.2">
      <c r="A129" s="9" t="s">
        <v>313</v>
      </c>
      <c r="B129" s="10" t="s">
        <v>52</v>
      </c>
      <c r="C129" s="18">
        <v>0.54</v>
      </c>
      <c r="D129" s="10" t="s">
        <v>286</v>
      </c>
      <c r="E129" s="11">
        <v>47208440</v>
      </c>
      <c r="F129" s="21">
        <v>254925</v>
      </c>
      <c r="G129" s="11">
        <v>47208440</v>
      </c>
      <c r="H129" s="21">
        <v>254925</v>
      </c>
      <c r="I129" s="11">
        <v>0</v>
      </c>
      <c r="J129" s="21">
        <v>0</v>
      </c>
      <c r="K129" s="11">
        <v>0</v>
      </c>
      <c r="L129" s="21">
        <v>0</v>
      </c>
      <c r="M129" s="11" t="s">
        <v>16</v>
      </c>
      <c r="N129" s="17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238</v>
      </c>
      <c r="DN129" s="1" t="s">
        <v>114</v>
      </c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18" customHeight="1" x14ac:dyDescent="0.2">
      <c r="A130" s="9" t="s">
        <v>159</v>
      </c>
      <c r="B130" s="10" t="s">
        <v>16</v>
      </c>
      <c r="C130" s="23">
        <v>0</v>
      </c>
      <c r="D130" s="10" t="s">
        <v>16</v>
      </c>
      <c r="E130" s="11">
        <v>0</v>
      </c>
      <c r="F130" s="21">
        <v>6635</v>
      </c>
      <c r="G130" s="11">
        <v>0</v>
      </c>
      <c r="H130" s="21">
        <v>6635</v>
      </c>
      <c r="I130" s="11">
        <v>0</v>
      </c>
      <c r="J130" s="21">
        <v>0</v>
      </c>
      <c r="K130" s="11">
        <v>0</v>
      </c>
      <c r="L130" s="21">
        <v>0</v>
      </c>
      <c r="M130" s="11" t="s">
        <v>16</v>
      </c>
      <c r="N130" s="17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330</v>
      </c>
      <c r="DN130" s="1" t="s">
        <v>16</v>
      </c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18" customHeight="1" x14ac:dyDescent="0.2">
      <c r="A131" s="9" t="s">
        <v>18</v>
      </c>
      <c r="B131" s="10" t="s">
        <v>16</v>
      </c>
      <c r="C131" s="23">
        <v>0</v>
      </c>
      <c r="D131" s="10" t="s">
        <v>16</v>
      </c>
      <c r="E131" s="11">
        <v>0</v>
      </c>
      <c r="F131" s="21">
        <v>0</v>
      </c>
      <c r="G131" s="11">
        <v>0</v>
      </c>
      <c r="H131" s="21">
        <v>0</v>
      </c>
      <c r="I131" s="11">
        <v>0</v>
      </c>
      <c r="J131" s="21">
        <v>0</v>
      </c>
      <c r="K131" s="11">
        <v>0</v>
      </c>
      <c r="L131" s="21">
        <v>0</v>
      </c>
      <c r="M131" s="11" t="s">
        <v>16</v>
      </c>
      <c r="N131" s="17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16</v>
      </c>
      <c r="DN131" s="1" t="s">
        <v>16</v>
      </c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18" customHeight="1" x14ac:dyDescent="0.2">
      <c r="A132" s="9" t="s">
        <v>270</v>
      </c>
      <c r="B132" s="10" t="s">
        <v>16</v>
      </c>
      <c r="C132" s="23">
        <v>0</v>
      </c>
      <c r="D132" s="10" t="s">
        <v>16</v>
      </c>
      <c r="E132" s="11">
        <v>0</v>
      </c>
      <c r="F132" s="21">
        <v>25670000</v>
      </c>
      <c r="G132" s="11">
        <v>0</v>
      </c>
      <c r="H132" s="21">
        <v>25670000</v>
      </c>
      <c r="I132" s="11">
        <v>0</v>
      </c>
      <c r="J132" s="21">
        <v>0</v>
      </c>
      <c r="K132" s="11">
        <v>0</v>
      </c>
      <c r="L132" s="21">
        <v>0</v>
      </c>
      <c r="M132" s="11" t="s">
        <v>16</v>
      </c>
      <c r="N132" s="17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16</v>
      </c>
      <c r="DN132" s="1" t="s">
        <v>16</v>
      </c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18" customHeight="1" x14ac:dyDescent="0.2">
      <c r="A133" s="9" t="s">
        <v>24</v>
      </c>
      <c r="B133" s="10" t="s">
        <v>16</v>
      </c>
      <c r="C133" s="23">
        <v>0</v>
      </c>
      <c r="D133" s="10" t="s">
        <v>16</v>
      </c>
      <c r="E133" s="11">
        <v>0</v>
      </c>
      <c r="F133" s="21">
        <v>3510000</v>
      </c>
      <c r="G133" s="11">
        <v>0</v>
      </c>
      <c r="H133" s="21">
        <v>3510000</v>
      </c>
      <c r="I133" s="11">
        <v>0</v>
      </c>
      <c r="J133" s="21">
        <v>0</v>
      </c>
      <c r="K133" s="11">
        <v>0</v>
      </c>
      <c r="L133" s="21">
        <v>0</v>
      </c>
      <c r="M133" s="11" t="s">
        <v>16</v>
      </c>
      <c r="N133" s="17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16</v>
      </c>
      <c r="DN133" s="1" t="s">
        <v>16</v>
      </c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18" customHeight="1" x14ac:dyDescent="0.2">
      <c r="A134" s="9" t="s">
        <v>132</v>
      </c>
      <c r="B134" s="10" t="s">
        <v>49</v>
      </c>
      <c r="C134" s="19">
        <v>18</v>
      </c>
      <c r="D134" s="10" t="s">
        <v>301</v>
      </c>
      <c r="E134" s="11">
        <v>195000</v>
      </c>
      <c r="F134" s="21">
        <v>3510000</v>
      </c>
      <c r="G134" s="11">
        <v>195000</v>
      </c>
      <c r="H134" s="21">
        <v>3510000</v>
      </c>
      <c r="I134" s="11">
        <v>0</v>
      </c>
      <c r="J134" s="21">
        <v>0</v>
      </c>
      <c r="K134" s="11">
        <v>0</v>
      </c>
      <c r="L134" s="21">
        <v>0</v>
      </c>
      <c r="M134" s="11" t="s">
        <v>16</v>
      </c>
      <c r="N134" s="17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153</v>
      </c>
      <c r="DN134" s="1" t="s">
        <v>16</v>
      </c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18" customHeight="1" x14ac:dyDescent="0.2">
      <c r="A135" s="9" t="s">
        <v>38</v>
      </c>
      <c r="B135" s="10" t="s">
        <v>16</v>
      </c>
      <c r="C135" s="23">
        <v>0</v>
      </c>
      <c r="D135" s="10" t="s">
        <v>16</v>
      </c>
      <c r="E135" s="11">
        <v>0</v>
      </c>
      <c r="F135" s="21">
        <v>22012200</v>
      </c>
      <c r="G135" s="11">
        <v>0</v>
      </c>
      <c r="H135" s="21">
        <v>22012200</v>
      </c>
      <c r="I135" s="11">
        <v>0</v>
      </c>
      <c r="J135" s="21">
        <v>0</v>
      </c>
      <c r="K135" s="11">
        <v>0</v>
      </c>
      <c r="L135" s="21">
        <v>0</v>
      </c>
      <c r="M135" s="11" t="s">
        <v>16</v>
      </c>
      <c r="N135" s="17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16</v>
      </c>
      <c r="DN135" s="1" t="s">
        <v>16</v>
      </c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18" customHeight="1" x14ac:dyDescent="0.2">
      <c r="A136" s="9" t="s">
        <v>269</v>
      </c>
      <c r="B136" s="10" t="s">
        <v>320</v>
      </c>
      <c r="C136" s="19">
        <v>63</v>
      </c>
      <c r="D136" s="10" t="s">
        <v>284</v>
      </c>
      <c r="E136" s="11">
        <v>349400</v>
      </c>
      <c r="F136" s="21">
        <v>22012200</v>
      </c>
      <c r="G136" s="11">
        <v>349400</v>
      </c>
      <c r="H136" s="21">
        <v>22012200</v>
      </c>
      <c r="I136" s="11">
        <v>0</v>
      </c>
      <c r="J136" s="21">
        <v>0</v>
      </c>
      <c r="K136" s="11">
        <v>0</v>
      </c>
      <c r="L136" s="21">
        <v>0</v>
      </c>
      <c r="M136" s="11" t="s">
        <v>16</v>
      </c>
      <c r="N136" s="17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355</v>
      </c>
      <c r="DN136" s="1" t="s">
        <v>16</v>
      </c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18" customHeight="1" x14ac:dyDescent="0.2">
      <c r="A137" s="9" t="s">
        <v>211</v>
      </c>
      <c r="B137" s="10" t="s">
        <v>52</v>
      </c>
      <c r="C137" s="18">
        <v>0.54</v>
      </c>
      <c r="D137" s="10" t="s">
        <v>286</v>
      </c>
      <c r="E137" s="11">
        <v>25522200</v>
      </c>
      <c r="F137" s="21">
        <v>137819</v>
      </c>
      <c r="G137" s="11">
        <v>25522200</v>
      </c>
      <c r="H137" s="21">
        <v>137819</v>
      </c>
      <c r="I137" s="11">
        <v>0</v>
      </c>
      <c r="J137" s="21">
        <v>0</v>
      </c>
      <c r="K137" s="11">
        <v>0</v>
      </c>
      <c r="L137" s="21">
        <v>0</v>
      </c>
      <c r="M137" s="11" t="s">
        <v>16</v>
      </c>
      <c r="N137" s="17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 t="s">
        <v>238</v>
      </c>
      <c r="DN137" s="1" t="s">
        <v>142</v>
      </c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18" customHeight="1" x14ac:dyDescent="0.2">
      <c r="A138" s="9" t="s">
        <v>158</v>
      </c>
      <c r="B138" s="10" t="s">
        <v>16</v>
      </c>
      <c r="C138" s="23">
        <v>0</v>
      </c>
      <c r="D138" s="10" t="s">
        <v>16</v>
      </c>
      <c r="E138" s="11">
        <v>0</v>
      </c>
      <c r="F138" s="21">
        <v>9981</v>
      </c>
      <c r="G138" s="11">
        <v>0</v>
      </c>
      <c r="H138" s="21">
        <v>9981</v>
      </c>
      <c r="I138" s="11">
        <v>0</v>
      </c>
      <c r="J138" s="21">
        <v>0</v>
      </c>
      <c r="K138" s="11">
        <v>0</v>
      </c>
      <c r="L138" s="21">
        <v>0</v>
      </c>
      <c r="M138" s="11" t="s">
        <v>16</v>
      </c>
      <c r="N138" s="17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330</v>
      </c>
      <c r="DN138" s="1" t="s">
        <v>16</v>
      </c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18" customHeight="1" x14ac:dyDescent="0.2">
      <c r="A139" s="9" t="s">
        <v>16</v>
      </c>
      <c r="B139" s="10" t="s">
        <v>16</v>
      </c>
      <c r="C139" s="23">
        <v>0</v>
      </c>
      <c r="D139" s="10" t="s">
        <v>16</v>
      </c>
      <c r="E139" s="11">
        <f t="shared" ref="E139:F141" si="17">G139+I139+K139</f>
        <v>0</v>
      </c>
      <c r="F139" s="21">
        <f t="shared" si="17"/>
        <v>0</v>
      </c>
      <c r="G139" s="11"/>
      <c r="H139" s="21">
        <f>TRUNC(C139*G139,0)</f>
        <v>0</v>
      </c>
      <c r="I139" s="11"/>
      <c r="J139" s="21">
        <f>TRUNC(C139*I139,0)</f>
        <v>0</v>
      </c>
      <c r="K139" s="11"/>
      <c r="L139" s="21">
        <f>TRUNC(C139*K139,0)</f>
        <v>0</v>
      </c>
      <c r="M139" s="11" t="s">
        <v>16</v>
      </c>
      <c r="N139" s="17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16</v>
      </c>
      <c r="DN139" s="1" t="s">
        <v>16</v>
      </c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18" customHeight="1" x14ac:dyDescent="0.2">
      <c r="A140" s="9" t="s">
        <v>231</v>
      </c>
      <c r="B140" s="10" t="s">
        <v>16</v>
      </c>
      <c r="C140" s="23">
        <v>0</v>
      </c>
      <c r="D140" s="10" t="s">
        <v>16</v>
      </c>
      <c r="E140" s="11">
        <f t="shared" si="17"/>
        <v>0</v>
      </c>
      <c r="F140" s="21">
        <f t="shared" si="17"/>
        <v>0</v>
      </c>
      <c r="G140" s="11"/>
      <c r="H140" s="21">
        <f>TRUNC(C140*G140,0)</f>
        <v>0</v>
      </c>
      <c r="I140" s="11"/>
      <c r="J140" s="21">
        <f>TRUNC(C140*I140,0)</f>
        <v>0</v>
      </c>
      <c r="K140" s="11"/>
      <c r="L140" s="21">
        <f>TRUNC(C140*K140,0)</f>
        <v>0</v>
      </c>
      <c r="M140" s="11" t="s">
        <v>16</v>
      </c>
      <c r="N140" s="17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16</v>
      </c>
      <c r="DN140" s="1" t="s">
        <v>16</v>
      </c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18" customHeight="1" x14ac:dyDescent="0.2">
      <c r="A141" s="9" t="s">
        <v>232</v>
      </c>
      <c r="B141" s="10" t="s">
        <v>16</v>
      </c>
      <c r="C141" s="23">
        <v>0</v>
      </c>
      <c r="D141" s="10" t="s">
        <v>16</v>
      </c>
      <c r="E141" s="11">
        <f t="shared" si="17"/>
        <v>0</v>
      </c>
      <c r="F141" s="21">
        <f t="shared" si="17"/>
        <v>16070000</v>
      </c>
      <c r="G141" s="11"/>
      <c r="H141" s="21">
        <f>H142</f>
        <v>0</v>
      </c>
      <c r="I141" s="11"/>
      <c r="J141" s="21">
        <f>J142</f>
        <v>0</v>
      </c>
      <c r="K141" s="11"/>
      <c r="L141" s="21">
        <f>L142</f>
        <v>16070000</v>
      </c>
      <c r="M141" s="11" t="s">
        <v>16</v>
      </c>
      <c r="N141" s="17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16</v>
      </c>
      <c r="DN141" s="1" t="s">
        <v>16</v>
      </c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18" customHeight="1" x14ac:dyDescent="0.2">
      <c r="A142" s="9" t="s">
        <v>88</v>
      </c>
      <c r="B142" s="10" t="s">
        <v>16</v>
      </c>
      <c r="C142" s="19">
        <v>1</v>
      </c>
      <c r="D142" s="10" t="s">
        <v>213</v>
      </c>
      <c r="E142" s="11">
        <v>0</v>
      </c>
      <c r="F142" s="21">
        <v>16070000</v>
      </c>
      <c r="G142" s="11"/>
      <c r="H142" s="21">
        <v>0</v>
      </c>
      <c r="I142" s="11"/>
      <c r="J142" s="21">
        <v>0</v>
      </c>
      <c r="K142" s="11"/>
      <c r="L142" s="21">
        <v>16070000</v>
      </c>
      <c r="M142" s="11" t="s">
        <v>16</v>
      </c>
      <c r="N142" s="17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330</v>
      </c>
      <c r="DN142" s="1" t="s">
        <v>16</v>
      </c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18" customHeight="1" x14ac:dyDescent="0.2">
      <c r="A143" s="9" t="s">
        <v>16</v>
      </c>
      <c r="B143" s="10" t="s">
        <v>16</v>
      </c>
      <c r="C143" s="23">
        <v>0</v>
      </c>
      <c r="D143" s="10" t="s">
        <v>16</v>
      </c>
      <c r="E143" s="11">
        <f t="shared" ref="E143:F146" si="18">G143+I143+K143</f>
        <v>0</v>
      </c>
      <c r="F143" s="21">
        <f t="shared" si="18"/>
        <v>0</v>
      </c>
      <c r="G143" s="11"/>
      <c r="H143" s="21">
        <f>TRUNC(C143*G143,0)</f>
        <v>0</v>
      </c>
      <c r="I143" s="11"/>
      <c r="J143" s="21">
        <f>TRUNC(C143*I143,0)</f>
        <v>0</v>
      </c>
      <c r="K143" s="11"/>
      <c r="L143" s="21">
        <f>TRUNC(C143*K143,0)</f>
        <v>0</v>
      </c>
      <c r="M143" s="11" t="s">
        <v>16</v>
      </c>
      <c r="N143" s="17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 t="s">
        <v>16</v>
      </c>
      <c r="DN143" s="1" t="s">
        <v>16</v>
      </c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  <row r="144" spans="1:128" ht="18" customHeight="1" x14ac:dyDescent="0.2">
      <c r="A144" s="9" t="s">
        <v>231</v>
      </c>
      <c r="B144" s="10" t="s">
        <v>16</v>
      </c>
      <c r="C144" s="23">
        <v>0</v>
      </c>
      <c r="D144" s="10" t="s">
        <v>16</v>
      </c>
      <c r="E144" s="11">
        <f t="shared" si="18"/>
        <v>0</v>
      </c>
      <c r="F144" s="21">
        <f t="shared" si="18"/>
        <v>0</v>
      </c>
      <c r="G144" s="11"/>
      <c r="H144" s="21">
        <f>TRUNC(C144*G144,0)</f>
        <v>0</v>
      </c>
      <c r="I144" s="11"/>
      <c r="J144" s="21">
        <f>TRUNC(C144*I144,0)</f>
        <v>0</v>
      </c>
      <c r="K144" s="11"/>
      <c r="L144" s="21">
        <f>TRUNC(C144*K144,0)</f>
        <v>0</v>
      </c>
      <c r="M144" s="11" t="s">
        <v>16</v>
      </c>
      <c r="N144" s="17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 t="s">
        <v>16</v>
      </c>
      <c r="DN144" s="1" t="s">
        <v>16</v>
      </c>
      <c r="DO144" s="1"/>
      <c r="DP144" s="1"/>
      <c r="DQ144" s="1"/>
      <c r="DR144" s="1"/>
      <c r="DS144" s="1"/>
      <c r="DT144" s="1"/>
      <c r="DU144" s="1"/>
      <c r="DV144" s="1"/>
      <c r="DW144" s="1"/>
      <c r="DX144" s="1"/>
    </row>
    <row r="145" spans="1:128" ht="18" customHeight="1" x14ac:dyDescent="0.2">
      <c r="A145" s="9" t="s">
        <v>317</v>
      </c>
      <c r="B145" s="10" t="s">
        <v>16</v>
      </c>
      <c r="C145" s="23">
        <v>0</v>
      </c>
      <c r="D145" s="10" t="s">
        <v>16</v>
      </c>
      <c r="E145" s="11">
        <v>0</v>
      </c>
      <c r="F145" s="21">
        <v>1120000</v>
      </c>
      <c r="G145" s="11">
        <v>0</v>
      </c>
      <c r="H145" s="21">
        <v>0</v>
      </c>
      <c r="I145" s="11">
        <v>0</v>
      </c>
      <c r="J145" s="21">
        <v>0</v>
      </c>
      <c r="K145" s="11">
        <v>0</v>
      </c>
      <c r="L145" s="21">
        <v>1120000</v>
      </c>
      <c r="M145" s="11" t="s">
        <v>16</v>
      </c>
      <c r="N145" s="17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 t="s">
        <v>16</v>
      </c>
      <c r="DN145" s="1" t="s">
        <v>16</v>
      </c>
      <c r="DO145" s="1"/>
      <c r="DP145" s="1"/>
      <c r="DQ145" s="1"/>
      <c r="DR145" s="1"/>
      <c r="DS145" s="1"/>
      <c r="DT145" s="1"/>
      <c r="DU145" s="1"/>
      <c r="DV145" s="1"/>
      <c r="DW145" s="1"/>
      <c r="DX145" s="1"/>
    </row>
    <row r="146" spans="1:128" ht="18" customHeight="1" x14ac:dyDescent="0.2">
      <c r="A146" s="12" t="s">
        <v>268</v>
      </c>
      <c r="B146" s="13" t="s">
        <v>16</v>
      </c>
      <c r="C146" s="25">
        <v>4</v>
      </c>
      <c r="D146" s="13" t="s">
        <v>144</v>
      </c>
      <c r="E146" s="14">
        <v>280000</v>
      </c>
      <c r="F146" s="22">
        <v>1120000</v>
      </c>
      <c r="G146" s="14">
        <v>0</v>
      </c>
      <c r="H146" s="22">
        <v>0</v>
      </c>
      <c r="I146" s="14">
        <v>0</v>
      </c>
      <c r="J146" s="22">
        <v>0</v>
      </c>
      <c r="K146" s="14">
        <v>280000</v>
      </c>
      <c r="L146" s="22">
        <v>1120000</v>
      </c>
      <c r="M146" s="14" t="s">
        <v>16</v>
      </c>
      <c r="N146" s="16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116</v>
      </c>
      <c r="DN146" s="1" t="s">
        <v>16</v>
      </c>
      <c r="DO146" s="1"/>
      <c r="DP146" s="1"/>
      <c r="DQ146" s="1"/>
      <c r="DR146" s="1"/>
      <c r="DS146" s="1"/>
      <c r="DT146" s="1"/>
      <c r="DU146" s="1"/>
      <c r="DV146" s="1"/>
      <c r="DW146" s="1"/>
      <c r="DX146" s="1"/>
    </row>
    <row r="147" spans="1:128" ht="18" customHeight="1" x14ac:dyDescent="0.2">
      <c r="A147" s="1"/>
      <c r="B147" s="2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</row>
  </sheetData>
  <mergeCells count="11">
    <mergeCell ref="I3:J3"/>
    <mergeCell ref="K3:L3"/>
    <mergeCell ref="A1:N1"/>
    <mergeCell ref="A3:A4"/>
    <mergeCell ref="B3:B4"/>
    <mergeCell ref="C3:C4"/>
    <mergeCell ref="D3:D4"/>
    <mergeCell ref="M3:M4"/>
    <mergeCell ref="N3:N4"/>
    <mergeCell ref="E3:F3"/>
    <mergeCell ref="G3:H3"/>
  </mergeCells>
  <phoneticPr fontId="4" type="noConversion"/>
  <pageMargins left="0.75" right="0.75" top="1" bottom="1" header="0.5" footer="0.5"/>
  <pageSetup paperSize="9" orientation="portrait" r:id="rId1"/>
  <headerFooter alignWithMargins="0"/>
  <ignoredErrors>
    <ignoredError sqref="H11:L53 H56:L62 H72:L114 H116:L119 H139:L14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2026-09-29T06:39:23Z</dcterms:created>
  <dcterms:modified xsi:type="dcterms:W3CDTF">2026-10-20T08:05:01Z</dcterms:modified>
</cp:coreProperties>
</file>