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상수도팀(26년도)\1. 공사\1. 배수지 정밀안전점검 용역\2. 2026년 하반기 배수지 정기안전점검 용역\26년 생활용\남부\"/>
    </mc:Choice>
  </mc:AlternateContent>
  <xr:revisionPtr revIDLastSave="0" documentId="13_ncr:1_{53180E72-34B6-409C-91DD-E1FBD9650CBD}" xr6:coauthVersionLast="47" xr6:coauthVersionMax="47" xr10:uidLastSave="{00000000-0000-0000-0000-000000000000}"/>
  <bookViews>
    <workbookView xWindow="28680" yWindow="-120" windowWidth="29040" windowHeight="15720" tabRatio="765" xr2:uid="{00000000-000D-0000-FFFF-FFFF00000000}"/>
  </bookViews>
  <sheets>
    <sheet name="표지" sheetId="88" r:id="rId1"/>
    <sheet name="예정공정표" sheetId="90" r:id="rId2"/>
    <sheet name="갑지" sheetId="89" r:id="rId3"/>
    <sheet name="내역서" sheetId="36" r:id="rId4"/>
    <sheet name="대가산출" sheetId="66" r:id="rId5"/>
    <sheet name="일위대가" sheetId="79" r:id="rId6"/>
    <sheet name="대상시설물현황" sheetId="84" r:id="rId7"/>
    <sheet name="노임단가" sheetId="78" r:id="rId8"/>
    <sheet name="엔지니어 노임단가" sheetId="75" r:id="rId9"/>
    <sheet name="용역손해배상보험료" sheetId="91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" localSheetId="1" hidden="1">'[1]본선 토공 분배표'!#REF!</definedName>
    <definedName name="_" localSheetId="0" hidden="1">'[1]본선 토공 분배표'!#REF!</definedName>
    <definedName name="_" hidden="1">'[1]본선 토공 분배표'!#REF!</definedName>
    <definedName name="__123Graph_A" localSheetId="1" hidden="1">[2]목표세부명세!#REF!</definedName>
    <definedName name="__123Graph_A" hidden="1">[2]목표세부명세!#REF!</definedName>
    <definedName name="__123Graph_B" localSheetId="1" hidden="1">[2]목표세부명세!#REF!</definedName>
    <definedName name="__123Graph_B" hidden="1">[2]목표세부명세!#REF!</definedName>
    <definedName name="__IntlFixup" hidden="1">TRUE</definedName>
    <definedName name="_dist__bin" localSheetId="7" hidden="1">[3]조명시설!#REF!</definedName>
    <definedName name="_dist__bin" localSheetId="1" hidden="1">[3]조명시설!#REF!</definedName>
    <definedName name="_dist__bin" localSheetId="5" hidden="1">[3]조명시설!#REF!</definedName>
    <definedName name="_dist__bin" hidden="1">[3]조명시설!#REF!</definedName>
    <definedName name="_Dist_Bin" localSheetId="7" hidden="1">[4]조명시설!#REF!</definedName>
    <definedName name="_Dist_Bin" localSheetId="1" hidden="1">[4]조명시설!#REF!</definedName>
    <definedName name="_Dist_Bin" localSheetId="5" hidden="1">[4]조명시설!#REF!</definedName>
    <definedName name="_Dist_Bin" hidden="1">[4]조명시설!#REF!</definedName>
    <definedName name="_Dist_Values" localSheetId="1" hidden="1">[4]조명시설!#REF!</definedName>
    <definedName name="_Dist_Values" hidden="1">[4]조명시설!#REF!</definedName>
    <definedName name="_Fill" localSheetId="7" hidden="1">'[5]#REF'!$E$23</definedName>
    <definedName name="_Fill" localSheetId="1" hidden="1">[4]조명시설!#REF!</definedName>
    <definedName name="_Fill" localSheetId="5" hidden="1">[4]조명시설!#REF!</definedName>
    <definedName name="_Fill" hidden="1">[4]조명시설!#REF!</definedName>
    <definedName name="_xlnm._FilterDatabase" localSheetId="7" hidden="1">#REF!</definedName>
    <definedName name="_xlnm._FilterDatabase" localSheetId="4" hidden="1">대가산출!$A$45:$W$50</definedName>
    <definedName name="_xlnm._FilterDatabase" localSheetId="1" hidden="1">#REF!</definedName>
    <definedName name="_xlnm._FilterDatabase" localSheetId="5" hidden="1">#REF!</definedName>
    <definedName name="_xlnm._FilterDatabase" localSheetId="0" hidden="1">#REF!</definedName>
    <definedName name="_xlnm._FilterDatabase" hidden="1">#REF!</definedName>
    <definedName name="_Key1" localSheetId="7" hidden="1">'[5]#REF'!#REF!</definedName>
    <definedName name="_Key1" localSheetId="1" hidden="1">[4]조명시설!#REF!</definedName>
    <definedName name="_Key1" localSheetId="5" hidden="1">[4]조명시설!#REF!</definedName>
    <definedName name="_Key1" localSheetId="0" hidden="1">[4]조명시설!#REF!</definedName>
    <definedName name="_Key1" hidden="1">[4]조명시설!#REF!</definedName>
    <definedName name="_Key2" localSheetId="7" hidden="1">'[5]#REF'!$A$6:$A$161</definedName>
    <definedName name="_Key2" localSheetId="1" hidden="1">[4]조명시설!#REF!</definedName>
    <definedName name="_Key2" localSheetId="5" hidden="1">[4]조명시설!#REF!</definedName>
    <definedName name="_Key2" hidden="1">[4]조명시설!#REF!</definedName>
    <definedName name="_kfkf" localSheetId="7" hidden="1">#REF!</definedName>
    <definedName name="_kfkf" localSheetId="1" hidden="1">#REF!</definedName>
    <definedName name="_kfkf" localSheetId="5" hidden="1">#REF!</definedName>
    <definedName name="_kfkf" localSheetId="0" hidden="1">#REF!</definedName>
    <definedName name="_kfkf" hidden="1">#REF!</definedName>
    <definedName name="_Order1" localSheetId="7" hidden="1">255</definedName>
    <definedName name="_Order1" hidden="1">0</definedName>
    <definedName name="_Order2" localSheetId="7" hidden="1">255</definedName>
    <definedName name="_Order2" hidden="1">0</definedName>
    <definedName name="_P3" localSheetId="1" hidden="1">{#N/A,#N/A,TRUE,"대외공문"}</definedName>
    <definedName name="_P3" localSheetId="0" hidden="1">{#N/A,#N/A,TRUE,"대외공문"}</definedName>
    <definedName name="_P3" hidden="1">{#N/A,#N/A,TRUE,"대외공문"}</definedName>
    <definedName name="_Parse_In" localSheetId="1" hidden="1">#REF!</definedName>
    <definedName name="_Parse_In" hidden="1">#REF!</definedName>
    <definedName name="_Parse_Out" localSheetId="7" hidden="1">[6]갑지!#REF!</definedName>
    <definedName name="_Parse_Out" localSheetId="1" hidden="1">[6]갑지!#REF!</definedName>
    <definedName name="_Parse_Out" localSheetId="5" hidden="1">[6]갑지!#REF!</definedName>
    <definedName name="_Parse_Out" hidden="1">[6]갑지!#REF!</definedName>
    <definedName name="_Regression_Int" hidden="1">1</definedName>
    <definedName name="_Regression_Out" localSheetId="7" hidden="1">#REF!</definedName>
    <definedName name="_Regression_Out" localSheetId="1" hidden="1">#REF!</definedName>
    <definedName name="_Regression_Out" localSheetId="5" hidden="1">#REF!</definedName>
    <definedName name="_Regression_Out" hidden="1">#REF!</definedName>
    <definedName name="_Regression_X" localSheetId="7" hidden="1">#REF!</definedName>
    <definedName name="_Regression_X" localSheetId="1" hidden="1">#REF!</definedName>
    <definedName name="_Regression_X" localSheetId="5" hidden="1">#REF!</definedName>
    <definedName name="_Regression_X" hidden="1">#REF!</definedName>
    <definedName name="_Regression_Y" localSheetId="7" hidden="1">#REF!</definedName>
    <definedName name="_Regression_Y" localSheetId="1" hidden="1">#REF!</definedName>
    <definedName name="_Regression_Y" localSheetId="5" hidden="1">#REF!</definedName>
    <definedName name="_Regression_Y" hidden="1">#REF!</definedName>
    <definedName name="_Sort" localSheetId="7" hidden="1">'[5]#REF'!$A$6:$M$161</definedName>
    <definedName name="_Sort" localSheetId="1" hidden="1">#REF!</definedName>
    <definedName name="_Sort" localSheetId="5" hidden="1">#REF!</definedName>
    <definedName name="_Sort" localSheetId="0" hidden="1">#REF!</definedName>
    <definedName name="_Sort" hidden="1">#REF!</definedName>
    <definedName name="_Table1_In1" localSheetId="7" hidden="1">#REF!</definedName>
    <definedName name="_Table1_In1" localSheetId="1" hidden="1">#REF!</definedName>
    <definedName name="_Table1_In1" localSheetId="5" hidden="1">#REF!</definedName>
    <definedName name="_Table1_In1" hidden="1">#REF!</definedName>
    <definedName name="_Table1_Out" localSheetId="7" hidden="1">#REF!</definedName>
    <definedName name="_Table1_Out" localSheetId="1" hidden="1">#REF!</definedName>
    <definedName name="_Table1_Out" localSheetId="5" hidden="1">#REF!</definedName>
    <definedName name="_Table1_Out" hidden="1">#REF!</definedName>
    <definedName name="_woogi" localSheetId="7" hidden="1">#REF!</definedName>
    <definedName name="_woogi" localSheetId="1" hidden="1">#REF!</definedName>
    <definedName name="_woogi" localSheetId="5" hidden="1">#REF!</definedName>
    <definedName name="_woogi" hidden="1">#REF!</definedName>
    <definedName name="_woogi2" localSheetId="7" hidden="1">#REF!</definedName>
    <definedName name="_woogi2" localSheetId="1" hidden="1">#REF!</definedName>
    <definedName name="_woogi2" localSheetId="5" hidden="1">#REF!</definedName>
    <definedName name="_woogi2" hidden="1">#REF!</definedName>
    <definedName name="_woogi24" localSheetId="7" hidden="1">#REF!</definedName>
    <definedName name="_woogi24" localSheetId="1" hidden="1">#REF!</definedName>
    <definedName name="_woogi24" localSheetId="5" hidden="1">#REF!</definedName>
    <definedName name="_woogi24" hidden="1">#REF!</definedName>
    <definedName name="_woogi3" localSheetId="7" hidden="1">#REF!</definedName>
    <definedName name="_woogi3" localSheetId="1" hidden="1">#REF!</definedName>
    <definedName name="_woogi3" localSheetId="5" hidden="1">#REF!</definedName>
    <definedName name="_woogi3" hidden="1">#REF!</definedName>
    <definedName name="_재ㅐ햐" localSheetId="7" hidden="1">#REF!</definedName>
    <definedName name="_재ㅐ햐" localSheetId="1" hidden="1">#REF!</definedName>
    <definedName name="_재ㅐ햐" localSheetId="5" hidden="1">#REF!</definedName>
    <definedName name="_재ㅐ햐" localSheetId="0" hidden="1">#REF!</definedName>
    <definedName name="_재ㅐ햐" hidden="1">#REF!</definedName>
    <definedName name="A" localSheetId="7" hidden="1">'[5]#REF'!$A$6:$M$161</definedName>
    <definedName name="A" localSheetId="9">#REF!</definedName>
    <definedName name="A" localSheetId="5" hidden="1">#REF!</definedName>
    <definedName name="A" localSheetId="0" hidden="1">#REF!</definedName>
    <definedName name="A" hidden="1">#REF!</definedName>
    <definedName name="aaaaa" localSheetId="7" hidden="1">{#N/A,#N/A,FALSE,"조골재"}</definedName>
    <definedName name="aaaaa" localSheetId="1" hidden="1">{#N/A,#N/A,FALSE,"조골재"}</definedName>
    <definedName name="aaaaa" localSheetId="5" hidden="1">{#N/A,#N/A,FALSE,"조골재"}</definedName>
    <definedName name="aaaaa" localSheetId="0" hidden="1">{#N/A,#N/A,FALSE,"조골재"}</definedName>
    <definedName name="aaaaa" hidden="1">{#N/A,#N/A,FALSE,"조골재"}</definedName>
    <definedName name="aaaaaaaaaa" localSheetId="7" hidden="1">{#N/A,#N/A,FALSE,"운반시간"}</definedName>
    <definedName name="aaaaaaaaaa" localSheetId="1" hidden="1">{#N/A,#N/A,FALSE,"운반시간"}</definedName>
    <definedName name="aaaaaaaaaa" localSheetId="5" hidden="1">{#N/A,#N/A,FALSE,"운반시간"}</definedName>
    <definedName name="aaaaaaaaaa" localSheetId="0" hidden="1">{#N/A,#N/A,FALSE,"운반시간"}</definedName>
    <definedName name="aaaaaaaaaa" hidden="1">{#N/A,#N/A,FALSE,"운반시간"}</definedName>
    <definedName name="Access_Button" hidden="1">"함양영업소_공사비증감내역__2__List"</definedName>
    <definedName name="AccessDatabase" hidden="1">"C:\MSOffice\Excel\여건보고\함양영업소.mdb"</definedName>
    <definedName name="AFERTG" localSheetId="1" hidden="1">{#N/A,#N/A,FALSE,"전력간선"}</definedName>
    <definedName name="AFERTG" localSheetId="0" hidden="1">{#N/A,#N/A,FALSE,"전력간선"}</definedName>
    <definedName name="AFERTG" hidden="1">{#N/A,#N/A,FALSE,"전력간선"}</definedName>
    <definedName name="anscount" hidden="1">1</definedName>
    <definedName name="ASDA" localSheetId="1" hidden="1">#REF!</definedName>
    <definedName name="ASDA" localSheetId="0" hidden="1">#REF!</definedName>
    <definedName name="ASDA" hidden="1">#REF!</definedName>
    <definedName name="ASSS" localSheetId="1" hidden="1">[7]Sheet1!#REF!</definedName>
    <definedName name="ASSS" localSheetId="0" hidden="1">[7]Sheet1!#REF!</definedName>
    <definedName name="ASSS" hidden="1">[7]Sheet1!#REF!</definedName>
    <definedName name="B">#REF!</definedName>
    <definedName name="D">#REF!</definedName>
    <definedName name="_xlnm.Database">#REF!</definedName>
    <definedName name="dataww" localSheetId="1" hidden="1">#REF!</definedName>
    <definedName name="dataww" localSheetId="0" hidden="1">#REF!</definedName>
    <definedName name="dataww" hidden="1">#REF!</definedName>
    <definedName name="DDD" localSheetId="1" hidden="1">#REF!</definedName>
    <definedName name="DDD" localSheetId="0" hidden="1">#REF!</definedName>
    <definedName name="DDD" hidden="1">#REF!</definedName>
    <definedName name="DDDDD" localSheetId="1" hidden="1">{#N/A,#N/A,FALSE,"속도"}</definedName>
    <definedName name="DDDDD" localSheetId="0" hidden="1">{#N/A,#N/A,FALSE,"속도"}</definedName>
    <definedName name="DDDDD" hidden="1">{#N/A,#N/A,FALSE,"속도"}</definedName>
    <definedName name="DFFF" localSheetId="1" hidden="1">{#N/A,#N/A,FALSE,"속도"}</definedName>
    <definedName name="DFFF" localSheetId="0" hidden="1">{#N/A,#N/A,FALSE,"속도"}</definedName>
    <definedName name="DFFF" hidden="1">{#N/A,#N/A,FALSE,"속도"}</definedName>
    <definedName name="DFGHDFG" localSheetId="1" hidden="1">{#N/A,#N/A,FALSE,"포장1";#N/A,#N/A,FALSE,"포장1"}</definedName>
    <definedName name="DFGHDFG" localSheetId="0" hidden="1">{#N/A,#N/A,FALSE,"포장1";#N/A,#N/A,FALSE,"포장1"}</definedName>
    <definedName name="DFGHDFG" hidden="1">{#N/A,#N/A,FALSE,"포장1";#N/A,#N/A,FALSE,"포장1"}</definedName>
    <definedName name="DFHDF" localSheetId="1" hidden="1">{#N/A,#N/A,FALSE,"현장 NCR 분석";#N/A,#N/A,FALSE,"현장품질감사";#N/A,#N/A,FALSE,"현장품질감사"}</definedName>
    <definedName name="DFHDF" localSheetId="0" hidden="1">{#N/A,#N/A,FALSE,"현장 NCR 분석";#N/A,#N/A,FALSE,"현장품질감사";#N/A,#N/A,FALSE,"현장품질감사"}</definedName>
    <definedName name="DFHDF" hidden="1">{#N/A,#N/A,FALSE,"현장 NCR 분석";#N/A,#N/A,FALSE,"현장품질감사";#N/A,#N/A,FALSE,"현장품질감사"}</definedName>
    <definedName name="DFSDFSDFSERFWER" localSheetId="1" hidden="1">{#N/A,#N/A,FALSE,"골재소요량";#N/A,#N/A,FALSE,"골재소요량"}</definedName>
    <definedName name="DFSDFSDFSERFWER" localSheetId="0" hidden="1">{#N/A,#N/A,FALSE,"골재소요량";#N/A,#N/A,FALSE,"골재소요량"}</definedName>
    <definedName name="DFSDFSDFSERFWER" hidden="1">{#N/A,#N/A,FALSE,"골재소요량";#N/A,#N/A,FALSE,"골재소요량"}</definedName>
    <definedName name="dn" localSheetId="7" hidden="1">{#N/A,#N/A,FALSE,"혼합골재"}</definedName>
    <definedName name="dn" localSheetId="1" hidden="1">{#N/A,#N/A,FALSE,"혼합골재"}</definedName>
    <definedName name="dn" localSheetId="5" hidden="1">{#N/A,#N/A,FALSE,"혼합골재"}</definedName>
    <definedName name="dn" localSheetId="0" hidden="1">{#N/A,#N/A,FALSE,"혼합골재"}</definedName>
    <definedName name="dn" hidden="1">{#N/A,#N/A,FALSE,"혼합골재"}</definedName>
    <definedName name="dns" localSheetId="7" hidden="1">{#N/A,#N/A,FALSE,"운반시간"}</definedName>
    <definedName name="dns" localSheetId="1" hidden="1">{#N/A,#N/A,FALSE,"운반시간"}</definedName>
    <definedName name="dns" localSheetId="5" hidden="1">{#N/A,#N/A,FALSE,"운반시간"}</definedName>
    <definedName name="dns" localSheetId="0" hidden="1">{#N/A,#N/A,FALSE,"운반시간"}</definedName>
    <definedName name="dns" hidden="1">{#N/A,#N/A,FALSE,"운반시간"}</definedName>
    <definedName name="dsaf" localSheetId="7" hidden="1">{#N/A,#N/A,FALSE,"조골재"}</definedName>
    <definedName name="dsaf" localSheetId="1" hidden="1">{#N/A,#N/A,FALSE,"조골재"}</definedName>
    <definedName name="dsaf" localSheetId="5" hidden="1">{#N/A,#N/A,FALSE,"조골재"}</definedName>
    <definedName name="dsaf" localSheetId="0" hidden="1">{#N/A,#N/A,FALSE,"조골재"}</definedName>
    <definedName name="dsaf" hidden="1">{#N/A,#N/A,FALSE,"조골재"}</definedName>
    <definedName name="dsdsd" localSheetId="7" hidden="1">{#N/A,#N/A,FALSE,"운반시간"}</definedName>
    <definedName name="dsdsd" localSheetId="1" hidden="1">{#N/A,#N/A,FALSE,"운반시간"}</definedName>
    <definedName name="dsdsd" localSheetId="5" hidden="1">{#N/A,#N/A,FALSE,"운반시간"}</definedName>
    <definedName name="dsdsd" localSheetId="0" hidden="1">{#N/A,#N/A,FALSE,"운반시간"}</definedName>
    <definedName name="dsdsd" hidden="1">{#N/A,#N/A,FALSE,"운반시간"}</definedName>
    <definedName name="DSF" localSheetId="7" hidden="1">{#N/A,#N/A,FALSE,"골재소요량";#N/A,#N/A,FALSE,"골재소요량"}</definedName>
    <definedName name="DSF" localSheetId="1" hidden="1">{#N/A,#N/A,FALSE,"골재소요량";#N/A,#N/A,FALSE,"골재소요량"}</definedName>
    <definedName name="DSF" localSheetId="5" hidden="1">{#N/A,#N/A,FALSE,"골재소요량";#N/A,#N/A,FALSE,"골재소요량"}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SD" localSheetId="1" hidden="1">{#N/A,#N/A,FALSE,"2~8번"}</definedName>
    <definedName name="DSSD" localSheetId="0" hidden="1">{#N/A,#N/A,FALSE,"2~8번"}</definedName>
    <definedName name="DSSD" hidden="1">{#N/A,#N/A,FALSE,"2~8번"}</definedName>
    <definedName name="E">#REF!</definedName>
    <definedName name="edssqq" localSheetId="7" hidden="1">{#N/A,#N/A,FALSE,"혼합골재"}</definedName>
    <definedName name="edssqq" localSheetId="1" hidden="1">{#N/A,#N/A,FALSE,"혼합골재"}</definedName>
    <definedName name="edssqq" localSheetId="5" hidden="1">{#N/A,#N/A,FALSE,"혼합골재"}</definedName>
    <definedName name="edssqq" localSheetId="0" hidden="1">{#N/A,#N/A,FALSE,"혼합골재"}</definedName>
    <definedName name="edssqq" hidden="1">{#N/A,#N/A,FALSE,"혼합골재"}</definedName>
    <definedName name="eee" localSheetId="7" hidden="1">{#N/A,#N/A,FALSE,"2~8번"}</definedName>
    <definedName name="eee" localSheetId="1" hidden="1">{#N/A,#N/A,FALSE,"2~8번"}</definedName>
    <definedName name="eee" localSheetId="5" hidden="1">{#N/A,#N/A,FALSE,"2~8번"}</definedName>
    <definedName name="eee" localSheetId="0" hidden="1">{#N/A,#N/A,FALSE,"2~8번"}</definedName>
    <definedName name="eee" hidden="1">{#N/A,#N/A,FALSE,"2~8번"}</definedName>
    <definedName name="EREWREW" localSheetId="1" hidden="1">{#N/A,#N/A,FALSE,"조골재"}</definedName>
    <definedName name="EREWREW" localSheetId="0" hidden="1">{#N/A,#N/A,FALSE,"조골재"}</definedName>
    <definedName name="EREWREW" hidden="1">{#N/A,#N/A,FALSE,"조골재"}</definedName>
    <definedName name="F">#REF!</definedName>
    <definedName name="ff" localSheetId="1" hidden="1">#REF!</definedName>
    <definedName name="ff" localSheetId="0" hidden="1">#REF!</definedName>
    <definedName name="ff" hidden="1">#REF!</definedName>
    <definedName name="fgdfg" hidden="1">'[8]#REF'!$F$6:$F$63</definedName>
    <definedName name="FGDG" localSheetId="1" hidden="1">{#N/A,#N/A,FALSE,"구조1"}</definedName>
    <definedName name="FGDG" localSheetId="0" hidden="1">{#N/A,#N/A,FALSE,"구조1"}</definedName>
    <definedName name="FGDG" hidden="1">{#N/A,#N/A,FALSE,"구조1"}</definedName>
    <definedName name="fsfsadfa" localSheetId="1" hidden="1">'[8]#REF'!#REF!</definedName>
    <definedName name="fsfsadfa" localSheetId="0" hidden="1">'[8]#REF'!#REF!</definedName>
    <definedName name="fsfsadfa" hidden="1">'[8]#REF'!#REF!</definedName>
    <definedName name="FULL" localSheetId="1" hidden="1">[9]경비2내역!#REF!</definedName>
    <definedName name="FULL" hidden="1">[9]경비2내역!#REF!</definedName>
    <definedName name="G">#REF!</definedName>
    <definedName name="gfgdfg" localSheetId="7" hidden="1">[10]차액보증!#REF!</definedName>
    <definedName name="gfgdfg" localSheetId="1" hidden="1">[10]차액보증!#REF!</definedName>
    <definedName name="gfgdfg" localSheetId="5" hidden="1">[10]차액보증!#REF!</definedName>
    <definedName name="gfgdfg" hidden="1">[10]차액보증!#REF!</definedName>
    <definedName name="grew" localSheetId="7" hidden="1">#REF!</definedName>
    <definedName name="grew" localSheetId="1" hidden="1">#REF!</definedName>
    <definedName name="grew" localSheetId="5" hidden="1">#REF!</definedName>
    <definedName name="grew" hidden="1">#REF!</definedName>
    <definedName name="H">#REF!</definedName>
    <definedName name="han" localSheetId="7" hidden="1">#REF!</definedName>
    <definedName name="han" localSheetId="1" hidden="1">#REF!</definedName>
    <definedName name="han" localSheetId="5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7" hidden="1">{"'도면'!$G$62:$H$63","'도면'!$G$62:$H$63"}</definedName>
    <definedName name="HTML_Control" localSheetId="1" hidden="1">{"'관경확장'!$A$79:$M$98","'관경확장'!$A$54:$M$78"}</definedName>
    <definedName name="HTML_Control" localSheetId="5" hidden="1">{"'관경확장'!$A$79:$M$98","'관경확장'!$A$54:$M$78"}</definedName>
    <definedName name="HTML_Control" localSheetId="0" hidden="1">{"'관경확장'!$A$79:$M$98","'관경확장'!$A$54:$M$78"}</definedName>
    <definedName name="HTML_Control" hidden="1">{"'관경확장'!$A$79:$M$98","'관경확장'!$A$54:$M$78"}</definedName>
    <definedName name="HTML_Description" hidden="1">""</definedName>
    <definedName name="HTML_Email" hidden="1">""</definedName>
    <definedName name="HTML_Header" localSheetId="7" hidden="1">"도면"</definedName>
    <definedName name="HTML_Header" hidden="1">"관경확장"</definedName>
    <definedName name="HTML_LastUpdate" localSheetId="7" hidden="1">"99-02-01"</definedName>
    <definedName name="HTML_LastUpdate" hidden="1">"2001-06-25"</definedName>
    <definedName name="HTML_LineAfter" hidden="1">FALSE</definedName>
    <definedName name="HTML_LineBefore" hidden="1">FALSE</definedName>
    <definedName name="HTML_Name" localSheetId="7" hidden="1">"TriGem"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7" hidden="1">"C:\토목\MyHTML.htm"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localSheetId="7" hidden="1">"변실증고"</definedName>
    <definedName name="HTML_Title" hidden="1">"관경개량계획,절점급수량조정"</definedName>
    <definedName name="I">#REF!</definedName>
    <definedName name="J">#REF!</definedName>
    <definedName name="JJJJJJ" hidden="1">#N/A</definedName>
    <definedName name="K">#REF!</definedName>
    <definedName name="kgh" localSheetId="1" hidden="1">{#VALUE!,#N/A,TRUE,0}</definedName>
    <definedName name="kgh" localSheetId="0" hidden="1">{#VALUE!,#N/A,TRUE,0}</definedName>
    <definedName name="kgh" hidden="1">{#VALUE!,#N/A,TRUE,0}</definedName>
    <definedName name="kgjf" localSheetId="1" hidden="1">{#N/A,#N/A,FALSE,"이정표"}</definedName>
    <definedName name="kgjf" localSheetId="0" hidden="1">{#N/A,#N/A,FALSE,"이정표"}</definedName>
    <definedName name="kgjf" hidden="1">{#N/A,#N/A,FALSE,"이정표"}</definedName>
    <definedName name="kk" localSheetId="7" hidden="1">#REF!</definedName>
    <definedName name="kk" localSheetId="1" hidden="1">#REF!</definedName>
    <definedName name="kk" localSheetId="5" hidden="1">#REF!</definedName>
    <definedName name="kk" localSheetId="0" hidden="1">#REF!</definedName>
    <definedName name="kk" hidden="1">#REF!</definedName>
    <definedName name="KKK" localSheetId="1" hidden="1">#REF!</definedName>
    <definedName name="KKK" localSheetId="0" hidden="1">#REF!</definedName>
    <definedName name="KKK" hidden="1">#REF!</definedName>
    <definedName name="ktf" localSheetId="7" hidden="1">#REF!</definedName>
    <definedName name="ktf" localSheetId="1" hidden="1">#REF!</definedName>
    <definedName name="ktf" localSheetId="5" hidden="1">#REF!</definedName>
    <definedName name="ktf" localSheetId="0" hidden="1">#REF!</definedName>
    <definedName name="ktf" hidden="1">#REF!</definedName>
    <definedName name="kty" localSheetId="7" hidden="1">#REF!</definedName>
    <definedName name="kty" localSheetId="1" hidden="1">#REF!</definedName>
    <definedName name="kty" localSheetId="5" hidden="1">#REF!</definedName>
    <definedName name="kty" hidden="1">#REF!</definedName>
    <definedName name="L">#REF!</definedName>
    <definedName name="LED포함견적1" localSheetId="7" hidden="1">{#N/A,#N/A,FALSE,"골재소요량";#N/A,#N/A,FALSE,"골재소요량"}</definedName>
    <definedName name="LED포함견적1" localSheetId="1" hidden="1">{#N/A,#N/A,FALSE,"골재소요량";#N/A,#N/A,FALSE,"골재소요량"}</definedName>
    <definedName name="LED포함견적1" localSheetId="5" hidden="1">{#N/A,#N/A,FALSE,"골재소요량";#N/A,#N/A,FALSE,"골재소요량"}</definedName>
    <definedName name="LED포함견적1" localSheetId="0" hidden="1">{#N/A,#N/A,FALSE,"골재소요량";#N/A,#N/A,FALSE,"골재소요량"}</definedName>
    <definedName name="LED포함견적1" hidden="1">{#N/A,#N/A,FALSE,"골재소요량";#N/A,#N/A,FALSE,"골재소요량"}</definedName>
    <definedName name="MMM" hidden="1">[11]Sheet2!$F$6:$F$769</definedName>
    <definedName name="N">#REF!</definedName>
    <definedName name="PE이중관집계" localSheetId="1" hidden="1">{"'산출근거'!$B$4:$D$8"}</definedName>
    <definedName name="PE이중관집계" localSheetId="0" hidden="1">{"'산출근거'!$B$4:$D$8"}</definedName>
    <definedName name="PE이중관집계" hidden="1">{"'산출근거'!$B$4:$D$8"}</definedName>
    <definedName name="_xlnm.Print_Area" localSheetId="2">갑지!$A$1:$P$18</definedName>
    <definedName name="_xlnm.Print_Area" localSheetId="3">내역서!$A$1:$G$21</definedName>
    <definedName name="_xlnm.Print_Area" localSheetId="7">노임단가!$A$1:$G$26</definedName>
    <definedName name="_xlnm.Print_Area" localSheetId="4">대가산출!$A$1:$W$70</definedName>
    <definedName name="_xlnm.Print_Area" localSheetId="6">대상시설물현황!$A$1:$E$12</definedName>
    <definedName name="_xlnm.Print_Area" localSheetId="1">예정공정표!$A$1:$K$23</definedName>
    <definedName name="_xlnm.Print_Area" localSheetId="5">일위대가!$A$1:$M$19</definedName>
    <definedName name="_xlnm.Print_Titles">#N/A</definedName>
    <definedName name="Q3WEE" localSheetId="7" hidden="1">{#N/A,#N/A,FALSE,"조골재"}</definedName>
    <definedName name="Q3WEE" localSheetId="1" hidden="1">{#N/A,#N/A,FALSE,"조골재"}</definedName>
    <definedName name="Q3WEE" localSheetId="5" hidden="1">{#N/A,#N/A,FALSE,"조골재"}</definedName>
    <definedName name="Q3WEE" localSheetId="0" hidden="1">{#N/A,#N/A,FALSE,"조골재"}</definedName>
    <definedName name="Q3WEE" hidden="1">{#N/A,#N/A,FALSE,"조골재"}</definedName>
    <definedName name="qor" hidden="1">[12]실행철강하도!$A$1:$A$4</definedName>
    <definedName name="QQ" localSheetId="7" hidden="1">{#N/A,#N/A,FALSE,"2~8번"}</definedName>
    <definedName name="QQ" localSheetId="1" hidden="1">{#N/A,#N/A,FALSE,"2~8번"}</definedName>
    <definedName name="QQ" localSheetId="5" hidden="1">{#N/A,#N/A,FALSE,"2~8번"}</definedName>
    <definedName name="QQ" localSheetId="0" hidden="1">{#N/A,#N/A,FALSE,"2~8번"}</definedName>
    <definedName name="QQ" hidden="1">{#N/A,#N/A,FALSE,"2~8번"}</definedName>
    <definedName name="QQQ" localSheetId="7" hidden="1">#REF!</definedName>
    <definedName name="QQQ" localSheetId="1" hidden="1">#REF!</definedName>
    <definedName name="QQQ" localSheetId="5" hidden="1">#REF!</definedName>
    <definedName name="QQQ" localSheetId="0" hidden="1">#REF!</definedName>
    <definedName name="QQQ" hidden="1">#REF!</definedName>
    <definedName name="qw" localSheetId="7" hidden="1">{#N/A,#N/A,FALSE,"단가표지"}</definedName>
    <definedName name="qw" localSheetId="1" hidden="1">{#N/A,#N/A,FALSE,"단가표지"}</definedName>
    <definedName name="qw" localSheetId="5" hidden="1">{#N/A,#N/A,FALSE,"단가표지"}</definedName>
    <definedName name="qw" localSheetId="0" hidden="1">{#N/A,#N/A,FALSE,"단가표지"}</definedName>
    <definedName name="qw" hidden="1">{#N/A,#N/A,FALSE,"단가표지"}</definedName>
    <definedName name="rkdkd" localSheetId="7" hidden="1">{#N/A,#N/A,FALSE,"2~8번"}</definedName>
    <definedName name="rkdkd" localSheetId="1" hidden="1">{#N/A,#N/A,FALSE,"2~8번"}</definedName>
    <definedName name="rkdkd" localSheetId="5" hidden="1">{#N/A,#N/A,FALSE,"2~8번"}</definedName>
    <definedName name="rkdkd" localSheetId="0" hidden="1">{#N/A,#N/A,FALSE,"2~8번"}</definedName>
    <definedName name="rkdkd" hidden="1">{#N/A,#N/A,FALSE,"2~8번"}</definedName>
    <definedName name="RTER" localSheetId="1" hidden="1">{#N/A,#N/A,FALSE,"구조1"}</definedName>
    <definedName name="RTER" localSheetId="0" hidden="1">{#N/A,#N/A,FALSE,"구조1"}</definedName>
    <definedName name="RTER" hidden="1">{#N/A,#N/A,FALSE,"구조1"}</definedName>
    <definedName name="sasasa" localSheetId="1" hidden="1">{#N/A,#N/A,FALSE,"속도"}</definedName>
    <definedName name="sasasa" localSheetId="0" hidden="1">{#N/A,#N/A,FALSE,"속도"}</definedName>
    <definedName name="sasasa" hidden="1">{#N/A,#N/A,FALSE,"속도"}</definedName>
    <definedName name="SDCFG\" localSheetId="7" hidden="1">{#N/A,#N/A,FALSE,"운반시간"}</definedName>
    <definedName name="SDCFG\" localSheetId="1" hidden="1">{#N/A,#N/A,FALSE,"운반시간"}</definedName>
    <definedName name="SDCFG\" localSheetId="5" hidden="1">{#N/A,#N/A,FALSE,"운반시간"}</definedName>
    <definedName name="SDCFG\" localSheetId="0" hidden="1">{#N/A,#N/A,FALSE,"운반시간"}</definedName>
    <definedName name="SDCFG\" hidden="1">{#N/A,#N/A,FALSE,"운반시간"}</definedName>
    <definedName name="sdd" localSheetId="1" hidden="1">{#N/A,#N/A,FALSE,"전력간선"}</definedName>
    <definedName name="sdd" localSheetId="0" hidden="1">{#N/A,#N/A,FALSE,"전력간선"}</definedName>
    <definedName name="sdd" hidden="1">{#N/A,#N/A,FALSE,"전력간선"}</definedName>
    <definedName name="SDF" localSheetId="7" hidden="1">{#N/A,#N/A,FALSE,"혼합골재"}</definedName>
    <definedName name="SDF" localSheetId="1" hidden="1">{#N/A,#N/A,FALSE,"혼합골재"}</definedName>
    <definedName name="SDF" localSheetId="5" hidden="1">{#N/A,#N/A,FALSE,"혼합골재"}</definedName>
    <definedName name="SDF" localSheetId="0" hidden="1">{#N/A,#N/A,FALSE,"혼합골재"}</definedName>
    <definedName name="SDF" hidden="1">{#N/A,#N/A,FALSE,"혼합골재"}</definedName>
    <definedName name="SDFDSF" localSheetId="1" hidden="1">{#N/A,#N/A,FALSE,"배수1"}</definedName>
    <definedName name="SDFDSF" localSheetId="0" hidden="1">{#N/A,#N/A,FALSE,"배수1"}</definedName>
    <definedName name="SDFDSF" hidden="1">{#N/A,#N/A,FALSE,"배수1"}</definedName>
    <definedName name="sdg" localSheetId="7" hidden="1">#REF!</definedName>
    <definedName name="sdg" localSheetId="1" hidden="1">#REF!</definedName>
    <definedName name="sdg" localSheetId="5" hidden="1">#REF!</definedName>
    <definedName name="sdg" localSheetId="0" hidden="1">#REF!</definedName>
    <definedName name="sdg" hidden="1">#REF!</definedName>
    <definedName name="SDS" localSheetId="7" hidden="1">{#N/A,#N/A,FALSE,"2~8번"}</definedName>
    <definedName name="SDS" localSheetId="1" hidden="1">{#N/A,#N/A,FALSE,"2~8번"}</definedName>
    <definedName name="SDS" localSheetId="5" hidden="1">{#N/A,#N/A,FALSE,"2~8번"}</definedName>
    <definedName name="SDS" localSheetId="0" hidden="1">{#N/A,#N/A,FALSE,"2~8번"}</definedName>
    <definedName name="SDS" hidden="1">{#N/A,#N/A,FALSE,"2~8번"}</definedName>
    <definedName name="SDSD" localSheetId="1" hidden="1">{#N/A,#N/A,FALSE,"속도"}</definedName>
    <definedName name="SDSD" localSheetId="0" hidden="1">{#N/A,#N/A,FALSE,"속도"}</definedName>
    <definedName name="SDSD" hidden="1">{#N/A,#N/A,FALSE,"속도"}</definedName>
    <definedName name="sss" localSheetId="1" hidden="1">#REF!</definedName>
    <definedName name="sss" localSheetId="0" hidden="1">#REF!</definedName>
    <definedName name="sss" hidden="1">#REF!</definedName>
    <definedName name="tbv" localSheetId="1" hidden="1">{#N/A,#N/A,FALSE,"구조1"}</definedName>
    <definedName name="tbv" localSheetId="0" hidden="1">{#N/A,#N/A,FALSE,"구조1"}</definedName>
    <definedName name="tbv" hidden="1">{#N/A,#N/A,FALSE,"구조1"}</definedName>
    <definedName name="tr" localSheetId="7" hidden="1">#REF!</definedName>
    <definedName name="tr" localSheetId="1" hidden="1">#REF!</definedName>
    <definedName name="tr" localSheetId="5" hidden="1">#REF!</definedName>
    <definedName name="tr" hidden="1">#REF!</definedName>
    <definedName name="ty" localSheetId="1" hidden="1">{#N/A,#N/A,FALSE,"부대2"}</definedName>
    <definedName name="ty" localSheetId="0" hidden="1">{#N/A,#N/A,FALSE,"부대2"}</definedName>
    <definedName name="ty" hidden="1">{#N/A,#N/A,FALSE,"부대2"}</definedName>
    <definedName name="ujdffdf" localSheetId="7" hidden="1">{#N/A,#N/A,FALSE,"단가표지"}</definedName>
    <definedName name="ujdffdf" localSheetId="1" hidden="1">{#N/A,#N/A,FALSE,"단가표지"}</definedName>
    <definedName name="ujdffdf" localSheetId="5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" localSheetId="7" hidden="1">{#N/A,#N/A,FALSE,"골재소요량";#N/A,#N/A,FALSE,"골재소요량"}</definedName>
    <definedName name="wer" localSheetId="1" hidden="1">{#N/A,#N/A,FALSE,"골재소요량";#N/A,#N/A,FALSE,"골재소요량"}</definedName>
    <definedName name="wer" localSheetId="5" hidden="1">{#N/A,#N/A,FALSE,"골재소요량";#N/A,#N/A,FALSE,"골재소요량"}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err" localSheetId="7" hidden="1">{#N/A,#N/A,FALSE,"운반시간"}</definedName>
    <definedName name="wererr" localSheetId="1" hidden="1">{#N/A,#N/A,FALSE,"운반시간"}</definedName>
    <definedName name="wererr" localSheetId="5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7" hidden="1">{#N/A,#N/A,FALSE,"골재소요량";#N/A,#N/A,FALSE,"골재소요량"}</definedName>
    <definedName name="werewr" localSheetId="1" hidden="1">{#N/A,#N/A,FALSE,"골재소요량";#N/A,#N/A,FALSE,"골재소요량"}</definedName>
    <definedName name="werewr" localSheetId="5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7" hidden="1">{#N/A,#N/A,FALSE,"조골재"}</definedName>
    <definedName name="wm.조골재1" localSheetId="1" hidden="1">{#N/A,#N/A,FALSE,"조골재"}</definedName>
    <definedName name="wm.조골재1" localSheetId="5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n" localSheetId="7" hidden="1">{#N/A,#N/A,FALSE,"혼합골재"}</definedName>
    <definedName name="wrn" localSheetId="1" hidden="1">{#N/A,#N/A,FALSE,"혼합골재"}</definedName>
    <definedName name="wrn" localSheetId="5" hidden="1">{#N/A,#N/A,FALSE,"혼합골재"}</definedName>
    <definedName name="wrn" localSheetId="0" hidden="1">{#N/A,#N/A,FALSE,"혼합골재"}</definedName>
    <definedName name="wrn" hidden="1">{#N/A,#N/A,FALSE,"혼합골재"}</definedName>
    <definedName name="wrn.2번." localSheetId="7" hidden="1">{#N/A,#N/A,FALSE,"2~8번"}</definedName>
    <definedName name="wrn.2번." localSheetId="1" hidden="1">{#N/A,#N/A,FALSE,"2~8번"}</definedName>
    <definedName name="wrn.2번." localSheetId="5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7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7" hidden="1">{#N/A,#N/A,FALSE,"전력간선"}</definedName>
    <definedName name="wrn.교육청." localSheetId="1" hidden="1">{#N/A,#N/A,FALSE,"전력간선"}</definedName>
    <definedName name="wrn.교육청." localSheetId="5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7" hidden="1">{#N/A,#N/A,FALSE,"구조2"}</definedName>
    <definedName name="wrn.구조2." localSheetId="1" hidden="1">{#N/A,#N/A,FALSE,"구조2"}</definedName>
    <definedName name="wrn.구조2." localSheetId="5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7" hidden="1">{#N/A,#N/A,FALSE,"단가표지"}</definedName>
    <definedName name="wrn.단가표지." localSheetId="1" hidden="1">{#N/A,#N/A,FALSE,"단가표지"}</definedName>
    <definedName name="wrn.단가표지." localSheetId="5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대외공문." localSheetId="1" hidden="1">{#N/A,#N/A,TRUE,"대외공문"}</definedName>
    <definedName name="wrn.대외공문." localSheetId="0" hidden="1">{#N/A,#N/A,TRUE,"대외공문"}</definedName>
    <definedName name="wrn.대외공문." hidden="1">{#N/A,#N/A,TRUE,"대외공문"}</definedName>
    <definedName name="wrn.배수1." localSheetId="7" hidden="1">{#N/A,#N/A,FALSE,"배수1"}</definedName>
    <definedName name="wrn.배수1." localSheetId="1" hidden="1">{#N/A,#N/A,FALSE,"배수1"}</definedName>
    <definedName name="wrn.배수1." localSheetId="5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7" hidden="1">{#N/A,#N/A,FALSE,"배수2"}</definedName>
    <definedName name="wrn.배수2." localSheetId="1" hidden="1">{#N/A,#N/A,FALSE,"배수2"}</definedName>
    <definedName name="wrn.배수2." localSheetId="5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7" hidden="1">{#N/A,#N/A,FALSE,"부대1"}</definedName>
    <definedName name="wrn.부대1." localSheetId="1" hidden="1">{#N/A,#N/A,FALSE,"부대1"}</definedName>
    <definedName name="wrn.부대1." localSheetId="5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7" hidden="1">{#N/A,#N/A,FALSE,"부대2"}</definedName>
    <definedName name="wrn.부대2." localSheetId="1" hidden="1">{#N/A,#N/A,FALSE,"부대2"}</definedName>
    <definedName name="wrn.부대2." localSheetId="5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7" hidden="1">{#N/A,#N/A,FALSE,"속도"}</definedName>
    <definedName name="wrn.속도." localSheetId="1" hidden="1">{#N/A,#N/A,FALSE,"속도"}</definedName>
    <definedName name="wrn.속도." localSheetId="5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localSheetId="7" hidden="1">{#N/A,#N/A,FALSE,"운반시간"}</definedName>
    <definedName name="wrn.운반시간." localSheetId="1" hidden="1">{#N/A,#N/A,FALSE,"운반시간"}</definedName>
    <definedName name="wrn.운반시간." localSheetId="5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7" hidden="1">{#N/A,#N/A,FALSE,"이정표"}</definedName>
    <definedName name="wrn.이정표." localSheetId="1" hidden="1">{#N/A,#N/A,FALSE,"이정표"}</definedName>
    <definedName name="wrn.이정표." localSheetId="5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localSheetId="0" hidden="1">{#N/A,#N/A,TRUE,"대가1"}</definedName>
    <definedName name="wrn.일위대가." hidden="1">{#N/A,#N/A,TRUE,"대가1"}</definedName>
    <definedName name="wrn.전열선출서." localSheetId="1" hidden="1">{#N/A,#N/A,FALSE,"전열산출서"}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7" hidden="1">{#N/A,#N/A,FALSE,"조골재"}</definedName>
    <definedName name="wrn.조골재." localSheetId="1" hidden="1">{#N/A,#N/A,FALSE,"조골재"}</definedName>
    <definedName name="wrn.조골재." localSheetId="5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7" hidden="1">{#N/A,#N/A,FALSE,"구조1"}</definedName>
    <definedName name="wrn.토공1." localSheetId="1" hidden="1">{#N/A,#N/A,FALSE,"구조1"}</definedName>
    <definedName name="wrn.토공1." localSheetId="5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7" hidden="1">{#N/A,#N/A,FALSE,"토공2"}</definedName>
    <definedName name="wrn.토공2." localSheetId="1" hidden="1">{#N/A,#N/A,FALSE,"토공2"}</definedName>
    <definedName name="wrn.토공2." localSheetId="5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localSheetId="1" hidden="1">{#N/A,#N/A,FALSE,"기안지";#N/A,#N/A,FALSE,"통신지"}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7" hidden="1">{#N/A,#N/A,FALSE,"포장1";#N/A,#N/A,FALSE,"포장1"}</definedName>
    <definedName name="wrn.포장1." localSheetId="1" hidden="1">{#N/A,#N/A,FALSE,"포장1";#N/A,#N/A,FALSE,"포장1"}</definedName>
    <definedName name="wrn.포장1." localSheetId="5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7" hidden="1">{#N/A,#N/A,FALSE,"포장2"}</definedName>
    <definedName name="wrn.포장2." localSheetId="1" hidden="1">{#N/A,#N/A,FALSE,"포장2"}</definedName>
    <definedName name="wrn.포장2." localSheetId="5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." localSheetId="1" hidden="1">{#N/A,#N/A,FALSE,"표지"}</definedName>
    <definedName name="wrn.표지." localSheetId="0" hidden="1">{#N/A,#N/A,FALSE,"표지"}</definedName>
    <definedName name="wrn.표지." hidden="1">{#N/A,#N/A,FALSE,"표지"}</definedName>
    <definedName name="wrn.표지목차." localSheetId="7" hidden="1">{#N/A,#N/A,FALSE,"표지목차"}</definedName>
    <definedName name="wrn.표지목차." localSheetId="1" hidden="1">{#N/A,#N/A,FALSE,"표지목차"}</definedName>
    <definedName name="wrn.표지목차." localSheetId="5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7" hidden="1">{#N/A,#N/A,FALSE,"혼합골재"}</definedName>
    <definedName name="wrn.혼합골재." localSheetId="1" hidden="1">{#N/A,#N/A,FALSE,"혼합골재"}</definedName>
    <definedName name="wrn.혼합골재." localSheetId="5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xmrrlwhrjs" localSheetId="1" hidden="1">{#N/A,#N/A,FALSE,"현장 NCR 분석";#N/A,#N/A,FALSE,"현장품질감사";#N/A,#N/A,FALSE,"현장품질감사"}</definedName>
    <definedName name="xmrrlwhrjs" localSheetId="0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za" hidden="1">[13]실행철강하도!$A$1:$A$4</definedName>
    <definedName name="zx" localSheetId="1" hidden="1">[14]노임단가!#REF!</definedName>
    <definedName name="zx" hidden="1">[14]노임단가!#REF!</definedName>
    <definedName name="ㄱ">#REF!</definedName>
    <definedName name="ㄱㄱ" localSheetId="7" hidden="1">{#N/A,#N/A,FALSE,"운반시간"}</definedName>
    <definedName name="ㄱㄱ" localSheetId="1" hidden="1">{#N/A,#N/A,FALSE,"운반시간"}</definedName>
    <definedName name="ㄱㄱ" localSheetId="5" hidden="1">{#N/A,#N/A,FALSE,"운반시간"}</definedName>
    <definedName name="ㄱㄱ" localSheetId="0" hidden="1">{#N/A,#N/A,FALSE,"운반시간"}</definedName>
    <definedName name="ㄱㄱ" hidden="1">{#N/A,#N/A,FALSE,"운반시간"}</definedName>
    <definedName name="ㄱㄷㅅㄱㄷ" localSheetId="1" hidden="1">{#N/A,#N/A,FALSE,"현장 NCR 분석";#N/A,#N/A,FALSE,"현장품질감사";#N/A,#N/A,FALSE,"현장품질감사"}</definedName>
    <definedName name="ㄱㄷㅅㄱㄷ" localSheetId="0" hidden="1">{#N/A,#N/A,FALSE,"현장 NCR 분석";#N/A,#N/A,FALSE,"현장품질감사";#N/A,#N/A,FALSE,"현장품질감사"}</definedName>
    <definedName name="ㄱㄷㅅㄱㄷ" hidden="1">{#N/A,#N/A,FALSE,"현장 NCR 분석";#N/A,#N/A,FALSE,"현장품질감사";#N/A,#N/A,FALSE,"현장품질감사"}</definedName>
    <definedName name="ㄱㄷㅈ34ㅅㄱ" localSheetId="1" hidden="1">{#N/A,#N/A,FALSE,"전력간선"}</definedName>
    <definedName name="ㄱㄷㅈ34ㅅㄱ" localSheetId="0" hidden="1">{#N/A,#N/A,FALSE,"전력간선"}</definedName>
    <definedName name="ㄱㄷㅈ34ㅅㄱ" hidden="1">{#N/A,#N/A,FALSE,"전력간선"}</definedName>
    <definedName name="ㄱㄹ" localSheetId="1" hidden="1">{#N/A,#N/A,FALSE,"현장 NCR 분석";#N/A,#N/A,FALSE,"현장품질감사";#N/A,#N/A,FALSE,"현장품질감사"}</definedName>
    <definedName name="ㄱㄹ" localSheetId="0" hidden="1">{#N/A,#N/A,FALSE,"현장 NCR 분석";#N/A,#N/A,FALSE,"현장품질감사";#N/A,#N/A,FALSE,"현장품질감사"}</definedName>
    <definedName name="ㄱㄹ" hidden="1">{#N/A,#N/A,FALSE,"현장 NCR 분석";#N/A,#N/A,FALSE,"현장품질감사";#N/A,#N/A,FALSE,"현장품질감사"}</definedName>
    <definedName name="ㄱㅀㄱㄹㄷㅇㄹㅇ" localSheetId="1" hidden="1">{#N/A,#N/A,FALSE,"현장 NCR 분석";#N/A,#N/A,FALSE,"현장품질감사";#N/A,#N/A,FALSE,"현장품질감사"}</definedName>
    <definedName name="ㄱㅀㄱㄹㄷㅇㄹㅇ" localSheetId="0" hidden="1">{#N/A,#N/A,FALSE,"현장 NCR 분석";#N/A,#N/A,FALSE,"현장품질감사";#N/A,#N/A,FALSE,"현장품질감사"}</definedName>
    <definedName name="ㄱㅀㄱㄹㄷㅇㄹㅇ" hidden="1">{#N/A,#N/A,FALSE,"현장 NCR 분석";#N/A,#N/A,FALSE,"현장품질감사";#N/A,#N/A,FALSE,"현장품질감사"}</definedName>
    <definedName name="ㄱㅈㅎ" localSheetId="7" hidden="1">#REF!</definedName>
    <definedName name="ㄱㅈㅎ" localSheetId="1" hidden="1">#REF!</definedName>
    <definedName name="ㄱㅈㅎ" localSheetId="5" hidden="1">#REF!</definedName>
    <definedName name="ㄱㅈㅎ" hidden="1">#REF!</definedName>
    <definedName name="ㄱ홍" localSheetId="1" hidden="1">{#N/A,#N/A,FALSE,"현장 NCR 분석";#N/A,#N/A,FALSE,"현장품질감사";#N/A,#N/A,FALSE,"현장품질감사"}</definedName>
    <definedName name="ㄱ홍" localSheetId="0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가1" localSheetId="1" hidden="1">{"'산출근거'!$B$4:$D$8"}</definedName>
    <definedName name="가1" localSheetId="0" hidden="1">{"'산출근거'!$B$4:$D$8"}</definedName>
    <definedName name="가1" hidden="1">{"'산출근거'!$B$4:$D$8"}</definedName>
    <definedName name="각" localSheetId="1" hidden="1">{#N/A,#N/A,FALSE,"부대2"}</definedName>
    <definedName name="각" localSheetId="0" hidden="1">{#N/A,#N/A,FALSE,"부대2"}</definedName>
    <definedName name="각" hidden="1">{#N/A,#N/A,FALSE,"부대2"}</definedName>
    <definedName name="강정근" localSheetId="1" hidden="1">{"'도면'!$G$62:$H$63","'도면'!$G$62:$H$63"}</definedName>
    <definedName name="강정근" localSheetId="5" hidden="1">{"'도면'!$G$62:$H$63","'도면'!$G$62:$H$63"}</definedName>
    <definedName name="강정근" localSheetId="0" hidden="1">{"'도면'!$G$62:$H$63","'도면'!$G$62:$H$63"}</definedName>
    <definedName name="강정근" hidden="1">{"'도면'!$G$62:$H$63","'도면'!$G$62:$H$63"}</definedName>
    <definedName name="건축원가" localSheetId="7" hidden="1">[5]전기!$B$4:$B$163</definedName>
    <definedName name="건축원가" hidden="1">[15]전기!$B$4:$B$163</definedName>
    <definedName name="검ㄴ" localSheetId="1" hidden="1">{#N/A,#N/A,FALSE,"이정표"}</definedName>
    <definedName name="검ㄴ" localSheetId="0" hidden="1">{#N/A,#N/A,FALSE,"이정표"}</definedName>
    <definedName name="검ㄴ" hidden="1">{#N/A,#N/A,FALSE,"이정표"}</definedName>
    <definedName name="겨" localSheetId="1" hidden="1">{#N/A,#N/A,FALSE,"부대2"}</definedName>
    <definedName name="겨" localSheetId="0" hidden="1">{#N/A,#N/A,FALSE,"부대2"}</definedName>
    <definedName name="겨" hidden="1">{#N/A,#N/A,FALSE,"부대2"}</definedName>
    <definedName name="견적서2" localSheetId="7" hidden="1">{#N/A,#N/A,FALSE,"운반시간"}</definedName>
    <definedName name="견적서2" localSheetId="1" hidden="1">{#N/A,#N/A,FALSE,"운반시간"}</definedName>
    <definedName name="견적서2" localSheetId="5" hidden="1">{#N/A,#N/A,FALSE,"운반시간"}</definedName>
    <definedName name="견적서2" localSheetId="0" hidden="1">{#N/A,#N/A,FALSE,"운반시간"}</definedName>
    <definedName name="견적서2" hidden="1">{#N/A,#N/A,FALSE,"운반시간"}</definedName>
    <definedName name="계측기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7" hidden="1">{#N/A,#N/A,FALSE,"배수1"}</definedName>
    <definedName name="고" localSheetId="1" hidden="1">{#N/A,#N/A,FALSE,"배수1"}</definedName>
    <definedName name="고" localSheetId="5" hidden="1">{#N/A,#N/A,FALSE,"배수1"}</definedName>
    <definedName name="고" localSheetId="0" hidden="1">{#N/A,#N/A,FALSE,"배수1"}</definedName>
    <definedName name="고" hidden="1">{#N/A,#N/A,FALSE,"배수1"}</definedName>
    <definedName name="곤ㅇ" localSheetId="1" hidden="1">{#N/A,#N/A,FALSE,"전력간선"}</definedName>
    <definedName name="곤ㅇ" localSheetId="0" hidden="1">{#N/A,#N/A,FALSE,"전력간선"}</definedName>
    <definedName name="곤ㅇ" hidden="1">{#N/A,#N/A,FALSE,"전력간선"}</definedName>
    <definedName name="골재유용" localSheetId="1" hidden="1">[16]증감내역서!#REF!</definedName>
    <definedName name="골재유용" hidden="1">[16]증감내역서!#REF!</definedName>
    <definedName name="곰" localSheetId="1" hidden="1">{#N/A,#N/A,FALSE,"구조1"}</definedName>
    <definedName name="곰" localSheetId="0" hidden="1">{#N/A,#N/A,FALSE,"구조1"}</definedName>
    <definedName name="곰" hidden="1">{#N/A,#N/A,FALSE,"구조1"}</definedName>
    <definedName name="공" localSheetId="1" hidden="1">{#N/A,#N/A,FALSE,"속도"}</definedName>
    <definedName name="공" localSheetId="0" hidden="1">{#N/A,#N/A,FALSE,"속도"}</definedName>
    <definedName name="공" hidden="1">{#N/A,#N/A,FALSE,"속도"}</definedName>
    <definedName name="공공도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비" localSheetId="1" hidden="1">[17]SANBAISU!#REF!</definedName>
    <definedName name="공사비" hidden="1">[17]SANBAISU!#REF!</definedName>
    <definedName name="공사비집계표" localSheetId="1" hidden="1">{#N/A,#N/A,FALSE,"지침";#N/A,#N/A,FALSE,"환경분석";#N/A,#N/A,FALSE,"Sheet16"}</definedName>
    <definedName name="공사비집계표" localSheetId="0" hidden="1">{#N/A,#N/A,FALSE,"지침";#N/A,#N/A,FALSE,"환경분석";#N/A,#N/A,FALSE,"Sheet16"}</definedName>
    <definedName name="공사비집계표" hidden="1">{#N/A,#N/A,FALSE,"지침";#N/A,#N/A,FALSE,"환경분석";#N/A,#N/A,FALSE,"Sheet16"}</definedName>
    <definedName name="공제" localSheetId="7" hidden="1">[18]조명시설!#REF!</definedName>
    <definedName name="공제" localSheetId="1" hidden="1">[18]조명시설!#REF!</definedName>
    <definedName name="공제" localSheetId="5" hidden="1">[18]조명시설!#REF!</definedName>
    <definedName name="공제" localSheetId="0" hidden="1">[18]조명시설!#REF!</definedName>
    <definedName name="공제" hidden="1">[18]조명시설!#REF!</definedName>
    <definedName name="공종간지" localSheetId="1" hidden="1">[19]수량집계!#REF!</definedName>
    <definedName name="공종간지" localSheetId="0" hidden="1">[19]수량집계!#REF!</definedName>
    <definedName name="공종간지" hidden="1">[19]수량집계!#REF!</definedName>
    <definedName name="곸" localSheetId="1" hidden="1">{#N/A,#N/A,FALSE,"현장 NCR 분석";#N/A,#N/A,FALSE,"현장품질감사";#N/A,#N/A,FALSE,"현장품질감사"}</definedName>
    <definedName name="곸" localSheetId="0" hidden="1">{#N/A,#N/A,FALSE,"현장 NCR 분석";#N/A,#N/A,FALSE,"현장품질감사";#N/A,#N/A,FALSE,"현장품질감사"}</definedName>
    <definedName name="곸" hidden="1">{#N/A,#N/A,FALSE,"현장 NCR 분석";#N/A,#N/A,FALSE,"현장품질감사";#N/A,#N/A,FALSE,"현장품질감사"}</definedName>
    <definedName name="교" localSheetId="1" hidden="1">{#N/A,#N/A,FALSE,"현장 NCR 분석";#N/A,#N/A,FALSE,"현장품질감사";#N/A,#N/A,FALSE,"현장품질감사"}</definedName>
    <definedName name="교" localSheetId="0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교대펄근집계" localSheetId="7" hidden="1">{#N/A,#N/A,FALSE,"배수1"}</definedName>
    <definedName name="교대펄근집계" localSheetId="1" hidden="1">{#N/A,#N/A,FALSE,"배수1"}</definedName>
    <definedName name="교대펄근집계" localSheetId="5" hidden="1">{#N/A,#N/A,FALSE,"배수1"}</definedName>
    <definedName name="교대펄근집계" localSheetId="0" hidden="1">{#N/A,#N/A,FALSE,"배수1"}</definedName>
    <definedName name="교대펄근집계" hidden="1">{#N/A,#N/A,FALSE,"배수1"}</definedName>
    <definedName name="굡" localSheetId="1" hidden="1">{#N/A,#N/A,FALSE,"현장 NCR 분석";#N/A,#N/A,FALSE,"현장품질감사";#N/A,#N/A,FALSE,"현장품질감사"}</definedName>
    <definedName name="굡" localSheetId="0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localSheetId="1" hidden="1">{#N/A,#N/A,FALSE,"현장 NCR 분석";#N/A,#N/A,FALSE,"현장품질감사";#N/A,#N/A,FALSE,"현장품질감사"}</definedName>
    <definedName name="굥" localSheetId="0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산갑지" hidden="1">#N/A</definedName>
    <definedName name="궁" localSheetId="1" hidden="1">{#N/A,#N/A,FALSE,"현장 NCR 분석";#N/A,#N/A,FALSE,"현장품질감사";#N/A,#N/A,FALSE,"현장품질감사"}</definedName>
    <definedName name="궁" localSheetId="0" hidden="1">{#N/A,#N/A,FALSE,"현장 NCR 분석";#N/A,#N/A,FALSE,"현장품질감사";#N/A,#N/A,FALSE,"현장품질감사"}</definedName>
    <definedName name="궁" hidden="1">{#N/A,#N/A,FALSE,"현장 NCR 분석";#N/A,#N/A,FALSE,"현장품질감사";#N/A,#N/A,FALSE,"현장품질감사"}</definedName>
    <definedName name="규" localSheetId="1" hidden="1">{#N/A,#N/A,FALSE,"전력간선"}</definedName>
    <definedName name="규" localSheetId="0" hidden="1">{#N/A,#N/A,FALSE,"전력간선"}</definedName>
    <definedName name="규" hidden="1">{#N/A,#N/A,FALSE,"전력간선"}</definedName>
    <definedName name="균" localSheetId="1" hidden="1">{#N/A,#N/A,FALSE,"현장 NCR 분석";#N/A,#N/A,FALSE,"현장품질감사";#N/A,#N/A,FALSE,"현장품질감사"}</definedName>
    <definedName name="균" localSheetId="0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귱" localSheetId="1" hidden="1">{#N/A,#N/A,FALSE,"현장 NCR 분석";#N/A,#N/A,FALSE,"현장품질감사";#N/A,#N/A,FALSE,"현장품질감사"}</definedName>
    <definedName name="귱" localSheetId="0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기계경비산출표" localSheetId="1" hidden="1">{#N/A,#N/A,FALSE,"표지"}</definedName>
    <definedName name="기계경비산출표" localSheetId="0" hidden="1">{#N/A,#N/A,FALSE,"표지"}</definedName>
    <definedName name="기계경비산출표" hidden="1">{#N/A,#N/A,FALSE,"표지"}</definedName>
    <definedName name="기기기" localSheetId="1" hidden="1">#REF!</definedName>
    <definedName name="기기기" localSheetId="0" hidden="1">#REF!</definedName>
    <definedName name="기기기" hidden="1">#REF!</definedName>
    <definedName name="긳ㄱ" localSheetId="1" hidden="1">{#N/A,#N/A,FALSE,"이정표"}</definedName>
    <definedName name="긳ㄱ" localSheetId="0" hidden="1">{#N/A,#N/A,FALSE,"이정표"}</definedName>
    <definedName name="긳ㄱ" hidden="1">{#N/A,#N/A,FALSE,"이정표"}</definedName>
    <definedName name="깡" localSheetId="1" hidden="1">{#N/A,#N/A,FALSE,"현장 NCR 분석";#N/A,#N/A,FALSE,"현장품질감사";#N/A,#N/A,FALSE,"현장품질감사"}</definedName>
    <definedName name="깡" localSheetId="0" hidden="1">{#N/A,#N/A,FALSE,"현장 NCR 분석";#N/A,#N/A,FALSE,"현장품질감사";#N/A,#N/A,FALSE,"현장품질감사"}</definedName>
    <definedName name="깡" hidden="1">{#N/A,#N/A,FALSE,"현장 NCR 분석";#N/A,#N/A,FALSE,"현장품질감사";#N/A,#N/A,FALSE,"현장품질감사"}</definedName>
    <definedName name="ㄳ43ㅅ3" localSheetId="1" hidden="1">{#N/A,#N/A,FALSE,"현장 NCR 분석";#N/A,#N/A,FALSE,"현장품질감사";#N/A,#N/A,FALSE,"현장품질감사"}</definedName>
    <definedName name="ㄳ43ㅅ3" localSheetId="0" hidden="1">{#N/A,#N/A,FALSE,"현장 NCR 분석";#N/A,#N/A,FALSE,"현장품질감사";#N/A,#N/A,FALSE,"현장품질감사"}</definedName>
    <definedName name="ㄳ43ㅅ3" hidden="1">{#N/A,#N/A,FALSE,"현장 NCR 분석";#N/A,#N/A,FALSE,"현장품질감사";#N/A,#N/A,FALSE,"현장품질감사"}</definedName>
    <definedName name="ㄳㅅ" localSheetId="1" hidden="1">#REF!</definedName>
    <definedName name="ㄳㅅ" localSheetId="0" hidden="1">#REF!</definedName>
    <definedName name="ㄳㅅ" hidden="1">#REF!</definedName>
    <definedName name="ㄴ">#REF!</definedName>
    <definedName name="ㄴㄱㄹ" localSheetId="7" hidden="1">#REF!</definedName>
    <definedName name="ㄴㄱㄹ" localSheetId="1" hidden="1">#REF!</definedName>
    <definedName name="ㄴㄱㄹ" localSheetId="5" hidden="1">#REF!</definedName>
    <definedName name="ㄴㄱㄹ" hidden="1">#REF!</definedName>
    <definedName name="ㄴㄴㄴ" localSheetId="7" hidden="1">{#N/A,#N/A,FALSE,"골재소요량";#N/A,#N/A,FALSE,"골재소요량"}</definedName>
    <definedName name="ㄴㄴㄴ" localSheetId="1" hidden="1">{#N/A,#N/A,FALSE,"골재소요량";#N/A,#N/A,FALSE,"골재소요량"}</definedName>
    <definedName name="ㄴㄴㄴ" localSheetId="5" hidden="1">{#N/A,#N/A,FALSE,"골재소요량";#N/A,#N/A,FALSE,"골재소요량"}</definedName>
    <definedName name="ㄴㄴㄴ" localSheetId="0" hidden="1">{#N/A,#N/A,FALSE,"골재소요량";#N/A,#N/A,FALSE,"골재소요량"}</definedName>
    <definedName name="ㄴㄴㄴ" hidden="1">{#N/A,#N/A,FALSE,"골재소요량";#N/A,#N/A,FALSE,"골재소요량"}</definedName>
    <definedName name="ㄴㄹ" localSheetId="7" hidden="1">{#N/A,#N/A,FALSE,"2~8번"}</definedName>
    <definedName name="ㄴㄹ" localSheetId="1" hidden="1">{#N/A,#N/A,FALSE,"2~8번"}</definedName>
    <definedName name="ㄴㄹ" localSheetId="5" hidden="1">{#N/A,#N/A,FALSE,"2~8번"}</definedName>
    <definedName name="ㄴㄹ" localSheetId="0" hidden="1">{#N/A,#N/A,FALSE,"2~8번"}</definedName>
    <definedName name="ㄴㄹ" hidden="1">{#N/A,#N/A,FALSE,"2~8번"}</definedName>
    <definedName name="ㄴㄺㄷ" localSheetId="1" hidden="1">{#N/A,#N/A,FALSE,"현장 NCR 분석";#N/A,#N/A,FALSE,"현장품질감사";#N/A,#N/A,FALSE,"현장품질감사"}</definedName>
    <definedName name="ㄴㄺㄷ" localSheetId="0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ㅁ" localSheetId="7" hidden="1">#REF!</definedName>
    <definedName name="ㄴㅁ" localSheetId="1" hidden="1">#REF!</definedName>
    <definedName name="ㄴㅁ" localSheetId="5" hidden="1">#REF!</definedName>
    <definedName name="ㄴㅁ" hidden="1">#REF!</definedName>
    <definedName name="ㄴㅇㄹ" localSheetId="1" hidden="1">{#N/A,#N/A,FALSE,"전력간선"}</definedName>
    <definedName name="ㄴㅇㄹ" localSheetId="0" hidden="1">{#N/A,#N/A,FALSE,"전력간선"}</definedName>
    <definedName name="ㄴㅇㄹ" hidden="1">{#N/A,#N/A,FALSE,"전력간선"}</definedName>
    <definedName name="ㄴㅇㅎ" localSheetId="1" hidden="1">{#N/A,#N/A,FALSE,"현장 NCR 분석";#N/A,#N/A,FALSE,"현장품질감사";#N/A,#N/A,FALSE,"현장품질감사"}</definedName>
    <definedName name="ㄴㅇㅎ" localSheetId="0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낭" localSheetId="1" hidden="1">{#N/A,#N/A,FALSE,"현장 NCR 분석";#N/A,#N/A,FALSE,"현장품질감사";#N/A,#N/A,FALSE,"현장품질감사"}</definedName>
    <definedName name="낭" localSheetId="0" hidden="1">{#N/A,#N/A,FALSE,"현장 NCR 분석";#N/A,#N/A,FALSE,"현장품질감사";#N/A,#N/A,FALSE,"현장품질감사"}</definedName>
    <definedName name="낭" hidden="1">{#N/A,#N/A,FALSE,"현장 NCR 분석";#N/A,#N/A,FALSE,"현장품질감사";#N/A,#N/A,FALSE,"현장품질감사"}</definedName>
    <definedName name="내역" localSheetId="7" hidden="1">{#N/A,#N/A,FALSE,"혼합골재"}</definedName>
    <definedName name="내역" localSheetId="1" hidden="1">{#N/A,#N/A,FALSE,"혼합골재"}</definedName>
    <definedName name="내역" localSheetId="5" hidden="1">{#N/A,#N/A,FALSE,"혼합골재"}</definedName>
    <definedName name="내역" localSheetId="0" hidden="1">{#N/A,#N/A,FALSE,"혼합골재"}</definedName>
    <definedName name="내역" hidden="1">{#N/A,#N/A,FALSE,"혼합골재"}</definedName>
    <definedName name="내역서3" localSheetId="1" hidden="1">{#N/A,#N/A,FALSE,"전력간선"}</definedName>
    <definedName name="내역서3" localSheetId="0" hidden="1">{#N/A,#N/A,FALSE,"전력간선"}</definedName>
    <definedName name="내역서3" hidden="1">{#N/A,#N/A,FALSE,"전력간선"}</definedName>
    <definedName name="내역서갑지" localSheetId="1" hidden="1">{#N/A,#N/A,FALSE,"전력간선"}</definedName>
    <definedName name="내역서갑지" localSheetId="0" hidden="1">{#N/A,#N/A,FALSE,"전력간선"}</definedName>
    <definedName name="내역서갑지" hidden="1">{#N/A,#N/A,FALSE,"전력간선"}</definedName>
    <definedName name="내역서갑지1" localSheetId="1" hidden="1">{#N/A,#N/A,FALSE,"전력간선"}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1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1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1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1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1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1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1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내역서입니다" localSheetId="1" hidden="1">{#N/A,#N/A,TRUE,"1";#N/A,#N/A,TRUE,"2";#N/A,#N/A,TRUE,"3";#N/A,#N/A,TRUE,"4";#N/A,#N/A,TRUE,"5";#N/A,#N/A,TRUE,"6";#N/A,#N/A,TRUE,"7"}</definedName>
    <definedName name="내역서입니다" localSheetId="0" hidden="1">{#N/A,#N/A,TRUE,"1";#N/A,#N/A,TRUE,"2";#N/A,#N/A,TRUE,"3";#N/A,#N/A,TRUE,"4";#N/A,#N/A,TRUE,"5";#N/A,#N/A,TRUE,"6";#N/A,#N/A,TRUE,"7"}</definedName>
    <definedName name="내역서입니다" hidden="1">{#N/A,#N/A,TRUE,"1";#N/A,#N/A,TRUE,"2";#N/A,#N/A,TRUE,"3";#N/A,#N/A,TRUE,"4";#N/A,#N/A,TRUE,"5";#N/A,#N/A,TRUE,"6";#N/A,#N/A,TRUE,"7"}</definedName>
    <definedName name="너" localSheetId="1" hidden="1">{#N/A,#N/A,FALSE,"현장 NCR 분석";#N/A,#N/A,FALSE,"현장품질감사";#N/A,#N/A,FALSE,"현장품질감사"}</definedName>
    <definedName name="너" localSheetId="0" hidden="1">{#N/A,#N/A,FALSE,"현장 NCR 분석";#N/A,#N/A,FALSE,"현장품질감사";#N/A,#N/A,FALSE,"현장품질감사"}</definedName>
    <definedName name="너" hidden="1">{#N/A,#N/A,FALSE,"현장 NCR 분석";#N/A,#N/A,FALSE,"현장품질감사";#N/A,#N/A,FALSE,"현장품질감사"}</definedName>
    <definedName name="넝" localSheetId="1" hidden="1">{#N/A,#N/A,FALSE,"현장 NCR 분석";#N/A,#N/A,FALSE,"현장품질감사";#N/A,#N/A,FALSE,"현장품질감사"}</definedName>
    <definedName name="넝" localSheetId="0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>#REF!</definedName>
    <definedName name="ㄷㄱ" localSheetId="1" hidden="1">{#N/A,#N/A,FALSE,"포장2"}</definedName>
    <definedName name="ㄷㄱ" localSheetId="0" hidden="1">{#N/A,#N/A,FALSE,"포장2"}</definedName>
    <definedName name="ㄷㄱ" hidden="1">{#N/A,#N/A,FALSE,"포장2"}</definedName>
    <definedName name="ㄷㅈㅇ" localSheetId="7" hidden="1">{#N/A,#N/A,FALSE,"혼합골재"}</definedName>
    <definedName name="ㄷㅈㅇ" localSheetId="1" hidden="1">{#N/A,#N/A,FALSE,"혼합골재"}</definedName>
    <definedName name="ㄷㅈㅇ" localSheetId="5" hidden="1">{#N/A,#N/A,FALSE,"혼합골재"}</definedName>
    <definedName name="ㄷㅈㅇ" localSheetId="0" hidden="1">{#N/A,#N/A,FALSE,"혼합골재"}</definedName>
    <definedName name="ㄷㅈㅇ" hidden="1">{#N/A,#N/A,FALSE,"혼합골재"}</definedName>
    <definedName name="ㄷㅎㄹㅇ" localSheetId="7" hidden="1">#REF!</definedName>
    <definedName name="ㄷㅎㄹㅇ" localSheetId="1" hidden="1">#REF!</definedName>
    <definedName name="ㄷㅎㄹㅇ" localSheetId="5" hidden="1">#REF!</definedName>
    <definedName name="ㄷㅎㄹㅇ" hidden="1">#REF!</definedName>
    <definedName name="단가조사자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장쌓기공집계표" localSheetId="1" hidden="1">{"'산출근거'!$B$4:$D$8"}</definedName>
    <definedName name="담장쌓기공집계표" localSheetId="0" hidden="1">{"'산출근거'!$B$4:$D$8"}</definedName>
    <definedName name="담장쌓기공집계표" hidden="1">{"'산출근거'!$B$4:$D$8"}</definedName>
    <definedName name="당" localSheetId="1" hidden="1">{#N/A,#N/A,FALSE,"현장 NCR 분석";#N/A,#N/A,FALSE,"현장품질감사";#N/A,#N/A,FALSE,"현장품질감사"}</definedName>
    <definedName name="당" localSheetId="0" hidden="1">{#N/A,#N/A,FALSE,"현장 NCR 분석";#N/A,#N/A,FALSE,"현장품질감사";#N/A,#N/A,FALSE,"현장품질감사"}</definedName>
    <definedName name="당" hidden="1">{#N/A,#N/A,FALSE,"현장 NCR 분석";#N/A,#N/A,FALSE,"현장품질감사";#N/A,#N/A,FALSE,"현장품질감사"}</definedName>
    <definedName name="대구공항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댜" localSheetId="1" hidden="1">{#N/A,#N/A,FALSE,"토공2"}</definedName>
    <definedName name="댜" localSheetId="0" hidden="1">{#N/A,#N/A,FALSE,"토공2"}</definedName>
    <definedName name="댜" hidden="1">{#N/A,#N/A,FALSE,"토공2"}</definedName>
    <definedName name="더" localSheetId="1" hidden="1">{#N/A,#N/A,FALSE,"전력간선"}</definedName>
    <definedName name="더" localSheetId="0" hidden="1">{#N/A,#N/A,FALSE,"전력간선"}</definedName>
    <definedName name="더" hidden="1">{#N/A,#N/A,FALSE,"전력간선"}</definedName>
    <definedName name="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" localSheetId="1" hidden="1">{#N/A,#N/A,FALSE,"구조2"}</definedName>
    <definedName name="동" localSheetId="0" hidden="1">{#N/A,#N/A,FALSE,"구조2"}</definedName>
    <definedName name="동" hidden="1">{#N/A,#N/A,FALSE,"구조2"}</definedName>
    <definedName name="ㄹ">#REF!</definedName>
    <definedName name="ㄹㄴㅇ" localSheetId="1" hidden="1">{#N/A,#N/A,FALSE,"현장 NCR 분석";#N/A,#N/A,FALSE,"현장품질감사";#N/A,#N/A,FALSE,"현장품질감사"}</definedName>
    <definedName name="ㄹㄴㅇ" localSheetId="0" hidden="1">{#N/A,#N/A,FALSE,"현장 NCR 분석";#N/A,#N/A,FALSE,"현장품질감사";#N/A,#N/A,FALSE,"현장품질감사"}</definedName>
    <definedName name="ㄹㄴㅇ" hidden="1">{#N/A,#N/A,FALSE,"현장 NCR 분석";#N/A,#N/A,FALSE,"현장품질감사";#N/A,#N/A,FALSE,"현장품질감사"}</definedName>
    <definedName name="ㄹㄹ" localSheetId="7" hidden="1">[18]조명시설!#REF!</definedName>
    <definedName name="ㄹㄹ" localSheetId="1" hidden="1">[18]조명시설!#REF!</definedName>
    <definedName name="ㄹㄹ" localSheetId="5" hidden="1">[18]조명시설!#REF!</definedName>
    <definedName name="ㄹㄹ" hidden="1">[18]조명시설!#REF!</definedName>
    <definedName name="ㄹㄹㄹ" localSheetId="1" hidden="1">#REF!</definedName>
    <definedName name="ㄹㄹㄹ" localSheetId="0" hidden="1">#REF!</definedName>
    <definedName name="ㄹㄹㄹ" hidden="1">#REF!</definedName>
    <definedName name="ㄹㄹㄹㄹㄹ" localSheetId="1" hidden="1">{#N/A,#N/A,FALSE,"속도"}</definedName>
    <definedName name="ㄹㄹㄹㄹㄹ" localSheetId="0" hidden="1">{#N/A,#N/A,FALSE,"속도"}</definedName>
    <definedName name="ㄹㄹㄹㄹㄹ" hidden="1">{#N/A,#N/A,FALSE,"속도"}</definedName>
    <definedName name="ㄹㅈㄷ" localSheetId="1" hidden="1">{#N/A,#N/A,FALSE,"현장 NCR 분석";#N/A,#N/A,FALSE,"현장품질감사";#N/A,#N/A,FALSE,"현장품질감사"}</definedName>
    <definedName name="ㄹㅈㄷ" localSheetId="0" hidden="1">{#N/A,#N/A,FALSE,"현장 NCR 분석";#N/A,#N/A,FALSE,"현장품질감사";#N/A,#N/A,FALSE,"현장품질감사"}</definedName>
    <definedName name="ㄹㅈㄷ" hidden="1">{#N/A,#N/A,FALSE,"현장 NCR 분석";#N/A,#N/A,FALSE,"현장품질감사";#N/A,#N/A,FALSE,"현장품질감사"}</definedName>
    <definedName name="ㄹ호" localSheetId="7" hidden="1">#REF!</definedName>
    <definedName name="ㄹ호" localSheetId="1" hidden="1">#REF!</definedName>
    <definedName name="ㄹ호" localSheetId="5" hidden="1">#REF!</definedName>
    <definedName name="ㄹ호" hidden="1">#REF!</definedName>
    <definedName name="럴" localSheetId="1" hidden="1">{#N/A,#N/A,FALSE,"운반시간"}</definedName>
    <definedName name="럴" localSheetId="0" hidden="1">{#N/A,#N/A,FALSE,"운반시간"}</definedName>
    <definedName name="럴" hidden="1">{#N/A,#N/A,FALSE,"운반시간"}</definedName>
    <definedName name="럴ㅇ니" localSheetId="1" hidden="1">{#N/A,#N/A,FALSE,"2~8번"}</definedName>
    <definedName name="럴ㅇ니" localSheetId="0" hidden="1">{#N/A,#N/A,FALSE,"2~8번"}</definedName>
    <definedName name="럴ㅇ니" hidden="1">{#N/A,#N/A,FALSE,"2~8번"}</definedName>
    <definedName name="ㅀㅇㅎ" localSheetId="1" hidden="1">{#N/A,#N/A,FALSE,"현장 NCR 분석";#N/A,#N/A,FALSE,"현장품질감사";#N/A,#N/A,FALSE,"현장품질감사"}</definedName>
    <definedName name="ㅀㅇㅎ" localSheetId="0" hidden="1">{#N/A,#N/A,FALSE,"현장 NCR 분석";#N/A,#N/A,FALSE,"현장품질감사";#N/A,#N/A,FALSE,"현장품질감사"}</definedName>
    <definedName name="ㅀㅇㅎ" hidden="1">{#N/A,#N/A,FALSE,"현장 NCR 분석";#N/A,#N/A,FALSE,"현장품질감사";#N/A,#N/A,FALSE,"현장품질감사"}</definedName>
    <definedName name="ㅁ4ㄱㅈ" localSheetId="1" hidden="1">{#N/A,#N/A,FALSE,"현장 NCR 분석";#N/A,#N/A,FALSE,"현장품질감사";#N/A,#N/A,FALSE,"현장품질감사"}</definedName>
    <definedName name="ㅁ4ㄱㅈ" localSheetId="0" hidden="1">{#N/A,#N/A,FALSE,"현장 NCR 분석";#N/A,#N/A,FALSE,"현장품질감사";#N/A,#N/A,FALSE,"현장품질감사"}</definedName>
    <definedName name="ㅁ4ㄱㅈ" hidden="1">{#N/A,#N/A,FALSE,"현장 NCR 분석";#N/A,#N/A,FALSE,"현장품질감사";#N/A,#N/A,FALSE,"현장품질감사"}</definedName>
    <definedName name="ㅁㄴ" localSheetId="7" hidden="1">{#N/A,#N/A,FALSE,"2~8번"}</definedName>
    <definedName name="ㅁㄴ" localSheetId="1" hidden="1">{#N/A,#N/A,FALSE,"2~8번"}</definedName>
    <definedName name="ㅁㄴ" localSheetId="5" hidden="1">{#N/A,#N/A,FALSE,"2~8번"}</definedName>
    <definedName name="ㅁㄴ" localSheetId="0" hidden="1">{#N/A,#N/A,FALSE,"2~8번"}</definedName>
    <definedName name="ㅁㄴ" hidden="1">{#N/A,#N/A,FALSE,"2~8번"}</definedName>
    <definedName name="ㅁㄴㅇ" localSheetId="7" hidden="1">{#N/A,#N/A,FALSE,"운반시간"}</definedName>
    <definedName name="ㅁㄴㅇ" localSheetId="1" hidden="1">{#N/A,#N/A,FALSE,"운반시간"}</definedName>
    <definedName name="ㅁㄴㅇ" localSheetId="5" hidden="1">{#N/A,#N/A,FALSE,"운반시간"}</definedName>
    <definedName name="ㅁㄴㅇ" localSheetId="0" hidden="1">{#N/A,#N/A,FALSE,"운반시간"}</definedName>
    <definedName name="ㅁㄴㅇ" hidden="1">{#N/A,#N/A,FALSE,"운반시간"}</definedName>
    <definedName name="ㅁㄴㅇㅁㄴㅇ" localSheetId="7" hidden="1">#REF!</definedName>
    <definedName name="ㅁㄴㅇㅁㄴㅇ" localSheetId="1" hidden="1">#REF!</definedName>
    <definedName name="ㅁㄴㅇㅁㄴㅇ" localSheetId="5" hidden="1">#REF!</definedName>
    <definedName name="ㅁㄴㅇㅁㄴㅇ" localSheetId="0" hidden="1">#REF!</definedName>
    <definedName name="ㅁㄴㅇㅁㄴㅇ" hidden="1">#REF!</definedName>
    <definedName name="ㅁㅁㅁ" localSheetId="7" hidden="1">{#N/A,#N/A,FALSE,"운반시간"}</definedName>
    <definedName name="ㅁㅁㅁ" localSheetId="1" hidden="1">{#N/A,#N/A,FALSE,"운반시간"}</definedName>
    <definedName name="ㅁㅁㅁ" localSheetId="5" hidden="1">{#N/A,#N/A,FALSE,"운반시간"}</definedName>
    <definedName name="ㅁㅁㅁ" localSheetId="0" hidden="1">{#N/A,#N/A,FALSE,"운반시간"}</definedName>
    <definedName name="ㅁㅁㅁ" hidden="1">{#N/A,#N/A,FALSE,"운반시간"}</definedName>
    <definedName name="ㅁㅁㅁㅁㅁㅁ" localSheetId="7" hidden="1">#REF!</definedName>
    <definedName name="ㅁㅁㅁㅁㅁㅁ" localSheetId="1" hidden="1">#REF!</definedName>
    <definedName name="ㅁㅁㅁㅁㅁㅁ" localSheetId="5" hidden="1">#REF!</definedName>
    <definedName name="ㅁㅁㅁㅁㅁㅁ" hidden="1">#REF!</definedName>
    <definedName name="ㅁㅇㅁㄴㅇㅁㄴㅇㄷㅁㅇㅁ" localSheetId="1" hidden="1">{#N/A,#N/A,FALSE,"운반시간"}</definedName>
    <definedName name="ㅁㅇㅁㄴㅇㅁㄴㅇㄷㅁㅇㅁ" localSheetId="0" hidden="1">{#N/A,#N/A,FALSE,"운반시간"}</definedName>
    <definedName name="ㅁㅇㅁㄴㅇㅁㄴㅇㄷㅁㅇㅁ" hidden="1">{#N/A,#N/A,FALSE,"운반시간"}</definedName>
    <definedName name="ㅁㅈㄷ" localSheetId="1" hidden="1">{#N/A,#N/A,FALSE,"배수1"}</definedName>
    <definedName name="ㅁㅈㄷ" localSheetId="0" hidden="1">{#N/A,#N/A,FALSE,"배수1"}</definedName>
    <definedName name="ㅁㅈㄷ" hidden="1">{#N/A,#N/A,FALSE,"배수1"}</definedName>
    <definedName name="ㅁㅎ" localSheetId="1" hidden="1">{#N/A,#N/A,FALSE,"부대2"}</definedName>
    <definedName name="ㅁㅎ" localSheetId="0" hidden="1">{#N/A,#N/A,FALSE,"부대2"}</definedName>
    <definedName name="ㅁㅎ" hidden="1">{#N/A,#N/A,FALSE,"부대2"}</definedName>
    <definedName name="망" localSheetId="1" hidden="1">{#N/A,#N/A,FALSE,"부대2"}</definedName>
    <definedName name="망" localSheetId="0" hidden="1">{#N/A,#N/A,FALSE,"부대2"}</definedName>
    <definedName name="망" hidden="1">{#N/A,#N/A,FALSE,"부대2"}</definedName>
    <definedName name="목차" localSheetId="1" hidden="1">{#N/A,#N/A,TRUE,"대외공문"}</definedName>
    <definedName name="목차" localSheetId="0" hidden="1">{#N/A,#N/A,TRUE,"대외공문"}</definedName>
    <definedName name="목차" hidden="1">{#N/A,#N/A,TRUE,"대외공문"}</definedName>
    <definedName name="목차2" localSheetId="1" hidden="1">{#N/A,#N/A,TRUE,"대외공문"}</definedName>
    <definedName name="목차2" localSheetId="0" hidden="1">{#N/A,#N/A,TRUE,"대외공문"}</definedName>
    <definedName name="목차2" hidden="1">{#N/A,#N/A,TRUE,"대외공문"}</definedName>
    <definedName name="물가변동내역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localSheetId="7" hidden="1">{#N/A,#N/A,FALSE,"조골재"}</definedName>
    <definedName name="ㅂㅂ" localSheetId="1" hidden="1">{#N/A,#N/A,FALSE,"조골재"}</definedName>
    <definedName name="ㅂㅂ" localSheetId="5" hidden="1">{#N/A,#N/A,FALSE,"조골재"}</definedName>
    <definedName name="ㅂㅂ" localSheetId="0" hidden="1">{#N/A,#N/A,FALSE,"조골재"}</definedName>
    <definedName name="ㅂㅂ" hidden="1">{#N/A,#N/A,FALSE,"조골재"}</definedName>
    <definedName name="ㅂㅈ" localSheetId="7" hidden="1">{#N/A,#N/A,FALSE,"2~8번"}</definedName>
    <definedName name="ㅂㅈ" localSheetId="1" hidden="1">{#N/A,#N/A,FALSE,"2~8번"}</definedName>
    <definedName name="ㅂㅈ" localSheetId="5" hidden="1">{#N/A,#N/A,FALSE,"2~8번"}</definedName>
    <definedName name="ㅂㅈ" localSheetId="0" hidden="1">{#N/A,#N/A,FALSE,"2~8번"}</definedName>
    <definedName name="ㅂㅈ" hidden="1">{#N/A,#N/A,FALSE,"2~8번"}</definedName>
    <definedName name="ㅂㅈㄷㄱ" localSheetId="1" hidden="1">{#N/A,#N/A,FALSE,"현장 NCR 분석";#N/A,#N/A,FALSE,"현장품질감사";#N/A,#N/A,FALSE,"현장품질감사"}</definedName>
    <definedName name="ㅂㅈㄷㄱ" localSheetId="0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ㅈㅂ" localSheetId="1" hidden="1">{#N/A,#N/A,FALSE,"현장 NCR 분석";#N/A,#N/A,FALSE,"현장품질감사";#N/A,#N/A,FALSE,"현장품질감사"}</definedName>
    <definedName name="ㅂㅈㅂ" localSheetId="0" hidden="1">{#N/A,#N/A,FALSE,"현장 NCR 분석";#N/A,#N/A,FALSE,"현장품질감사";#N/A,#N/A,FALSE,"현장품질감사"}</definedName>
    <definedName name="ㅂㅈㅂ" hidden="1">{#N/A,#N/A,FALSE,"현장 NCR 분석";#N/A,#N/A,FALSE,"현장품질감사";#N/A,#N/A,FALSE,"현장품질감사"}</definedName>
    <definedName name="ㅂㅈㅂㅈ" localSheetId="1" hidden="1">{#N/A,#N/A,FALSE,"현장 NCR 분석";#N/A,#N/A,FALSE,"현장품질감사";#N/A,#N/A,FALSE,"현장품질감사"}</definedName>
    <definedName name="ㅂㅈㅂㅈ" localSheetId="0" hidden="1">{#N/A,#N/A,FALSE,"현장 NCR 분석";#N/A,#N/A,FALSE,"현장품질감사";#N/A,#N/A,FALSE,"현장품질감사"}</definedName>
    <definedName name="ㅂㅈㅂㅈ" hidden="1">{#N/A,#N/A,FALSE,"현장 NCR 분석";#N/A,#N/A,FALSE,"현장품질감사";#N/A,#N/A,FALSE,"현장품질감사"}</definedName>
    <definedName name="배수공수량집계" localSheetId="1" hidden="1">{"'산출근거'!$B$4:$D$8"}</definedName>
    <definedName name="배수공수량집계" localSheetId="0" hidden="1">{"'산출근거'!$B$4:$D$8"}</definedName>
    <definedName name="배수공수량집계" hidden="1">{"'산출근거'!$B$4:$D$8"}</definedName>
    <definedName name="병" localSheetId="1" hidden="1">{#N/A,#N/A,FALSE,"이정표"}</definedName>
    <definedName name="병" localSheetId="0" hidden="1">{#N/A,#N/A,FALSE,"이정표"}</definedName>
    <definedName name="병" hidden="1">{#N/A,#N/A,FALSE,"이정표"}</definedName>
    <definedName name="보오링그라우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사" localSheetId="1" hidden="1">{#N/A,#N/A,FALSE,"전열산출서"}</definedName>
    <definedName name="복사" localSheetId="0" hidden="1">{#N/A,#N/A,FALSE,"전열산출서"}</definedName>
    <definedName name="복사" hidden="1">{#N/A,#N/A,FALSE,"전열산출서"}</definedName>
    <definedName name="복ㅇ" localSheetId="1" hidden="1">{#N/A,#N/A,FALSE,"부대2"}</definedName>
    <definedName name="복ㅇ" localSheetId="0" hidden="1">{#N/A,#N/A,FALSE,"부대2"}</definedName>
    <definedName name="복ㅇ" hidden="1">{#N/A,#N/A,FALSE,"부대2"}</definedName>
    <definedName name="뵹" localSheetId="1" hidden="1">{#N/A,#N/A,FALSE,"구조1"}</definedName>
    <definedName name="뵹" localSheetId="0" hidden="1">{#N/A,#N/A,FALSE,"구조1"}</definedName>
    <definedName name="뵹" hidden="1">{#N/A,#N/A,FALSE,"구조1"}</definedName>
    <definedName name="부대공총괄수량집계" localSheetId="7" hidden="1">{#N/A,#N/A,FALSE,"2~8번"}</definedName>
    <definedName name="부대공총괄수량집계" localSheetId="1" hidden="1">{#N/A,#N/A,FALSE,"2~8번"}</definedName>
    <definedName name="부대공총괄수량집계" localSheetId="5" hidden="1">{#N/A,#N/A,FALSE,"2~8번"}</definedName>
    <definedName name="부대공총괄수량집계" localSheetId="0" hidden="1">{#N/A,#N/A,FALSE,"2~8번"}</definedName>
    <definedName name="부대공총괄수량집계" hidden="1">{#N/A,#N/A,FALSE,"2~8번"}</definedName>
    <definedName name="부붑" localSheetId="1" hidden="1">{#N/A,#N/A,FALSE,"부대2"}</definedName>
    <definedName name="부붑" localSheetId="0" hidden="1">{#N/A,#N/A,FALSE,"부대2"}</definedName>
    <definedName name="부붑" hidden="1">{#N/A,#N/A,FALSE,"부대2"}</definedName>
    <definedName name="부손익" localSheetId="1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붕" localSheetId="1" hidden="1">{#N/A,#N/A,FALSE,"현장 NCR 분석";#N/A,#N/A,FALSE,"현장품질감사";#N/A,#N/A,FALSE,"현장품질감사"}</definedName>
    <definedName name="붕" localSheetId="0" hidden="1">{#N/A,#N/A,FALSE,"현장 NCR 분석";#N/A,#N/A,FALSE,"현장품질감사";#N/A,#N/A,FALSE,"현장품질감사"}</definedName>
    <definedName name="붕" hidden="1">{#N/A,#N/A,FALSE,"현장 NCR 분석";#N/A,#N/A,FALSE,"현장품질감사";#N/A,#N/A,FALSE,"현장품질감사"}</definedName>
    <definedName name="붙임4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뿅" localSheetId="1" hidden="1">{#N/A,#N/A,FALSE,"구조1"}</definedName>
    <definedName name="뿅" localSheetId="0" hidden="1">{#N/A,#N/A,FALSE,"구조1"}</definedName>
    <definedName name="뿅" hidden="1">{#N/A,#N/A,FALSE,"구조1"}</definedName>
    <definedName name="쁑" localSheetId="1" hidden="1">{#N/A,#N/A,FALSE,"배수1"}</definedName>
    <definedName name="쁑" localSheetId="0" hidden="1">{#N/A,#N/A,FALSE,"배수1"}</definedName>
    <definedName name="쁑" hidden="1">{#N/A,#N/A,FALSE,"배수1"}</definedName>
    <definedName name="ㅅㄱ" localSheetId="1" hidden="1">{#N/A,#N/A,FALSE,"부대2"}</definedName>
    <definedName name="ㅅㄱ" localSheetId="0" hidden="1">{#N/A,#N/A,FALSE,"부대2"}</definedName>
    <definedName name="ㅅㄱ" hidden="1">{#N/A,#N/A,FALSE,"부대2"}</definedName>
    <definedName name="ㅅㄱㄷㅅㄱㄷ" localSheetId="1" hidden="1">{#N/A,#N/A,FALSE,"전력간선"}</definedName>
    <definedName name="ㅅㄱㄷㅅㄱㄷ" localSheetId="0" hidden="1">{#N/A,#N/A,FALSE,"전력간선"}</definedName>
    <definedName name="ㅅㄱㄷㅅㄱㄷ" hidden="1">{#N/A,#N/A,FALSE,"전력간선"}</definedName>
    <definedName name="ㅅㄳ" localSheetId="1" hidden="1">{#N/A,#N/A,FALSE,"현장 NCR 분석";#N/A,#N/A,FALSE,"현장품질감사";#N/A,#N/A,FALSE,"현장품질감사"}</definedName>
    <definedName name="ㅅㄳ" localSheetId="0" hidden="1">{#N/A,#N/A,FALSE,"현장 NCR 분석";#N/A,#N/A,FALSE,"현장품질감사";#N/A,#N/A,FALSE,"현장품질감사"}</definedName>
    <definedName name="ㅅㄳ" hidden="1">{#N/A,#N/A,FALSE,"현장 NCR 분석";#N/A,#N/A,FALSE,"현장품질감사";#N/A,#N/A,FALSE,"현장품질감사"}</definedName>
    <definedName name="ㅅㄷㅈㄱ" localSheetId="1" hidden="1">{#N/A,#N/A,FALSE,"현장 NCR 분석";#N/A,#N/A,FALSE,"현장품질감사";#N/A,#N/A,FALSE,"현장품질감사"}</definedName>
    <definedName name="ㅅㄷㅈㄱ" localSheetId="0" hidden="1">{#N/A,#N/A,FALSE,"현장 NCR 분석";#N/A,#N/A,FALSE,"현장품질감사";#N/A,#N/A,FALSE,"현장품질감사"}</definedName>
    <definedName name="ㅅㄷㅈㄱ" hidden="1">{#N/A,#N/A,FALSE,"현장 NCR 분석";#N/A,#N/A,FALSE,"현장품질감사";#N/A,#N/A,FALSE,"현장품질감사"}</definedName>
    <definedName name="새이름" localSheetId="1" hidden="1">#REF!</definedName>
    <definedName name="새이름" localSheetId="0" hidden="1">#REF!</definedName>
    <definedName name="새이름" hidden="1">#REF!</definedName>
    <definedName name="생태조성" localSheetId="1" hidden="1">'[20] '!#REF!</definedName>
    <definedName name="생태조성" localSheetId="0" hidden="1">'[21] '!#REF!</definedName>
    <definedName name="생태조성" hidden="1">'[20] '!#REF!</definedName>
    <definedName name="석축쌓기" localSheetId="1" hidden="1">{"'산출근거'!$B$4:$D$8"}</definedName>
    <definedName name="석축쌓기" localSheetId="0" hidden="1">{"'산출근거'!$B$4:$D$8"}</definedName>
    <definedName name="석축쌓기" hidden="1">{"'산출근거'!$B$4:$D$8"}</definedName>
    <definedName name="설계" localSheetId="1" hidden="1">{#N/A,#N/A,FALSE,"전력간선"}</definedName>
    <definedName name="설계" localSheetId="0" hidden="1">{#N/A,#N/A,FALSE,"전력간선"}</definedName>
    <definedName name="설계" hidden="1">{#N/A,#N/A,FALSE,"전력간선"}</definedName>
    <definedName name="설계설명서2" localSheetId="1" hidden="1">{#N/A,#N/A,FALSE,"전력간선"}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1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1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셩" localSheetId="1" hidden="1">{#N/A,#N/A,FALSE,"구조1"}</definedName>
    <definedName name="셩" localSheetId="0" hidden="1">{#N/A,#N/A,FALSE,"구조1"}</definedName>
    <definedName name="셩" hidden="1">{#N/A,#N/A,FALSE,"구조1"}</definedName>
    <definedName name="소" localSheetId="1" hidden="1">{#N/A,#N/A,FALSE,"현장 NCR 분석";#N/A,#N/A,FALSE,"현장품질감사";#N/A,#N/A,FALSE,"현장품질감사"}</definedName>
    <definedName name="소" localSheetId="0" hidden="1">{#N/A,#N/A,FALSE,"현장 NCR 분석";#N/A,#N/A,FALSE,"현장품질감사";#N/A,#N/A,FALSE,"현장품질감사"}</definedName>
    <definedName name="소" hidden="1">{#N/A,#N/A,FALSE,"현장 NCR 분석";#N/A,#N/A,FALSE,"현장품질감사";#N/A,#N/A,FALSE,"현장품질감사"}</definedName>
    <definedName name="손영주" localSheetId="7" hidden="1">{#N/A,#N/A,FALSE,"조골재"}</definedName>
    <definedName name="손영주" localSheetId="1" hidden="1">{#N/A,#N/A,FALSE,"조골재"}</definedName>
    <definedName name="손영주" localSheetId="5" hidden="1">{#N/A,#N/A,FALSE,"조골재"}</definedName>
    <definedName name="손영주" localSheetId="0" hidden="1">{#N/A,#N/A,FALSE,"조골재"}</definedName>
    <definedName name="손영주" hidden="1">{#N/A,#N/A,FALSE,"조골재"}</definedName>
    <definedName name="송" localSheetId="1" hidden="1">{#N/A,#N/A,FALSE,"부대1"}</definedName>
    <definedName name="송" localSheetId="0" hidden="1">{#N/A,#N/A,FALSE,"부대1"}</definedName>
    <definedName name="송" hidden="1">{#N/A,#N/A,FALSE,"부대1"}</definedName>
    <definedName name="쇼" localSheetId="1" hidden="1">{#N/A,#N/A,FALSE,"포장1";#N/A,#N/A,FALSE,"포장1"}</definedName>
    <definedName name="쇼" localSheetId="0" hidden="1">{#N/A,#N/A,FALSE,"포장1";#N/A,#N/A,FALSE,"포장1"}</definedName>
    <definedName name="쇼" hidden="1">{#N/A,#N/A,FALSE,"포장1";#N/A,#N/A,FALSE,"포장1"}</definedName>
    <definedName name="쇼ㅓㄹ" localSheetId="1" hidden="1">{#N/A,#N/A,FALSE,"현장 NCR 분석";#N/A,#N/A,FALSE,"현장품질감사";#N/A,#N/A,FALSE,"현장품질감사"}</definedName>
    <definedName name="쇼ㅓㄹ" localSheetId="0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수" localSheetId="1" hidden="1">#REF!</definedName>
    <definedName name="수" hidden="1">#REF!</definedName>
    <definedName name="수량명세서" localSheetId="1" hidden="1">{#N/A,#N/A,TRUE,"대외공문"}</definedName>
    <definedName name="수량명세서" localSheetId="0" hidden="1">{#N/A,#N/A,TRUE,"대외공문"}</definedName>
    <definedName name="수량명세서" hidden="1">{#N/A,#N/A,TRUE,"대외공문"}</definedName>
    <definedName name="수ㅠㅁ" localSheetId="1" hidden="1">{#N/A,#N/A,FALSE,"현장 NCR 분석";#N/A,#N/A,FALSE,"현장품질감사";#N/A,#N/A,FALSE,"현장품질감사"}</definedName>
    <definedName name="수ㅠㅁ" localSheetId="0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숱" localSheetId="1" hidden="1">{#N/A,#N/A,FALSE,"현장 NCR 분석";#N/A,#N/A,FALSE,"현장품질감사";#N/A,#N/A,FALSE,"현장품질감사"}</definedName>
    <definedName name="숱" localSheetId="0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시설물현황" localSheetId="1" hidden="1">{"'도면'!$G$62:$H$63","'도면'!$G$62:$H$63"}</definedName>
    <definedName name="시설물현황" localSheetId="5" hidden="1">{"'도면'!$G$62:$H$63","'도면'!$G$62:$H$63"}</definedName>
    <definedName name="시설물현황" localSheetId="0" hidden="1">{"'도면'!$G$62:$H$63","'도면'!$G$62:$H$63"}</definedName>
    <definedName name="시설물현황" hidden="1">{"'도면'!$G$62:$H$63","'도면'!$G$62:$H$63"}</definedName>
    <definedName name="신규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품" localSheetId="1" hidden="1">#REF!</definedName>
    <definedName name="신품" localSheetId="0" hidden="1">#REF!</definedName>
    <definedName name="신품" hidden="1">#REF!</definedName>
    <definedName name="심" localSheetId="1" hidden="1">{#N/A,#N/A,FALSE,"전력간선"}</definedName>
    <definedName name="심" localSheetId="0" hidden="1">{#N/A,#N/A,FALSE,"전력간선"}</definedName>
    <definedName name="심" hidden="1">{#N/A,#N/A,FALSE,"전력간선"}</definedName>
    <definedName name="ㅇ38">#REF!</definedName>
    <definedName name="ㅇㄴㅁ" hidden="1">[22]실행철강하도!$A$1:$A$4</definedName>
    <definedName name="ㅇ나ㅣㅇㄹㅇ" localSheetId="1" hidden="1">{#N/A,#N/A,FALSE,"현장 NCR 분석";#N/A,#N/A,FALSE,"현장품질감사";#N/A,#N/A,FALSE,"현장품질감사"}</definedName>
    <definedName name="ㅇ나ㅣㅇㄹㅇ" localSheetId="0" hidden="1">{#N/A,#N/A,FALSE,"현장 NCR 분석";#N/A,#N/A,FALSE,"현장품질감사";#N/A,#N/A,FALSE,"현장품질감사"}</definedName>
    <definedName name="ㅇ나ㅣㅇㄹㅇ" hidden="1">{#N/A,#N/A,FALSE,"현장 NCR 분석";#N/A,#N/A,FALSE,"현장품질감사";#N/A,#N/A,FALSE,"현장품질감사"}</definedName>
    <definedName name="ㅇㄷㄷㄱ" localSheetId="1" hidden="1">{#N/A,#N/A,FALSE,"단가표지"}</definedName>
    <definedName name="ㅇㄷㄷㄱ" localSheetId="0" hidden="1">{#N/A,#N/A,FALSE,"단가표지"}</definedName>
    <definedName name="ㅇㄷㄷㄱ" hidden="1">{#N/A,#N/A,FALSE,"단가표지"}</definedName>
    <definedName name="ㅇㄹ" localSheetId="7" hidden="1">{#N/A,#N/A,FALSE,"조골재"}</definedName>
    <definedName name="ㅇㄹ" localSheetId="1" hidden="1">{#N/A,#N/A,FALSE,"조골재"}</definedName>
    <definedName name="ㅇㄹ" localSheetId="5" hidden="1">{#N/A,#N/A,FALSE,"조골재"}</definedName>
    <definedName name="ㅇㄹ" localSheetId="0" hidden="1">{#N/A,#N/A,FALSE,"조골재"}</definedName>
    <definedName name="ㅇㄹ" hidden="1">{#N/A,#N/A,FALSE,"조골재"}</definedName>
    <definedName name="ㅇㄹㄴ" localSheetId="1" hidden="1">{#N/A,#N/A,FALSE,"부대2"}</definedName>
    <definedName name="ㅇㄹㄴ" localSheetId="0" hidden="1">{#N/A,#N/A,FALSE,"부대2"}</definedName>
    <definedName name="ㅇㄹㄴ" hidden="1">{#N/A,#N/A,FALSE,"부대2"}</definedName>
    <definedName name="ㅇㄹㄹ" localSheetId="7" hidden="1">#REF!</definedName>
    <definedName name="ㅇㄹㄹ" localSheetId="1" hidden="1">#REF!</definedName>
    <definedName name="ㅇㄹㄹ" localSheetId="5" hidden="1">#REF!</definedName>
    <definedName name="ㅇㄹㄹ" localSheetId="0" hidden="1">#REF!</definedName>
    <definedName name="ㅇㄹㄹ" hidden="1">#REF!</definedName>
    <definedName name="ㅇㄹㄹㅇ" localSheetId="7" hidden="1">{#N/A,#N/A,FALSE,"2~8번"}</definedName>
    <definedName name="ㅇㄹㄹㅇ" localSheetId="1" hidden="1">{#N/A,#N/A,FALSE,"2~8번"}</definedName>
    <definedName name="ㅇㄹㄹㅇ" localSheetId="5" hidden="1">{#N/A,#N/A,FALSE,"2~8번"}</definedName>
    <definedName name="ㅇㄹㄹㅇ" localSheetId="0" hidden="1">{#N/A,#N/A,FALSE,"2~8번"}</definedName>
    <definedName name="ㅇㄹㄹㅇ" hidden="1">{#N/A,#N/A,FALSE,"2~8번"}</definedName>
    <definedName name="ㅇㄹㅇ" localSheetId="7" hidden="1">{#N/A,#N/A,FALSE,"운반시간"}</definedName>
    <definedName name="ㅇㄹㅇ" localSheetId="1" hidden="1">{#N/A,#N/A,FALSE,"운반시간"}</definedName>
    <definedName name="ㅇㄹㅇ" localSheetId="5" hidden="1">{#N/A,#N/A,FALSE,"운반시간"}</definedName>
    <definedName name="ㅇㄹㅇ" localSheetId="0" hidden="1">{#N/A,#N/A,FALSE,"운반시간"}</definedName>
    <definedName name="ㅇㄹㅇ" hidden="1">{#N/A,#N/A,FALSE,"운반시간"}</definedName>
    <definedName name="ㅇㄹㅇㄴㄹㅇㄴ" localSheetId="1" hidden="1">{#N/A,#N/A,FALSE,"부대2"}</definedName>
    <definedName name="ㅇㄹㅇㄴㄹㅇㄴ" localSheetId="0" hidden="1">{#N/A,#N/A,FALSE,"부대2"}</definedName>
    <definedName name="ㅇㄹㅇㄴㄹㅇㄴ" hidden="1">{#N/A,#N/A,FALSE,"부대2"}</definedName>
    <definedName name="ㅇㄹ이" localSheetId="1" hidden="1">{"'산출근거'!$B$4:$D$8"}</definedName>
    <definedName name="ㅇㄹ이" localSheetId="0" hidden="1">{"'산출근거'!$B$4:$D$8"}</definedName>
    <definedName name="ㅇㄹ이" hidden="1">{"'산출근거'!$B$4:$D$8"}</definedName>
    <definedName name="ㅇㅁㅇㅁ" localSheetId="1" hidden="1">{#N/A,#N/A,FALSE,"현장 NCR 분석";#N/A,#N/A,FALSE,"현장품질감사";#N/A,#N/A,FALSE,"현장품질감사"}</definedName>
    <definedName name="ㅇㅁㅇㅁ" localSheetId="0" hidden="1">{#N/A,#N/A,FALSE,"현장 NCR 분석";#N/A,#N/A,FALSE,"현장품질감사";#N/A,#N/A,FALSE,"현장품질감사"}</definedName>
    <definedName name="ㅇㅁㅇㅁ" hidden="1">{#N/A,#N/A,FALSE,"현장 NCR 분석";#N/A,#N/A,FALSE,"현장품질감사";#N/A,#N/A,FALSE,"현장품질감사"}</definedName>
    <definedName name="ㅇㅎ" localSheetId="1" hidden="1">{#N/A,#N/A,FALSE,"부대1"}</definedName>
    <definedName name="ㅇㅎ" localSheetId="0" hidden="1">{#N/A,#N/A,FALSE,"부대1"}</definedName>
    <definedName name="ㅇㅎ" hidden="1">{#N/A,#N/A,FALSE,"부대1"}</definedName>
    <definedName name="아스콘깨기" localSheetId="7" hidden="1">{#N/A,#N/A,FALSE,"골재소요량";#N/A,#N/A,FALSE,"골재소요량"}</definedName>
    <definedName name="아스콘깨기" localSheetId="1" hidden="1">{#N/A,#N/A,FALSE,"골재소요량";#N/A,#N/A,FALSE,"골재소요량"}</definedName>
    <definedName name="아스콘깨기" localSheetId="5" hidden="1">{#N/A,#N/A,FALSE,"골재소요량";#N/A,#N/A,FALSE,"골재소요량"}</definedName>
    <definedName name="아스콘깨기" localSheetId="0" hidden="1">{#N/A,#N/A,FALSE,"골재소요량";#N/A,#N/A,FALSE,"골재소요량"}</definedName>
    <definedName name="아스콘깨기" hidden="1">{#N/A,#N/A,FALSE,"골재소요량";#N/A,#N/A,FALSE,"골재소요량"}</definedName>
    <definedName name="앙" localSheetId="1" hidden="1">{#N/A,#N/A,FALSE,"부대2"}</definedName>
    <definedName name="앙" localSheetId="0" hidden="1">{#N/A,#N/A,FALSE,"부대2"}</definedName>
    <definedName name="앙" hidden="1">{#N/A,#N/A,FALSE,"부대2"}</definedName>
    <definedName name="어ㅓㄴ" localSheetId="1" hidden="1">#REF!</definedName>
    <definedName name="어ㅓㄴ" localSheetId="0" hidden="1">#REF!</definedName>
    <definedName name="어ㅓㄴ" hidden="1">#REF!</definedName>
    <definedName name="억이상" localSheetId="7" hidden="1">{#N/A,#N/A,FALSE,"2~8번"}</definedName>
    <definedName name="억이상" localSheetId="1" hidden="1">{#N/A,#N/A,FALSE,"2~8번"}</definedName>
    <definedName name="억이상" localSheetId="5" hidden="1">{#N/A,#N/A,FALSE,"2~8번"}</definedName>
    <definedName name="억이상" localSheetId="0" hidden="1">{#N/A,#N/A,FALSE,"2~8번"}</definedName>
    <definedName name="억이상" hidden="1">{#N/A,#N/A,FALSE,"2~8번"}</definedName>
    <definedName name="업체" localSheetId="7" hidden="1">#REF!</definedName>
    <definedName name="업체" localSheetId="1" hidden="1">#REF!</definedName>
    <definedName name="업체" localSheetId="5" hidden="1">#REF!</definedName>
    <definedName name="업체" hidden="1">#REF!</definedName>
    <definedName name="없음" localSheetId="1" hidden="1">{#N/A,#N/A,TRUE,"대외공문"}</definedName>
    <definedName name="없음" localSheetId="0" hidden="1">{#N/A,#N/A,TRUE,"대외공문"}</definedName>
    <definedName name="없음" hidden="1">{#N/A,#N/A,TRUE,"대외공문"}</definedName>
    <definedName name="엉" localSheetId="1" hidden="1">{#N/A,#N/A,FALSE,"부대2"}</definedName>
    <definedName name="엉" localSheetId="0" hidden="1">{#N/A,#N/A,FALSE,"부대2"}</definedName>
    <definedName name="엉" hidden="1">{#N/A,#N/A,FALSE,"부대2"}</definedName>
    <definedName name="오" localSheetId="0" hidden="1">[23]실행철강하도!$A$1:$A$4</definedName>
    <definedName name="오" hidden="1">[24]실행철강하도!$A$1:$A$4</definedName>
    <definedName name="오수맨홀조서" localSheetId="1" hidden="1">{"'산출근거'!$B$4:$D$8"}</definedName>
    <definedName name="오수맨홀조서" localSheetId="0" hidden="1">{"'산출근거'!$B$4:$D$8"}</definedName>
    <definedName name="오수맨홀조서" hidden="1">{"'산출근거'!$B$4:$D$8"}</definedName>
    <definedName name="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" localSheetId="1" hidden="1">{#N/A,#N/A,FALSE,"구조1"}</definedName>
    <definedName name="용" localSheetId="0" hidden="1">{#N/A,#N/A,FALSE,"구조1"}</definedName>
    <definedName name="용" hidden="1">{#N/A,#N/A,FALSE,"구조1"}</definedName>
    <definedName name="용수로" localSheetId="1" hidden="1">{"'산출근거'!$B$4:$D$8"}</definedName>
    <definedName name="용수로" localSheetId="0" hidden="1">{"'산출근거'!$B$4:$D$8"}</definedName>
    <definedName name="용수로" hidden="1">{"'산출근거'!$B$4:$D$8"}</definedName>
    <definedName name="운반량집계표" localSheetId="1" hidden="1">{#N/A,#N/A,FALSE,"전력간선"}</definedName>
    <definedName name="운반량집계표" localSheetId="0" hidden="1">{#N/A,#N/A,FALSE,"전력간선"}</definedName>
    <definedName name="운반량집계표" hidden="1">{#N/A,#N/A,FALSE,"전력간선"}</definedName>
    <definedName name="운반집계" localSheetId="1" hidden="1">{#N/A,#N/A,FALSE,"전력간선"}</definedName>
    <definedName name="운반집계" localSheetId="0" hidden="1">{#N/A,#N/A,FALSE,"전력간선"}</definedName>
    <definedName name="운반집계" hidden="1">{#N/A,#N/A,FALSE,"전력간선"}</definedName>
    <definedName name="운반집계표" localSheetId="1" hidden="1">{#N/A,#N/A,FALSE,"전력간선"}</definedName>
    <definedName name="운반집계표" localSheetId="0" hidden="1">{#N/A,#N/A,FALSE,"전력간선"}</definedName>
    <definedName name="운반집계표" hidden="1">{#N/A,#N/A,FALSE,"전력간선"}</definedName>
    <definedName name="원가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남내역" hidden="1">[25]실행철강하도!$A$1:$A$4</definedName>
    <definedName name="원내역서" localSheetId="7" hidden="1">{#N/A,#N/A,FALSE,"전력간선"}</definedName>
    <definedName name="원내역서" localSheetId="1" hidden="1">{#N/A,#N/A,FALSE,"전력간선"}</definedName>
    <definedName name="원내역서" localSheetId="5" hidden="1">{#N/A,#N/A,FALSE,"전력간선"}</definedName>
    <definedName name="원내역서" localSheetId="0" hidden="1">{#N/A,#N/A,FALSE,"전력간선"}</definedName>
    <definedName name="원내역서" hidden="1">{#N/A,#N/A,FALSE,"전력간선"}</definedName>
    <definedName name="유동1" localSheetId="1" hidden="1">[26]증감내역서!#REF!</definedName>
    <definedName name="유동1" hidden="1">[26]증감내역서!#REF!</definedName>
    <definedName name="융" localSheetId="1" hidden="1">{#N/A,#N/A,FALSE,"현장 NCR 분석";#N/A,#N/A,FALSE,"현장품질감사";#N/A,#N/A,FALSE,"현장품질감사"}</definedName>
    <definedName name="융" localSheetId="0" hidden="1">{#N/A,#N/A,FALSE,"현장 NCR 분석";#N/A,#N/A,FALSE,"현장품질감사";#N/A,#N/A,FALSE,"현장품질감사"}</definedName>
    <definedName name="융" hidden="1">{#N/A,#N/A,FALSE,"현장 NCR 분석";#N/A,#N/A,FALSE,"현장품질감사";#N/A,#N/A,FALSE,"현장품질감사"}</definedName>
    <definedName name="은종원" localSheetId="1" hidden="1">{"'산출근거'!$B$4:$D$8"}</definedName>
    <definedName name="은종원" localSheetId="0" hidden="1">{"'산출근거'!$B$4:$D$8"}</definedName>
    <definedName name="은종원" hidden="1">{"'산출근거'!$B$4:$D$8"}</definedName>
    <definedName name="의" localSheetId="7" hidden="1">{#N/A,#N/A,FALSE,"운반시간"}</definedName>
    <definedName name="의" localSheetId="1" hidden="1">{#N/A,#N/A,FALSE,"운반시간"}</definedName>
    <definedName name="의" localSheetId="5" hidden="1">{#N/A,#N/A,FALSE,"운반시간"}</definedName>
    <definedName name="의" localSheetId="0" hidden="1">{#N/A,#N/A,FALSE,"운반시간"}</definedName>
    <definedName name="의" hidden="1">{#N/A,#N/A,FALSE,"운반시간"}</definedName>
    <definedName name="이릉" localSheetId="7" hidden="1">'[5]#REF'!$B$6:$B$161</definedName>
    <definedName name="이릉" localSheetId="1" hidden="1">#REF!</definedName>
    <definedName name="이릉" localSheetId="5" hidden="1">#REF!</definedName>
    <definedName name="이릉" localSheetId="0" hidden="1">#REF!</definedName>
    <definedName name="이릉" hidden="1">#REF!</definedName>
    <definedName name="이정" localSheetId="7" hidden="1">{#N/A,#N/A,FALSE,"2~8번"}</definedName>
    <definedName name="이정" localSheetId="1" hidden="1">{#N/A,#N/A,FALSE,"2~8번"}</definedName>
    <definedName name="이정" localSheetId="5" hidden="1">{#N/A,#N/A,FALSE,"2~8번"}</definedName>
    <definedName name="이정" localSheetId="0" hidden="1">{#N/A,#N/A,FALSE,"2~8번"}</definedName>
    <definedName name="이정" hidden="1">{#N/A,#N/A,FALSE,"2~8번"}</definedName>
    <definedName name="이종훈" localSheetId="7" hidden="1">[5]전기!$A$4:$A$163</definedName>
    <definedName name="이종훈" hidden="1">[15]전기!$A$4:$A$163</definedName>
    <definedName name="인천지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[12]실행철강하도!$A$1:$A$4</definedName>
    <definedName name="일반부" localSheetId="7" hidden="1">{#N/A,#N/A,FALSE,"조골재"}</definedName>
    <definedName name="일반부" localSheetId="1" hidden="1">{#N/A,#N/A,FALSE,"조골재"}</definedName>
    <definedName name="일반부" localSheetId="5" hidden="1">{#N/A,#N/A,FALSE,"조골재"}</definedName>
    <definedName name="일반부" localSheetId="0" hidden="1">{#N/A,#N/A,FALSE,"조골재"}</definedName>
    <definedName name="일반부" hidden="1">{#N/A,#N/A,FALSE,"조골재"}</definedName>
    <definedName name="일위대가목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집" localSheetId="1" hidden="1">#REF!</definedName>
    <definedName name="일집" localSheetId="0" hidden="1">#REF!</definedName>
    <definedName name="일집" hidden="1">#REF!</definedName>
    <definedName name="임시1" localSheetId="1" hidden="1">{"'산출근거'!$B$4:$D$8"}</definedName>
    <definedName name="임시1" localSheetId="0" hidden="1">{"'산출근거'!$B$4:$D$8"}</definedName>
    <definedName name="임시1" hidden="1">{"'산출근거'!$B$4:$D$8"}</definedName>
    <definedName name="입찰금액안" localSheetId="7" hidden="1">[27]집계표!#REF!</definedName>
    <definedName name="입찰금액안" localSheetId="1" hidden="1">[27]집계표!#REF!</definedName>
    <definedName name="입찰금액안" localSheetId="5" hidden="1">[27]집계표!#REF!</definedName>
    <definedName name="입찰금액안" localSheetId="0" hidden="1">[28]집계표!#REF!</definedName>
    <definedName name="입찰금액안" hidden="1">[27]집계표!#REF!</definedName>
    <definedName name="ㅈ" localSheetId="1" hidden="1">{#N/A,#N/A,FALSE,"전력간선"}</definedName>
    <definedName name="ㅈ" localSheetId="0" hidden="1">{#N/A,#N/A,FALSE,"전력간선"}</definedName>
    <definedName name="ㅈ" hidden="1">{#N/A,#N/A,FALSE,"전력간선"}</definedName>
    <definedName name="ㅈ4" localSheetId="1" hidden="1">{#N/A,#N/A,FALSE,"현장 NCR 분석";#N/A,#N/A,FALSE,"현장품질감사";#N/A,#N/A,FALSE,"현장품질감사"}</definedName>
    <definedName name="ㅈ4" localSheetId="0" hidden="1">{#N/A,#N/A,FALSE,"현장 NCR 분석";#N/A,#N/A,FALSE,"현장품질감사";#N/A,#N/A,FALSE,"현장품질감사"}</definedName>
    <definedName name="ㅈ4" hidden="1">{#N/A,#N/A,FALSE,"현장 NCR 분석";#N/A,#N/A,FALSE,"현장품질감사";#N/A,#N/A,FALSE,"현장품질감사"}</definedName>
    <definedName name="ㅈㄱ" localSheetId="7" hidden="1">{#N/A,#N/A,FALSE,"조골재"}</definedName>
    <definedName name="ㅈㄱ" localSheetId="1" hidden="1">{#N/A,#N/A,FALSE,"조골재"}</definedName>
    <definedName name="ㅈㄱ" localSheetId="5" hidden="1">{#N/A,#N/A,FALSE,"조골재"}</definedName>
    <definedName name="ㅈㄱ" localSheetId="0" hidden="1">{#N/A,#N/A,FALSE,"조골재"}</definedName>
    <definedName name="ㅈㄱ" hidden="1">{#N/A,#N/A,FALSE,"조골재"}</definedName>
    <definedName name="ㅈㄷㄱㅈ4" localSheetId="1" hidden="1">{#N/A,#N/A,FALSE,"현장 NCR 분석";#N/A,#N/A,FALSE,"현장품질감사";#N/A,#N/A,FALSE,"현장품질감사"}</definedName>
    <definedName name="ㅈㄷㄱㅈ4" localSheetId="0" hidden="1">{#N/A,#N/A,FALSE,"현장 NCR 분석";#N/A,#N/A,FALSE,"현장품질감사";#N/A,#N/A,FALSE,"현장품질감사"}</definedName>
    <definedName name="ㅈㄷㄱㅈ4" hidden="1">{#N/A,#N/A,FALSE,"현장 NCR 분석";#N/A,#N/A,FALSE,"현장품질감사";#N/A,#N/A,FALSE,"현장품질감사"}</definedName>
    <definedName name="자재단가근거" localSheetId="1" hidden="1">#REF!</definedName>
    <definedName name="자재단가근거" localSheetId="0" hidden="1">#REF!</definedName>
    <definedName name="자재단가근거" hidden="1">#REF!</definedName>
    <definedName name="쟈ㅐ쟈쟞" localSheetId="1" hidden="1">{#N/A,#N/A,FALSE,"배수2"}</definedName>
    <definedName name="쟈ㅐ쟈쟞" localSheetId="0" hidden="1">{#N/A,#N/A,FALSE,"배수2"}</definedName>
    <definedName name="쟈ㅐ쟈쟞" hidden="1">{#N/A,#N/A,FALSE,"배수2"}</definedName>
    <definedName name="쟝" localSheetId="1" hidden="1">{#N/A,#N/A,FALSE,"이정표"}</definedName>
    <definedName name="쟝" localSheetId="0" hidden="1">{#N/A,#N/A,FALSE,"이정표"}</definedName>
    <definedName name="쟝" hidden="1">{#N/A,#N/A,FALSE,"이정표"}</definedName>
    <definedName name="전체내역" localSheetId="1" hidden="1">#REF!</definedName>
    <definedName name="전체내역" localSheetId="0" hidden="1">#REF!</definedName>
    <definedName name="전체내역" hidden="1">#REF!</definedName>
    <definedName name="졍" localSheetId="1" hidden="1">{#N/A,#N/A,FALSE,"구조1"}</definedName>
    <definedName name="졍" localSheetId="0" hidden="1">{#N/A,#N/A,FALSE,"구조1"}</definedName>
    <definedName name="졍" hidden="1">{#N/A,#N/A,FALSE,"구조1"}</definedName>
    <definedName name="조건1">IF([29]수량!XEV1048571&gt;=[29]수량!XEU27,([29]수량!XEV27+(([29]수량!XEV28-[29]수량!XEV27)/([29]수량!XEU28-[29]수량!XEU27))*([29]수량!XEV1048571-[29]수량!XEU27))*[29]수량!A1048571,IF([29]수량!XEV1048571&gt;[29]수량!XEU28,([29]수량!XEV28+(([29]수량!XEV29-[29]수량!XEV28)/([29]수량!XEU29-[29]수량!XEU28))*([29]수량!XEV1048571-[29]수량!XEU28))*[29]수량!A1048571,IF([29]수량!XEV1048571&gt;[29]수량!XEU29,([29]수량!XEV29+(([29]수량!XEV30-[29]수량!XEV29)/([29]수량!XEU30-[29]수량!XEU29))*([29]수량!XEV1048571-[29]수량!XEU29))*[29]수량!A1048571,IF([29]수량!XEV1048571&gt;[29]수량!XEU30,([29]수량!XEV30+(([29]수량!XEV31-[29]수량!XEV30)/([29]수량!XEU31-[29]수량!XEU30))*([29]수량!XEV1048571-[29]수량!XEU30))*[29]수량!A1048571))))</definedName>
    <definedName name="조사가" localSheetId="7" hidden="1">[30]입찰안!#REF!</definedName>
    <definedName name="조사가" localSheetId="1" hidden="1">[30]입찰안!#REF!</definedName>
    <definedName name="조사가" localSheetId="5" hidden="1">[30]입찰안!#REF!</definedName>
    <definedName name="조사가" localSheetId="0" hidden="1">[30]입찰안!#REF!</definedName>
    <definedName name="조사가" hidden="1">[30]입찰안!#REF!</definedName>
    <definedName name="종" localSheetId="1" hidden="1">{#N/A,#N/A,FALSE,"현장 NCR 분석";#N/A,#N/A,FALSE,"현장품질감사";#N/A,#N/A,FALSE,"현장품질감사"}</definedName>
    <definedName name="종" localSheetId="0" hidden="1">{#N/A,#N/A,FALSE,"현장 NCR 분석";#N/A,#N/A,FALSE,"현장품질감사";#N/A,#N/A,FALSE,"현장품질감사"}</definedName>
    <definedName name="종" hidden="1">{#N/A,#N/A,FALSE,"현장 NCR 분석";#N/A,#N/A,FALSE,"현장품질감사";#N/A,#N/A,FALSE,"현장품질감사"}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쥽" localSheetId="1" hidden="1">{#N/A,#N/A,FALSE,"부대1"}</definedName>
    <definedName name="쥽" localSheetId="0" hidden="1">{#N/A,#N/A,FALSE,"부대1"}</definedName>
    <definedName name="쥽" hidden="1">{#N/A,#N/A,FALSE,"부대1"}</definedName>
    <definedName name="즁" localSheetId="1" hidden="1">{#N/A,#N/A,FALSE,"구조1"}</definedName>
    <definedName name="즁" localSheetId="0" hidden="1">{#N/A,#N/A,FALSE,"구조1"}</definedName>
    <definedName name="즁" hidden="1">{#N/A,#N/A,FALSE,"구조1"}</definedName>
    <definedName name="진희" localSheetId="7" hidden="1">{#N/A,#N/A,FALSE,"혼합골재"}</definedName>
    <definedName name="진희" localSheetId="1" hidden="1">{#N/A,#N/A,FALSE,"혼합골재"}</definedName>
    <definedName name="진희" localSheetId="5" hidden="1">{#N/A,#N/A,FALSE,"혼합골재"}</definedName>
    <definedName name="진희" localSheetId="0" hidden="1">{#N/A,#N/A,FALSE,"혼합골재"}</definedName>
    <definedName name="진희" hidden="1">{#N/A,#N/A,FALSE,"혼합골재"}</definedName>
    <definedName name="집계표" localSheetId="1" hidden="1">{#N/A,#N/A,FALSE,"전력간선"}</definedName>
    <definedName name="집계표" localSheetId="0" hidden="1">{#N/A,#N/A,FALSE,"전력간선"}</definedName>
    <definedName name="집계표" hidden="1">{#N/A,#N/A,FALSE,"전력간선"}</definedName>
    <definedName name="짱" localSheetId="1" hidden="1">{#N/A,#N/A,FALSE,"이정표"}</definedName>
    <definedName name="짱" localSheetId="0" hidden="1">{#N/A,#N/A,FALSE,"이정표"}</definedName>
    <definedName name="짱" hidden="1">{#N/A,#N/A,FALSE,"이정표"}</definedName>
    <definedName name="ㅊㄴㅋㅊㅌ" localSheetId="1" hidden="1">{#N/A,#N/A,FALSE,"부대2"}</definedName>
    <definedName name="ㅊㄴㅋㅊㅌ" localSheetId="0" hidden="1">{#N/A,#N/A,FALSE,"부대2"}</definedName>
    <definedName name="ㅊㄴㅋㅊㅌ" hidden="1">{#N/A,#N/A,FALSE,"부대2"}</definedName>
    <definedName name="참석자" localSheetId="1" hidden="1">{#N/A,#N/A,FALSE,"현장 NCR 분석";#N/A,#N/A,FALSE,"현장품질감사";#N/A,#N/A,FALSE,"현장품질감사"}</definedName>
    <definedName name="참석자" localSheetId="0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철2" localSheetId="1" hidden="1">{#N/A,#N/A,FALSE,"혼합골재"}</definedName>
    <definedName name="철2" localSheetId="0" hidden="1">{#N/A,#N/A,FALSE,"혼합골재"}</definedName>
    <definedName name="철2" hidden="1">{#N/A,#N/A,FALSE,"혼합골재"}</definedName>
    <definedName name="총공" localSheetId="1" hidden="1">{#N/A,#N/A,FALSE,"운반시간"}</definedName>
    <definedName name="총공" localSheetId="0" hidden="1">{#N/A,#N/A,FALSE,"운반시간"}</definedName>
    <definedName name="총공" hidden="1">{#N/A,#N/A,FALSE,"운반시간"}</definedName>
    <definedName name="ㅋ" localSheetId="7" hidden="1">{#N/A,#N/A,FALSE,"조골재"}</definedName>
    <definedName name="ㅋ" localSheetId="1" hidden="1">{#N/A,#N/A,FALSE,"조골재"}</definedName>
    <definedName name="ㅋ" localSheetId="5" hidden="1">{#N/A,#N/A,FALSE,"조골재"}</definedName>
    <definedName name="ㅋ" localSheetId="0" hidden="1">{#N/A,#N/A,FALSE,"조골재"}</definedName>
    <definedName name="ㅋ" hidden="1">{#N/A,#N/A,FALSE,"조골재"}</definedName>
    <definedName name="ㅋㅋ" localSheetId="7" hidden="1">{#N/A,#N/A,FALSE,"조골재"}</definedName>
    <definedName name="ㅋㅋ" localSheetId="1" hidden="1">{#N/A,#N/A,FALSE,"조골재"}</definedName>
    <definedName name="ㅋㅋ" localSheetId="5" hidden="1">{#N/A,#N/A,FALSE,"조골재"}</definedName>
    <definedName name="ㅋㅋ" localSheetId="0" hidden="1">{#N/A,#N/A,FALSE,"조골재"}</definedName>
    <definedName name="ㅋㅋ" hidden="1">{#N/A,#N/A,FALSE,"조골재"}</definedName>
    <definedName name="ㅋㅋㅋ" localSheetId="1" hidden="1">{#N/A,#N/A,FALSE,"전력간선"}</definedName>
    <definedName name="ㅋㅋㅋ" localSheetId="0" hidden="1">{#N/A,#N/A,FALSE,"전력간선"}</definedName>
    <definedName name="ㅋㅋㅋ" hidden="1">{#N/A,#N/A,FALSE,"전력간선"}</definedName>
    <definedName name="ㅋㅌ" localSheetId="1" hidden="1">{#N/A,#N/A,FALSE,"구조1"}</definedName>
    <definedName name="ㅋㅌ" localSheetId="0" hidden="1">{#N/A,#N/A,FALSE,"구조1"}</definedName>
    <definedName name="ㅋㅌ" hidden="1">{#N/A,#N/A,FALSE,"구조1"}</definedName>
    <definedName name="ㅋㅌㅋㅌ" localSheetId="1" hidden="1">{#N/A,#N/A,FALSE,"전력간선"}</definedName>
    <definedName name="ㅋㅌㅋㅌ" localSheetId="0" hidden="1">{#N/A,#N/A,FALSE,"전력간선"}</definedName>
    <definedName name="ㅋㅌㅋㅌ" hidden="1">{#N/A,#N/A,FALSE,"전력간선"}</definedName>
    <definedName name="콘크리트깨기" localSheetId="1" hidden="1">{#N/A,#N/A,FALSE,"지침";#N/A,#N/A,FALSE,"환경분석";#N/A,#N/A,FALSE,"Sheet16"}</definedName>
    <definedName name="콘크리트깨기" localSheetId="0" hidden="1">{#N/A,#N/A,FALSE,"지침";#N/A,#N/A,FALSE,"환경분석";#N/A,#N/A,FALSE,"Sheet16"}</definedName>
    <definedName name="콘크리트깨기" hidden="1">{#N/A,#N/A,FALSE,"지침";#N/A,#N/A,FALSE,"환경분석";#N/A,#N/A,FALSE,"Sheet16"}</definedName>
    <definedName name="콩" localSheetId="1" hidden="1">{#N/A,#N/A,FALSE,"구조1"}</definedName>
    <definedName name="콩" localSheetId="0" hidden="1">{#N/A,#N/A,FALSE,"구조1"}</definedName>
    <definedName name="콩" hidden="1">{#N/A,#N/A,FALSE,"구조1"}</definedName>
    <definedName name="쿙" localSheetId="1" hidden="1">{#N/A,#N/A,FALSE,"현장 NCR 분석";#N/A,#N/A,FALSE,"현장품질감사";#N/A,#N/A,FALSE,"현장품질감사"}</definedName>
    <definedName name="쿙" localSheetId="0" hidden="1">{#N/A,#N/A,FALSE,"현장 NCR 분석";#N/A,#N/A,FALSE,"현장품질감사";#N/A,#N/A,FALSE,"현장품질감사"}</definedName>
    <definedName name="쿙" hidden="1">{#N/A,#N/A,FALSE,"현장 NCR 분석";#N/A,#N/A,FALSE,"현장품질감사";#N/A,#N/A,FALSE,"현장품질감사"}</definedName>
    <definedName name="큥" localSheetId="1" hidden="1">{#N/A,#N/A,FALSE,"현장 NCR 분석";#N/A,#N/A,FALSE,"현장품질감사";#N/A,#N/A,FALSE,"현장품질감사"}</definedName>
    <definedName name="큥" localSheetId="0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ㅌ" localSheetId="7" hidden="1">{#N/A,#N/A,FALSE,"2~8번"}</definedName>
    <definedName name="ㅌ" localSheetId="1" hidden="1">{#N/A,#N/A,FALSE,"2~8번"}</definedName>
    <definedName name="ㅌ" localSheetId="5" hidden="1">{#N/A,#N/A,FALSE,"2~8번"}</definedName>
    <definedName name="ㅌ" localSheetId="0" hidden="1">{#N/A,#N/A,FALSE,"2~8번"}</definedName>
    <definedName name="ㅌ" hidden="1">{#N/A,#N/A,FALSE,"2~8번"}</definedName>
    <definedName name="ㅌㅊㄾㅇ" localSheetId="1" hidden="1">{#N/A,#N/A,FALSE,"이정표"}</definedName>
    <definedName name="ㅌㅊㄾㅇ" localSheetId="0" hidden="1">{#N/A,#N/A,FALSE,"이정표"}</definedName>
    <definedName name="ㅌㅊㄾㅇ" hidden="1">{#N/A,#N/A,FALSE,"이정표"}</definedName>
    <definedName name="ㅌㅍ" localSheetId="1" hidden="1">{#N/A,#N/A,FALSE,"부대2"}</definedName>
    <definedName name="ㅌㅍ" localSheetId="0" hidden="1">{#N/A,#N/A,FALSE,"부대2"}</definedName>
    <definedName name="ㅌㅍ" hidden="1">{#N/A,#N/A,FALSE,"부대2"}</definedName>
    <definedName name="타공옺" localSheetId="1" hidden="1">[31]내역서!#REF!</definedName>
    <definedName name="타공옺" localSheetId="0" hidden="1">[32]내역서!#REF!</definedName>
    <definedName name="타공옺" hidden="1">[31]내역서!#REF!</definedName>
    <definedName name="태림내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테스트" localSheetId="1" hidden="1">#REF!</definedName>
    <definedName name="테스트" localSheetId="0" hidden="1">#REF!</definedName>
    <definedName name="테스트" hidden="1">#REF!</definedName>
    <definedName name="토" localSheetId="7" hidden="1">#REF!</definedName>
    <definedName name="토" localSheetId="1" hidden="1">#REF!</definedName>
    <definedName name="토" localSheetId="5" hidden="1">#REF!</definedName>
    <definedName name="토" localSheetId="0" hidden="1">#REF!</definedName>
    <definedName name="토" hidden="1">#REF!</definedName>
    <definedName name="토공2" localSheetId="1" hidden="1">{#N/A,#N/A,FALSE,"2~8번"}</definedName>
    <definedName name="토공2" localSheetId="0" hidden="1">{#N/A,#N/A,FALSE,"2~8번"}</definedName>
    <definedName name="토공2" hidden="1">{#N/A,#N/A,FALSE,"2~8번"}</definedName>
    <definedName name="토공전체" localSheetId="1" hidden="1">{#N/A,#N/A,FALSE,"운반시간"}</definedName>
    <definedName name="토공전체" localSheetId="0" hidden="1">{#N/A,#N/A,FALSE,"운반시간"}</definedName>
    <definedName name="토공전체" hidden="1">{#N/A,#N/A,FALSE,"운반시간"}</definedName>
    <definedName name="토목설계" localSheetId="7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ㅍ" localSheetId="7" hidden="1">{#N/A,#N/A,FALSE,"2~8번"}</definedName>
    <definedName name="ㅍ" localSheetId="1" hidden="1">{#N/A,#N/A,FALSE,"2~8번"}</definedName>
    <definedName name="ㅍ" localSheetId="5" hidden="1">{#N/A,#N/A,FALSE,"2~8번"}</definedName>
    <definedName name="ㅍ" localSheetId="0" hidden="1">{#N/A,#N/A,FALSE,"2~8번"}</definedName>
    <definedName name="ㅍ" hidden="1">{#N/A,#N/A,FALSE,"2~8번"}</definedName>
    <definedName name="ㅍㅊㅌㅊㅌㅊ" localSheetId="1" hidden="1">{#N/A,#N/A,FALSE,"현장 NCR 분석";#N/A,#N/A,FALSE,"현장품질감사";#N/A,#N/A,FALSE,"현장품질감사"}</definedName>
    <definedName name="ㅍㅊㅌㅊㅌㅊ" localSheetId="0" hidden="1">{#N/A,#N/A,FALSE,"현장 NCR 분석";#N/A,#N/A,FALSE,"현장품질감사";#N/A,#N/A,FALSE,"현장품질감사"}</definedName>
    <definedName name="ㅍㅊㅌㅊㅌㅊ" hidden="1">{#N/A,#N/A,FALSE,"현장 NCR 분석";#N/A,#N/A,FALSE,"현장품질감사";#N/A,#N/A,FALSE,"현장품질감사"}</definedName>
    <definedName name="ㅍㅊㅌㅍ" localSheetId="1" hidden="1">{#N/A,#N/A,FALSE,"현장 NCR 분석";#N/A,#N/A,FALSE,"현장품질감사";#N/A,#N/A,FALSE,"현장품질감사"}</definedName>
    <definedName name="ㅍㅊㅌㅍ" localSheetId="0" hidden="1">{#N/A,#N/A,FALSE,"현장 NCR 분석";#N/A,#N/A,FALSE,"현장품질감사";#N/A,#N/A,FALSE,"현장품질감사"}</definedName>
    <definedName name="ㅍㅊㅌㅍ" hidden="1">{#N/A,#N/A,FALSE,"현장 NCR 분석";#N/A,#N/A,FALSE,"현장품질감사";#N/A,#N/A,FALSE,"현장품질감사"}</definedName>
    <definedName name="팔" localSheetId="7" hidden="1">#REF!</definedName>
    <definedName name="팔" localSheetId="1" hidden="1">#REF!</definedName>
    <definedName name="팔" localSheetId="5" hidden="1">#REF!</definedName>
    <definedName name="팔" hidden="1">#REF!</definedName>
    <definedName name="폐기물수량산출서" hidden="1">#N/A</definedName>
    <definedName name="포" localSheetId="1" hidden="1">{#N/A,#N/A,FALSE,"부대2"}</definedName>
    <definedName name="포" localSheetId="0" hidden="1">{#N/A,#N/A,FALSE,"부대2"}</definedName>
    <definedName name="포" hidden="1">{#N/A,#N/A,FALSE,"부대2"}</definedName>
    <definedName name="표" localSheetId="1" hidden="1">{#N/A,#N/A,FALSE,"현장 NCR 분석";#N/A,#N/A,FALSE,"현장품질감사";#N/A,#N/A,FALSE,"현장품질감사"}</definedName>
    <definedName name="표" localSheetId="0" hidden="1">{#N/A,#N/A,FALSE,"현장 NCR 분석";#N/A,#N/A,FALSE,"현장품질감사";#N/A,#N/A,FALSE,"현장품질감사"}</definedName>
    <definedName name="표" hidden="1">{#N/A,#N/A,FALSE,"현장 NCR 분석";#N/A,#N/A,FALSE,"현장품질감사";#N/A,#N/A,FALSE,"현장품질감사"}</definedName>
    <definedName name="표지목차2" localSheetId="7" hidden="1">{#N/A,#N/A,FALSE,"표지목차"}</definedName>
    <definedName name="표지목차2" localSheetId="1" hidden="1">{#N/A,#N/A,FALSE,"표지목차"}</definedName>
    <definedName name="표지목차2" localSheetId="5" hidden="1">{#N/A,#N/A,FALSE,"표지목차"}</definedName>
    <definedName name="표지목차2" localSheetId="0" hidden="1">{#N/A,#N/A,FALSE,"표지목차"}</definedName>
    <definedName name="표지목차2" hidden="1">{#N/A,#N/A,FALSE,"표지목차"}</definedName>
    <definedName name="푸" localSheetId="1" hidden="1">{#N/A,#N/A,FALSE,"전력간선"}</definedName>
    <definedName name="푸" localSheetId="0" hidden="1">{#N/A,#N/A,FALSE,"전력간선"}</definedName>
    <definedName name="푸" hidden="1">{#N/A,#N/A,FALSE,"전력간선"}</definedName>
    <definedName name="퓨" localSheetId="1" hidden="1">{#N/A,#N/A,FALSE,"현장 NCR 분석";#N/A,#N/A,FALSE,"현장품질감사";#N/A,#N/A,FALSE,"현장품질감사"}</definedName>
    <definedName name="퓨" localSheetId="0" hidden="1">{#N/A,#N/A,FALSE,"현장 NCR 분석";#N/A,#N/A,FALSE,"현장품질감사";#N/A,#N/A,FALSE,"현장품질감사"}</definedName>
    <definedName name="퓨" hidden="1">{#N/A,#N/A,FALSE,"현장 NCR 분석";#N/A,#N/A,FALSE,"현장품질감사";#N/A,#N/A,FALSE,"현장품질감사"}</definedName>
    <definedName name="ㅎ4ㅅ고46" localSheetId="1" hidden="1">[33]지수적용공사비내역서!#REF!</definedName>
    <definedName name="ㅎ4ㅅ고46" localSheetId="0" hidden="1">[33]지수적용공사비내역서!#REF!</definedName>
    <definedName name="ㅎ4ㅅ고46" hidden="1">[33]지수적용공사비내역서!#REF!</definedName>
    <definedName name="ㅎ5" localSheetId="7" hidden="1">{#N/A,#N/A,FALSE,"골재소요량";#N/A,#N/A,FALSE,"골재소요량"}</definedName>
    <definedName name="ㅎ5" localSheetId="1" hidden="1">{#N/A,#N/A,FALSE,"골재소요량";#N/A,#N/A,FALSE,"골재소요량"}</definedName>
    <definedName name="ㅎ5" localSheetId="5" hidden="1">{#N/A,#N/A,FALSE,"골재소요량";#N/A,#N/A,FALSE,"골재소요량"}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ㅀ" localSheetId="1" hidden="1">{#N/A,#N/A,FALSE,"현장 NCR 분석";#N/A,#N/A,FALSE,"현장품질감사";#N/A,#N/A,FALSE,"현장품질감사"}</definedName>
    <definedName name="ㅎㅀ" localSheetId="0" hidden="1">{#N/A,#N/A,FALSE,"현장 NCR 분석";#N/A,#N/A,FALSE,"현장품질감사";#N/A,#N/A,FALSE,"현장품질감사"}</definedName>
    <definedName name="ㅎㅀ" hidden="1">{#N/A,#N/A,FALSE,"현장 NCR 분석";#N/A,#N/A,FALSE,"현장품질감사";#N/A,#N/A,FALSE,"현장품질감사"}</definedName>
    <definedName name="ㅎㅅㄺ" localSheetId="1" hidden="1">{#N/A,#N/A,FALSE,"속도"}</definedName>
    <definedName name="ㅎㅅㄺ" localSheetId="0" hidden="1">{#N/A,#N/A,FALSE,"속도"}</definedName>
    <definedName name="ㅎㅅㄺ" hidden="1">{#N/A,#N/A,FALSE,"속도"}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localSheetId="7" hidden="1">#REF!</definedName>
    <definedName name="한" localSheetId="1" hidden="1">#REF!</definedName>
    <definedName name="한" localSheetId="5" hidden="1">#REF!</definedName>
    <definedName name="한" hidden="1">#REF!</definedName>
    <definedName name="항" localSheetId="1" hidden="1">{#N/A,#N/A,FALSE,"현장 NCR 분석";#N/A,#N/A,FALSE,"현장품질감사";#N/A,#N/A,FALSE,"현장품질감사"}</definedName>
    <definedName name="항" localSheetId="0" hidden="1">{#N/A,#N/A,FALSE,"현장 NCR 분석";#N/A,#N/A,FALSE,"현장품질감사";#N/A,#N/A,FALSE,"현장품질감사"}</definedName>
    <definedName name="항" hidden="1">{#N/A,#N/A,FALSE,"현장 NCR 분석";#N/A,#N/A,FALSE,"현장품질감사";#N/A,#N/A,FALSE,"현장품질감사"}</definedName>
    <definedName name="현장설명" localSheetId="1" hidden="1">{#N/A,#N/A,FALSE,"현장 NCR 분석";#N/A,#N/A,FALSE,"현장품질감사";#N/A,#N/A,FALSE,"현장품질감사"}</definedName>
    <definedName name="현장설명" localSheetId="0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1" hidden="1">{#N/A,#N/A,FALSE,"현장 NCR 분석";#N/A,#N/A,FALSE,"현장품질감사";#N/A,#N/A,FALSE,"현장품질감사"}</definedName>
    <definedName name="현장설명2" localSheetId="0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호ㅓㅕㅏ6ㅅ서ㅛㅓ" localSheetId="7" hidden="1">[34]입찰안!#REF!</definedName>
    <definedName name="호ㅓㅕㅏ6ㅅ서ㅛㅓ" localSheetId="1" hidden="1">[34]입찰안!#REF!</definedName>
    <definedName name="호ㅓㅕㅏ6ㅅ서ㅛㅓ" localSheetId="5" hidden="1">[34]입찰안!#REF!</definedName>
    <definedName name="호ㅓㅕㅏ6ㅅ서ㅛㅓ" hidden="1">[34]입찰안!#REF!</definedName>
    <definedName name="홍ㄹㄴ" localSheetId="1" hidden="1">{#N/A,#N/A,FALSE,"부대2"}</definedName>
    <definedName name="홍ㄹㄴ" localSheetId="0" hidden="1">{#N/A,#N/A,FALSE,"부대2"}</definedName>
    <definedName name="홍ㄹㄴ" hidden="1">{#N/A,#N/A,FALSE,"부대2"}</definedName>
    <definedName name="효" localSheetId="1" hidden="1">{#N/A,#N/A,FALSE,"현장 NCR 분석";#N/A,#N/A,FALSE,"현장품질감사";#N/A,#N/A,FALSE,"현장품질감사"}</definedName>
    <definedName name="효" localSheetId="0" hidden="1">{#N/A,#N/A,FALSE,"현장 NCR 분석";#N/A,#N/A,FALSE,"현장품질감사";#N/A,#N/A,FALSE,"현장품질감사"}</definedName>
    <definedName name="효" hidden="1">{#N/A,#N/A,FALSE,"현장 NCR 분석";#N/A,#N/A,FALSE,"현장품질감사";#N/A,#N/A,FALSE,"현장품질감사"}</definedName>
    <definedName name="휴흏" localSheetId="1" hidden="1">{#N/A,#N/A,FALSE,"구조1"}</definedName>
    <definedName name="휴흏" localSheetId="0" hidden="1">{#N/A,#N/A,FALSE,"구조1"}</definedName>
    <definedName name="휴흏" hidden="1">{#N/A,#N/A,FALSE,"구조1"}</definedName>
    <definedName name="ㅏㅏㅏ" hidden="1">#N/A</definedName>
    <definedName name="ㅏㅓ" localSheetId="1" hidden="1">{#N/A,#N/A,FALSE,"구조2"}</definedName>
    <definedName name="ㅏㅓ" localSheetId="0" hidden="1">{#N/A,#N/A,FALSE,"구조2"}</definedName>
    <definedName name="ㅏㅓ" hidden="1">{#N/A,#N/A,FALSE,"구조2"}</definedName>
    <definedName name="ㅏㅕ" localSheetId="1" hidden="1">{#N/A,#N/A,FALSE,"포장1";#N/A,#N/A,FALSE,"포장1"}</definedName>
    <definedName name="ㅏㅕ" localSheetId="0" hidden="1">{#N/A,#N/A,FALSE,"포장1";#N/A,#N/A,FALSE,"포장1"}</definedName>
    <definedName name="ㅏㅕ" hidden="1">{#N/A,#N/A,FALSE,"포장1";#N/A,#N/A,FALSE,"포장1"}</definedName>
    <definedName name="ㅑ8ㅑㅕㅛㅘ" localSheetId="1" hidden="1">{#N/A,#N/A,FALSE,"전력간선"}</definedName>
    <definedName name="ㅑ8ㅑㅕㅛㅘ" localSheetId="0" hidden="1">{#N/A,#N/A,FALSE,"전력간선"}</definedName>
    <definedName name="ㅑ8ㅑㅕㅛㅘ" hidden="1">{#N/A,#N/A,FALSE,"전력간선"}</definedName>
    <definedName name="ㅑㅐ" localSheetId="1" hidden="1">{#N/A,#N/A,TRUE,"1";#N/A,#N/A,TRUE,"2";#N/A,#N/A,TRUE,"3";#N/A,#N/A,TRUE,"4";#N/A,#N/A,TRUE,"5";#N/A,#N/A,TRUE,"6";#N/A,#N/A,TRUE,"7"}</definedName>
    <definedName name="ㅑㅐ" localSheetId="0" hidden="1">{#N/A,#N/A,TRUE,"1";#N/A,#N/A,TRUE,"2";#N/A,#N/A,TRUE,"3";#N/A,#N/A,TRUE,"4";#N/A,#N/A,TRUE,"5";#N/A,#N/A,TRUE,"6";#N/A,#N/A,TRUE,"7"}</definedName>
    <definedName name="ㅑㅐ" hidden="1">{#N/A,#N/A,TRUE,"1";#N/A,#N/A,TRUE,"2";#N/A,#N/A,TRUE,"3";#N/A,#N/A,TRUE,"4";#N/A,#N/A,TRUE,"5";#N/A,#N/A,TRUE,"6";#N/A,#N/A,TRUE,"7"}</definedName>
    <definedName name="ㅑㅕ" localSheetId="1" hidden="1">{#N/A,#N/A,FALSE,"이정표"}</definedName>
    <definedName name="ㅑㅕ" localSheetId="0" hidden="1">{#N/A,#N/A,FALSE,"이정표"}</definedName>
    <definedName name="ㅑㅕ" hidden="1">{#N/A,#N/A,FALSE,"이정표"}</definedName>
    <definedName name="ㅓ14">#REF!</definedName>
    <definedName name="ㅓ7" localSheetId="7" hidden="1">{#N/A,#N/A,FALSE,"단가표지"}</definedName>
    <definedName name="ㅓ7" localSheetId="1" hidden="1">{#N/A,#N/A,FALSE,"단가표지"}</definedName>
    <definedName name="ㅓ7" localSheetId="5" hidden="1">{#N/A,#N/A,FALSE,"단가표지"}</definedName>
    <definedName name="ㅓ7" localSheetId="0" hidden="1">{#N/A,#N/A,FALSE,"단가표지"}</definedName>
    <definedName name="ㅓ7" hidden="1">{#N/A,#N/A,FALSE,"단가표지"}</definedName>
    <definedName name="ㅓㄴㄱ" hidden="1">[22]실행철강하도!$A$1:$A$4</definedName>
    <definedName name="ㅓㄴㅇ러" localSheetId="7" hidden="1">{#N/A,#N/A,FALSE,"골재소요량";#N/A,#N/A,FALSE,"골재소요량"}</definedName>
    <definedName name="ㅓㄴㅇ러" localSheetId="1" hidden="1">{#N/A,#N/A,FALSE,"골재소요량";#N/A,#N/A,FALSE,"골재소요량"}</definedName>
    <definedName name="ㅓㄴㅇ러" localSheetId="5" hidden="1">{#N/A,#N/A,FALSE,"골재소요량";#N/A,#N/A,FALSE,"골재소요량"}</definedName>
    <definedName name="ㅓㄴㅇ러" localSheetId="0" hidden="1">{#N/A,#N/A,FALSE,"골재소요량";#N/A,#N/A,FALSE,"골재소요량"}</definedName>
    <definedName name="ㅓㄴㅇ러" hidden="1">{#N/A,#N/A,FALSE,"골재소요량";#N/A,#N/A,FALSE,"골재소요량"}</definedName>
    <definedName name="ㅓㄹㄹ" localSheetId="1" hidden="1">{#N/A,#N/A,FALSE,"현장 NCR 분석";#N/A,#N/A,FALSE,"현장품질감사";#N/A,#N/A,FALSE,"현장품질감사"}</definedName>
    <definedName name="ㅓㄹㄹ" localSheetId="0" hidden="1">{#N/A,#N/A,FALSE,"현장 NCR 분석";#N/A,#N/A,FALSE,"현장품질감사";#N/A,#N/A,FALSE,"현장품질감사"}</definedName>
    <definedName name="ㅓㄹㄹ" hidden="1">{#N/A,#N/A,FALSE,"현장 NCR 분석";#N/A,#N/A,FALSE,"현장품질감사";#N/A,#N/A,FALSE,"현장품질감사"}</definedName>
    <definedName name="ㅓㅇ런" localSheetId="1" hidden="1">[35]SANTOGO!#REF!</definedName>
    <definedName name="ㅓㅇ런" hidden="1">[35]SANTOGO!#REF!</definedName>
    <definedName name="ㅔㅔ" localSheetId="7" hidden="1">[36]집계표!#REF!</definedName>
    <definedName name="ㅔㅔ" localSheetId="1" hidden="1">[36]집계표!#REF!</definedName>
    <definedName name="ㅔㅔ" localSheetId="5" hidden="1">[36]집계표!#REF!</definedName>
    <definedName name="ㅔㅔ" localSheetId="0" hidden="1">[36]집계표!#REF!</definedName>
    <definedName name="ㅔㅔ" hidden="1">[36]집계표!#REF!</definedName>
    <definedName name="ㅗ4ㅛㅗ6" localSheetId="1" hidden="1">[33]지수적용공사비내역서!#REF!</definedName>
    <definedName name="ㅗ4ㅛㅗ6" localSheetId="0" hidden="1">[33]지수적용공사비내역서!#REF!</definedName>
    <definedName name="ㅗ4ㅛㅗ6" hidden="1">[33]지수적용공사비내역서!#REF!</definedName>
    <definedName name="ㅗㅓ" localSheetId="1" hidden="1">{#N/A,#N/A,FALSE,"부대2"}</definedName>
    <definedName name="ㅗㅓ" localSheetId="0" hidden="1">{#N/A,#N/A,FALSE,"부대2"}</definedName>
    <definedName name="ㅗㅓ" hidden="1">{#N/A,#N/A,FALSE,"부대2"}</definedName>
    <definedName name="ㅗㅕ" localSheetId="1" hidden="1">{#N/A,#N/A,FALSE,"배수2"}</definedName>
    <definedName name="ㅗㅕ" localSheetId="0" hidden="1">{#N/A,#N/A,FALSE,"배수2"}</definedName>
    <definedName name="ㅗㅕ" hidden="1">{#N/A,#N/A,FALSE,"배수2"}</definedName>
    <definedName name="ㅘㅗ허ㅎ" localSheetId="1" hidden="1">#REF!</definedName>
    <definedName name="ㅘㅗ허ㅎ" hidden="1">#REF!</definedName>
    <definedName name="ㅛ65ㅕ56" localSheetId="1" hidden="1">{#N/A,#N/A,FALSE,"현장 NCR 분석";#N/A,#N/A,FALSE,"현장품질감사";#N/A,#N/A,FALSE,"현장품질감사"}</definedName>
    <definedName name="ㅛ65ㅕ56" localSheetId="0" hidden="1">{#N/A,#N/A,FALSE,"현장 NCR 분석";#N/A,#N/A,FALSE,"현장품질감사";#N/A,#N/A,FALSE,"현장품질감사"}</definedName>
    <definedName name="ㅛ65ㅕ56" hidden="1">{#N/A,#N/A,FALSE,"현장 NCR 분석";#N/A,#N/A,FALSE,"현장품질감사";#N/A,#N/A,FALSE,"현장품질감사"}</definedName>
    <definedName name="ㅛㄳ" localSheetId="1" hidden="1">{#N/A,#N/A,FALSE,"현장 NCR 분석";#N/A,#N/A,FALSE,"현장품질감사";#N/A,#N/A,FALSE,"현장품질감사"}</definedName>
    <definedName name="ㅛㄳ" localSheetId="0" hidden="1">{#N/A,#N/A,FALSE,"현장 NCR 분석";#N/A,#N/A,FALSE,"현장품질감사";#N/A,#N/A,FALSE,"현장품질감사"}</definedName>
    <definedName name="ㅛㄳ" hidden="1">{#N/A,#N/A,FALSE,"현장 NCR 분석";#N/A,#N/A,FALSE,"현장품질감사";#N/A,#N/A,FALSE,"현장품질감사"}</definedName>
    <definedName name="ㅛㅅ" localSheetId="1" hidden="1">{#N/A,#N/A,FALSE,"속도"}</definedName>
    <definedName name="ㅛㅅ" localSheetId="0" hidden="1">{#N/A,#N/A,FALSE,"속도"}</definedName>
    <definedName name="ㅛㅅ" hidden="1">{#N/A,#N/A,FALSE,"속도"}</definedName>
    <definedName name="ㅛㅑㅐ" localSheetId="1" hidden="1">{#N/A,#N/A,FALSE,"구조1"}</definedName>
    <definedName name="ㅛㅑㅐ" localSheetId="0" hidden="1">{#N/A,#N/A,FALSE,"구조1"}</definedName>
    <definedName name="ㅛㅑㅐ" hidden="1">{#N/A,#N/A,FALSE,"구조1"}</definedName>
    <definedName name="ㅜㅎㄹ" localSheetId="1" hidden="1">{#N/A,#N/A,FALSE,"부대2"}</definedName>
    <definedName name="ㅜㅎㄹ" localSheetId="0" hidden="1">{#N/A,#N/A,FALSE,"부대2"}</definedName>
    <definedName name="ㅜㅎㄹ" hidden="1">{#N/A,#N/A,FALSE,"부대2"}</definedName>
    <definedName name="ㅜㅠ" localSheetId="1" hidden="1">{#N/A,#N/A,FALSE,"토공2"}</definedName>
    <definedName name="ㅜㅠ" localSheetId="0" hidden="1">{#N/A,#N/A,FALSE,"토공2"}</definedName>
    <definedName name="ㅜㅠ" hidden="1">{#N/A,#N/A,FALSE,"토공2"}</definedName>
    <definedName name="ㅜㅠㅍ" localSheetId="1" hidden="1">{#N/A,#N/A,FALSE,"전력간선"}</definedName>
    <definedName name="ㅜㅠㅍ" localSheetId="0" hidden="1">{#N/A,#N/A,FALSE,"전력간선"}</definedName>
    <definedName name="ㅜㅠㅍ" hidden="1">{#N/A,#N/A,FALSE,"전력간선"}</definedName>
    <definedName name="ㅜㅠ푸" localSheetId="1" hidden="1">{#N/A,#N/A,FALSE,"부대2"}</definedName>
    <definedName name="ㅜㅠ푸" localSheetId="0" hidden="1">{#N/A,#N/A,FALSE,"부대2"}</definedName>
    <definedName name="ㅜㅠ푸" hidden="1">{#N/A,#N/A,FALSE,"부대2"}</definedName>
    <definedName name="ㅠ뮤ㅐ" localSheetId="7" hidden="1">#REF!</definedName>
    <definedName name="ㅠ뮤ㅐ" localSheetId="1" hidden="1">#REF!</definedName>
    <definedName name="ㅠ뮤ㅐ" localSheetId="5" hidden="1">#REF!</definedName>
    <definedName name="ㅠ뮤ㅐ" localSheetId="0" hidden="1">#REF!</definedName>
    <definedName name="ㅠ뮤ㅐ" hidden="1">#REF!</definedName>
    <definedName name="ㅠ풒" localSheetId="1" hidden="1">{#N/A,#N/A,FALSE,"속도"}</definedName>
    <definedName name="ㅠ풒" localSheetId="0" hidden="1">{#N/A,#N/A,FALSE,"속도"}</definedName>
    <definedName name="ㅠ풒" hidden="1">{#N/A,#N/A,FALSE,"속도"}</definedName>
    <definedName name="ㅠㅜㄹㄹㅇㅎㅇ" localSheetId="1" hidden="1">{#N/A,#N/A,FALSE,"현장 NCR 분석";#N/A,#N/A,FALSE,"현장품질감사";#N/A,#N/A,FALSE,"현장품질감사"}</definedName>
    <definedName name="ㅠㅜㄹㄹㅇㅎㅇ" localSheetId="0" hidden="1">{#N/A,#N/A,FALSE,"현장 NCR 분석";#N/A,#N/A,FALSE,"현장품질감사";#N/A,#N/A,FALSE,"현장품질감사"}</definedName>
    <definedName name="ㅠㅜㄹㄹㅇㅎㅇ" hidden="1">{#N/A,#N/A,FALSE,"현장 NCR 분석";#N/A,#N/A,FALSE,"현장품질감사";#N/A,#N/A,FALSE,"현장품질감사"}</definedName>
    <definedName name="ㅠㅜㅍ" localSheetId="1" hidden="1">{#N/A,#N/A,FALSE,"부대2"}</definedName>
    <definedName name="ㅠㅜㅍ" localSheetId="0" hidden="1">{#N/A,#N/A,FALSE,"부대2"}</definedName>
    <definedName name="ㅠㅜㅍ" hidden="1">{#N/A,#N/A,FALSE,"부대2"}</definedName>
    <definedName name="ㅡ">#REF!</definedName>
    <definedName name="ㅡ38">#REF!</definedName>
    <definedName name="ㅡㅓㅛ" localSheetId="1" hidden="1">{#N/A,#N/A,FALSE,"현장 NCR 분석";#N/A,#N/A,FALSE,"현장품질감사";#N/A,#N/A,FALSE,"현장품질감사"}</definedName>
    <definedName name="ㅡㅓㅛ" localSheetId="0" hidden="1">{#N/A,#N/A,FALSE,"현장 NCR 분석";#N/A,#N/A,FALSE,"현장품질감사";#N/A,#N/A,FALSE,"현장품질감사"}</definedName>
    <definedName name="ㅡㅓㅛ" hidden="1">{#N/A,#N/A,FALSE,"현장 NCR 분석";#N/A,#N/A,FALSE,"현장품질감사";#N/A,#N/A,FALSE,"현장품질감사"}</definedName>
    <definedName name="ㅡㅜㅠ훨허ㅗㅗ" localSheetId="1" hidden="1">{#N/A,#N/A,FALSE,"현장 NCR 분석";#N/A,#N/A,FALSE,"현장품질감사";#N/A,#N/A,FALSE,"현장품질감사"}</definedName>
    <definedName name="ㅡㅜㅠ훨허ㅗㅗ" localSheetId="0" hidden="1">{#N/A,#N/A,FALSE,"현장 NCR 분석";#N/A,#N/A,FALSE,"현장품질감사";#N/A,#N/A,FALSE,"현장품질감사"}</definedName>
    <definedName name="ㅡㅜㅠ훨허ㅗㅗ" hidden="1">{#N/A,#N/A,FALSE,"현장 NCR 분석";#N/A,#N/A,FALSE,"현장품질감사";#N/A,#N/A,FALSE,"현장품질감사"}</definedName>
    <definedName name="ㅡㅜㅡㅜ" localSheetId="1" hidden="1">{#N/A,#N/A,FALSE,"배수2"}</definedName>
    <definedName name="ㅡㅜㅡㅜ" localSheetId="0" hidden="1">{#N/A,#N/A,FALSE,"배수2"}</definedName>
    <definedName name="ㅡㅜㅡㅜ" hidden="1">{#N/A,#N/A,FALSE,"배수2"}</definedName>
    <definedName name="ㅣ">#REF!</definedName>
    <definedName name="ㅣ58">#REF!</definedName>
    <definedName name="ㅣㅑㅑ" localSheetId="1" hidden="1">{#N/A,#N/A,FALSE,"단가표지"}</definedName>
    <definedName name="ㅣㅑㅑ" localSheetId="0" hidden="1">{#N/A,#N/A,FALSE,"단가표지"}</definedName>
    <definedName name="ㅣㅑㅑ" hidden="1">{#N/A,#N/A,FALSE,"단가표지"}</definedName>
    <definedName name="ㅣㅓㅏ" localSheetId="1" hidden="1">{#N/A,#N/A,FALSE,"전력간선"}</definedName>
    <definedName name="ㅣㅓㅏ" localSheetId="0" hidden="1">{#N/A,#N/A,FALSE,"전력간선"}</definedName>
    <definedName name="ㅣㅓㅏ" hidden="1">{#N/A,#N/A,FALSE,"전력간선"}</definedName>
    <definedName name="ㅣㅣㅣ" hidden="1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1" i="36" l="1"/>
  <c r="F66" i="66"/>
  <c r="E66" i="66" s="1"/>
  <c r="AE66" i="66"/>
  <c r="E17" i="36" l="1"/>
  <c r="U63" i="66"/>
  <c r="L70" i="66"/>
  <c r="R70" i="66" s="1"/>
  <c r="O72" i="66"/>
  <c r="N14" i="79"/>
  <c r="N15" i="79"/>
  <c r="K69" i="66" l="1"/>
  <c r="E67" i="66"/>
  <c r="E68" i="66"/>
  <c r="E69" i="66"/>
  <c r="C64" i="66"/>
  <c r="C65" i="66"/>
  <c r="C66" i="66"/>
  <c r="C67" i="66"/>
  <c r="C68" i="66"/>
  <c r="C69" i="66"/>
  <c r="C70" i="66"/>
  <c r="C63" i="66"/>
  <c r="A64" i="66"/>
  <c r="A65" i="66"/>
  <c r="A66" i="66"/>
  <c r="A67" i="66"/>
  <c r="A68" i="66"/>
  <c r="A69" i="66"/>
  <c r="A63" i="66"/>
  <c r="A70" i="66"/>
  <c r="C38" i="66" l="1"/>
  <c r="R72" i="66" l="1"/>
  <c r="K68" i="66"/>
  <c r="AD68" i="66"/>
  <c r="AF68" i="66"/>
  <c r="AE68" i="66"/>
  <c r="AG68" i="66" s="1"/>
  <c r="C35" i="66" l="1"/>
  <c r="N16" i="79" l="1"/>
  <c r="F16" i="79" s="1"/>
  <c r="D3" i="66" l="1"/>
  <c r="Y63" i="66" l="1"/>
  <c r="AG63" i="66" s="1"/>
  <c r="Y64" i="66"/>
  <c r="AD64" i="66" s="1"/>
  <c r="F64" i="66" s="1"/>
  <c r="K63" i="66"/>
  <c r="K64" i="66"/>
  <c r="F62" i="66"/>
  <c r="AF64" i="66"/>
  <c r="AE64" i="66"/>
  <c r="AG64" i="66" l="1"/>
  <c r="D64" i="66" s="1"/>
  <c r="E64" i="66" s="1"/>
  <c r="AD63" i="66"/>
  <c r="F63" i="66" s="1"/>
  <c r="E63" i="66" s="1"/>
  <c r="F65" i="66" l="1"/>
  <c r="E65" i="66" s="1"/>
  <c r="Y66" i="66" l="1"/>
  <c r="Y65" i="66"/>
  <c r="AF65" i="66"/>
  <c r="AE65" i="66"/>
  <c r="K65" i="66"/>
  <c r="AF66" i="66"/>
  <c r="K66" i="66"/>
  <c r="B30" i="91" l="1"/>
  <c r="C30" i="91"/>
  <c r="D30" i="91"/>
  <c r="E30" i="91"/>
  <c r="F30" i="91"/>
  <c r="G30" i="91"/>
  <c r="H30" i="91"/>
  <c r="I30" i="91"/>
  <c r="J30" i="91"/>
  <c r="K30" i="91"/>
  <c r="AF70" i="66" l="1"/>
  <c r="AE70" i="66"/>
  <c r="K70" i="66"/>
  <c r="AD70" i="66"/>
  <c r="F70" i="66" s="1"/>
  <c r="AF67" i="66"/>
  <c r="AE67" i="66"/>
  <c r="K67" i="66"/>
  <c r="Y67" i="66"/>
  <c r="AD67" i="66" l="1"/>
  <c r="AG67" i="66"/>
  <c r="AG70" i="66"/>
  <c r="D70" i="66" s="1"/>
  <c r="E70" i="66" l="1"/>
  <c r="F61" i="66"/>
  <c r="D61" i="66"/>
  <c r="E61" i="66" l="1"/>
  <c r="D5" i="90"/>
  <c r="K23" i="90"/>
  <c r="K22" i="90"/>
  <c r="J22" i="90"/>
  <c r="I22" i="90"/>
  <c r="H22" i="90"/>
  <c r="G22" i="90"/>
  <c r="F22" i="90"/>
  <c r="E22" i="90"/>
  <c r="D19" i="90"/>
  <c r="D16" i="90"/>
  <c r="D13" i="90"/>
  <c r="D10" i="90"/>
  <c r="D22" i="90" l="1"/>
  <c r="G23" i="90"/>
  <c r="F23" i="90"/>
  <c r="J23" i="90"/>
  <c r="H23" i="90"/>
  <c r="I23" i="90"/>
  <c r="E23" i="90"/>
  <c r="A2" i="36" l="1"/>
  <c r="A6" i="89" l="1"/>
  <c r="I4" i="36" l="1"/>
  <c r="O6" i="79"/>
  <c r="F7" i="79" s="1"/>
  <c r="I5" i="36" l="1"/>
  <c r="I8" i="36" l="1"/>
  <c r="E58" i="66"/>
  <c r="L69" i="66" l="1"/>
  <c r="M69" i="66"/>
  <c r="M68" i="66"/>
  <c r="L68" i="66"/>
  <c r="L63" i="66"/>
  <c r="M63" i="66"/>
  <c r="L64" i="66"/>
  <c r="M64" i="66"/>
  <c r="L66" i="66"/>
  <c r="L65" i="66"/>
  <c r="M65" i="66"/>
  <c r="M66" i="66"/>
  <c r="L67" i="66"/>
  <c r="M70" i="66"/>
  <c r="M67" i="66"/>
  <c r="A15" i="79"/>
  <c r="H13" i="78"/>
  <c r="H14" i="78"/>
  <c r="H15" i="78"/>
  <c r="H16" i="78"/>
  <c r="H11" i="78"/>
  <c r="H17" i="78"/>
  <c r="H18" i="78"/>
  <c r="H19" i="78"/>
  <c r="R69" i="66" l="1"/>
  <c r="T69" i="66"/>
  <c r="U69" i="66"/>
  <c r="N69" i="66"/>
  <c r="O69" i="66" s="1"/>
  <c r="N68" i="66"/>
  <c r="O68" i="66" s="1"/>
  <c r="R68" i="66"/>
  <c r="T68" i="66"/>
  <c r="U68" i="66"/>
  <c r="N63" i="66"/>
  <c r="O63" i="66" s="1"/>
  <c r="T64" i="66"/>
  <c r="R64" i="66"/>
  <c r="L61" i="66"/>
  <c r="N64" i="66"/>
  <c r="M61" i="66"/>
  <c r="R63" i="66"/>
  <c r="T63" i="66"/>
  <c r="N67" i="66"/>
  <c r="N66" i="66"/>
  <c r="T66" i="66"/>
  <c r="R66" i="66"/>
  <c r="N65" i="66"/>
  <c r="N70" i="66"/>
  <c r="T65" i="66"/>
  <c r="R65" i="66"/>
  <c r="T70" i="66"/>
  <c r="R67" i="66"/>
  <c r="T67" i="66"/>
  <c r="A16" i="79"/>
  <c r="H4" i="78"/>
  <c r="H5" i="78"/>
  <c r="H6" i="78"/>
  <c r="H7" i="78"/>
  <c r="H8" i="78"/>
  <c r="H9" i="78"/>
  <c r="H10" i="78"/>
  <c r="H12" i="78"/>
  <c r="H3" i="78"/>
  <c r="P63" i="66" l="1"/>
  <c r="P69" i="66"/>
  <c r="Q69" i="66" s="1"/>
  <c r="V69" i="66"/>
  <c r="P68" i="66"/>
  <c r="Q68" i="66" s="1"/>
  <c r="V68" i="66"/>
  <c r="R61" i="66"/>
  <c r="N61" i="66"/>
  <c r="T61" i="66"/>
  <c r="Q63" i="66" l="1"/>
  <c r="J11" i="79"/>
  <c r="F10" i="79"/>
  <c r="F9" i="79"/>
  <c r="F8" i="79"/>
  <c r="C36" i="66"/>
  <c r="E27" i="79"/>
  <c r="G27" i="79" s="1"/>
  <c r="H27" i="79"/>
  <c r="G29" i="79"/>
  <c r="I29" i="79"/>
  <c r="G30" i="79"/>
  <c r="I30" i="79"/>
  <c r="T72" i="66" l="1"/>
  <c r="K27" i="79"/>
  <c r="G26" i="79"/>
  <c r="I27" i="79"/>
  <c r="I26" i="79" s="1"/>
  <c r="F14" i="36" l="1"/>
  <c r="F12" i="36"/>
  <c r="L27" i="79"/>
  <c r="J29" i="79" l="1"/>
  <c r="K29" i="79" s="1"/>
  <c r="L29" i="79" l="1"/>
  <c r="J30" i="79" s="1"/>
  <c r="K30" i="79" s="1"/>
  <c r="L30" i="79" s="1"/>
  <c r="K26" i="79" l="1"/>
  <c r="L26" i="79" s="1"/>
  <c r="I24" i="79" l="1"/>
  <c r="G24" i="79"/>
  <c r="I23" i="79"/>
  <c r="G23" i="79"/>
  <c r="H21" i="79"/>
  <c r="E21" i="79"/>
  <c r="I18" i="79"/>
  <c r="G18" i="79"/>
  <c r="K17" i="79"/>
  <c r="I17" i="79"/>
  <c r="F17" i="79"/>
  <c r="G17" i="79" s="1"/>
  <c r="J18" i="79" s="1"/>
  <c r="K18" i="79" s="1"/>
  <c r="K16" i="79"/>
  <c r="I16" i="79"/>
  <c r="G16" i="79"/>
  <c r="K15" i="79"/>
  <c r="I15" i="79"/>
  <c r="G15" i="79"/>
  <c r="K14" i="79"/>
  <c r="I14" i="79"/>
  <c r="G14" i="79"/>
  <c r="K11" i="79"/>
  <c r="L11" i="79" s="1"/>
  <c r="K10" i="79"/>
  <c r="I10" i="79"/>
  <c r="G10" i="79"/>
  <c r="K9" i="79"/>
  <c r="I9" i="79"/>
  <c r="G9" i="79"/>
  <c r="K8" i="79"/>
  <c r="I8" i="79"/>
  <c r="G8" i="79"/>
  <c r="K7" i="79"/>
  <c r="I7" i="79"/>
  <c r="G7" i="79"/>
  <c r="A3" i="79"/>
  <c r="D53" i="66"/>
  <c r="C16" i="36"/>
  <c r="C14" i="36"/>
  <c r="G13" i="79" l="1"/>
  <c r="U64" i="66"/>
  <c r="O64" i="66"/>
  <c r="U66" i="66"/>
  <c r="U65" i="66"/>
  <c r="O65" i="66"/>
  <c r="O66" i="66"/>
  <c r="U67" i="66"/>
  <c r="O70" i="66"/>
  <c r="U70" i="66"/>
  <c r="O67" i="66"/>
  <c r="O73" i="66"/>
  <c r="E7" i="36"/>
  <c r="E8" i="36"/>
  <c r="K6" i="79"/>
  <c r="L7" i="79"/>
  <c r="G6" i="79"/>
  <c r="E53" i="66"/>
  <c r="I13" i="79"/>
  <c r="L9" i="79"/>
  <c r="I6" i="79"/>
  <c r="L8" i="79"/>
  <c r="L10" i="79"/>
  <c r="M53" i="66"/>
  <c r="K13" i="79"/>
  <c r="I21" i="79"/>
  <c r="I20" i="79" s="1"/>
  <c r="G21" i="79"/>
  <c r="K21" i="79"/>
  <c r="L13" i="79" l="1"/>
  <c r="V64" i="66"/>
  <c r="P64" i="66"/>
  <c r="O61" i="66"/>
  <c r="V63" i="66"/>
  <c r="U61" i="66"/>
  <c r="F15" i="36" s="1"/>
  <c r="V66" i="66"/>
  <c r="P66" i="66"/>
  <c r="Q66" i="66" s="1"/>
  <c r="V65" i="66"/>
  <c r="P65" i="66"/>
  <c r="Q65" i="66" s="1"/>
  <c r="V70" i="66"/>
  <c r="P70" i="66"/>
  <c r="Q70" i="66" s="1"/>
  <c r="V67" i="66"/>
  <c r="P67" i="66"/>
  <c r="R73" i="66"/>
  <c r="T73" i="66"/>
  <c r="T74" i="66"/>
  <c r="O74" i="66"/>
  <c r="R74" i="66"/>
  <c r="L6" i="79"/>
  <c r="F17" i="36" s="1"/>
  <c r="N53" i="66"/>
  <c r="D48" i="66"/>
  <c r="D47" i="66" s="1"/>
  <c r="R53" i="66"/>
  <c r="F48" i="66"/>
  <c r="F47" i="66" s="1"/>
  <c r="L21" i="79"/>
  <c r="G20" i="79"/>
  <c r="F53" i="66"/>
  <c r="Q64" i="66" l="1"/>
  <c r="Q61" i="66" s="1"/>
  <c r="P61" i="66"/>
  <c r="F9" i="36" s="1"/>
  <c r="C37" i="66"/>
  <c r="S69" i="66"/>
  <c r="W69" i="66" s="1"/>
  <c r="S66" i="66"/>
  <c r="S68" i="66"/>
  <c r="W68" i="66" s="1"/>
  <c r="S63" i="66"/>
  <c r="S64" i="66"/>
  <c r="W64" i="66" s="1"/>
  <c r="V61" i="66"/>
  <c r="F16" i="36" s="1"/>
  <c r="S65" i="66"/>
  <c r="W65" i="66" s="1"/>
  <c r="W66" i="66"/>
  <c r="S70" i="66"/>
  <c r="W70" i="66" s="1"/>
  <c r="S67" i="66"/>
  <c r="Q67" i="66"/>
  <c r="C41" i="66"/>
  <c r="U48" i="66"/>
  <c r="L48" i="66"/>
  <c r="L47" i="66" s="1"/>
  <c r="D7" i="36" s="1"/>
  <c r="F7" i="36" s="1"/>
  <c r="T48" i="66"/>
  <c r="R48" i="66"/>
  <c r="S48" i="66"/>
  <c r="E48" i="66"/>
  <c r="E47" i="66" s="1"/>
  <c r="J23" i="79"/>
  <c r="K23" i="79" s="1"/>
  <c r="P53" i="66"/>
  <c r="O53" i="66"/>
  <c r="S61" i="66" l="1"/>
  <c r="F13" i="36" s="1"/>
  <c r="W63" i="66"/>
  <c r="W67" i="66"/>
  <c r="F10" i="36"/>
  <c r="U47" i="66"/>
  <c r="T47" i="66"/>
  <c r="R47" i="66"/>
  <c r="D14" i="36"/>
  <c r="L23" i="79"/>
  <c r="J24" i="79" s="1"/>
  <c r="K24" i="79" s="1"/>
  <c r="L24" i="79" s="1"/>
  <c r="M48" i="66"/>
  <c r="M47" i="66" s="1"/>
  <c r="D8" i="36" s="1"/>
  <c r="W61" i="66" l="1"/>
  <c r="S47" i="66"/>
  <c r="D13" i="36"/>
  <c r="D12" i="36"/>
  <c r="F8" i="36"/>
  <c r="K20" i="79"/>
  <c r="L20" i="79" s="1"/>
  <c r="N48" i="66"/>
  <c r="N47" i="66" s="1"/>
  <c r="Q53" i="66"/>
  <c r="W53" i="66"/>
  <c r="F6" i="36" l="1"/>
  <c r="V48" i="66"/>
  <c r="V47" i="66" s="1"/>
  <c r="P48" i="66"/>
  <c r="P47" i="66" s="1"/>
  <c r="O48" i="66"/>
  <c r="O47" i="66" s="1"/>
  <c r="F11" i="36" l="1"/>
  <c r="Q48" i="66"/>
  <c r="Q47" i="66" s="1"/>
  <c r="K6" i="36" l="1"/>
  <c r="B40" i="91" s="1"/>
  <c r="W48" i="66"/>
  <c r="W47" i="66" s="1"/>
  <c r="E41" i="91" l="1"/>
  <c r="E42" i="91" s="1"/>
  <c r="E43" i="91" s="1"/>
  <c r="F18" i="36" s="1"/>
  <c r="F19" i="36" s="1"/>
  <c r="B41" i="91"/>
  <c r="I19" i="36" l="1"/>
  <c r="F20" i="36"/>
  <c r="E20" i="89" l="1"/>
  <c r="E22" i="89" s="1"/>
  <c r="G16" i="89" l="1"/>
  <c r="G17" i="89"/>
</calcChain>
</file>

<file path=xl/sharedStrings.xml><?xml version="1.0" encoding="utf-8"?>
<sst xmlns="http://schemas.openxmlformats.org/spreadsheetml/2006/main" count="492" uniqueCount="364">
  <si>
    <t>단 가</t>
  </si>
  <si>
    <t>비  고</t>
  </si>
  <si>
    <t xml:space="preserve"> 규 격</t>
  </si>
  <si>
    <t>금 액</t>
  </si>
  <si>
    <t>공     종</t>
    <phoneticPr fontId="8" type="noConversion"/>
  </si>
  <si>
    <t>단위</t>
    <phoneticPr fontId="8" type="noConversion"/>
  </si>
  <si>
    <t>수량</t>
    <phoneticPr fontId="8" type="noConversion"/>
  </si>
  <si>
    <t>재  료  비</t>
    <phoneticPr fontId="8" type="noConversion"/>
  </si>
  <si>
    <t>노  무  비</t>
    <phoneticPr fontId="8" type="noConversion"/>
  </si>
  <si>
    <t>경    비</t>
    <phoneticPr fontId="8" type="noConversion"/>
  </si>
  <si>
    <t>제 1호표 인쇄비</t>
    <phoneticPr fontId="12" type="noConversion"/>
  </si>
  <si>
    <t>부</t>
    <phoneticPr fontId="12" type="noConversion"/>
  </si>
  <si>
    <t>표지</t>
    <phoneticPr fontId="12" type="noConversion"/>
  </si>
  <si>
    <t>아트지</t>
    <phoneticPr fontId="12" type="noConversion"/>
  </si>
  <si>
    <t>쪽</t>
    <phoneticPr fontId="12" type="noConversion"/>
  </si>
  <si>
    <t>속지(흑백)</t>
    <phoneticPr fontId="12" type="noConversion"/>
  </si>
  <si>
    <t>A4</t>
    <phoneticPr fontId="12" type="noConversion"/>
  </si>
  <si>
    <t>속지(칼라)</t>
    <phoneticPr fontId="12" type="noConversion"/>
  </si>
  <si>
    <t>간지</t>
    <phoneticPr fontId="12" type="noConversion"/>
  </si>
  <si>
    <t>제본</t>
    <phoneticPr fontId="12" type="noConversion"/>
  </si>
  <si>
    <t>-</t>
    <phoneticPr fontId="12" type="noConversion"/>
  </si>
  <si>
    <t>제 2호표 차량운행비</t>
    <phoneticPr fontId="12" type="noConversion"/>
  </si>
  <si>
    <t>일</t>
    <phoneticPr fontId="12" type="noConversion"/>
  </si>
  <si>
    <t>식</t>
    <phoneticPr fontId="12" type="noConversion"/>
  </si>
  <si>
    <t>주연료</t>
    <phoneticPr fontId="12" type="noConversion"/>
  </si>
  <si>
    <t>휘발유</t>
    <phoneticPr fontId="12" type="noConversion"/>
  </si>
  <si>
    <t>ℓ</t>
    <phoneticPr fontId="12" type="noConversion"/>
  </si>
  <si>
    <t>잡품</t>
    <phoneticPr fontId="12" type="noConversion"/>
  </si>
  <si>
    <t>주연료의 10%</t>
    <phoneticPr fontId="12" type="noConversion"/>
  </si>
  <si>
    <t>합  계</t>
    <phoneticPr fontId="8" type="noConversion"/>
  </si>
  <si>
    <t>2. 시설물 별 직접인건비 기준인원수</t>
    <phoneticPr fontId="17" type="noConversion"/>
  </si>
  <si>
    <t>구분</t>
    <phoneticPr fontId="27" type="noConversion"/>
  </si>
  <si>
    <t>규격</t>
    <phoneticPr fontId="27" type="noConversion"/>
  </si>
  <si>
    <t>취수, 가압펌프장</t>
    <phoneticPr fontId="27" type="noConversion"/>
  </si>
  <si>
    <t>배수지</t>
    <phoneticPr fontId="27" type="noConversion"/>
  </si>
  <si>
    <t>1만 ㎥/일</t>
    <phoneticPr fontId="27" type="noConversion"/>
  </si>
  <si>
    <t>5만 ㎥/일</t>
    <phoneticPr fontId="27" type="noConversion"/>
  </si>
  <si>
    <t>10만 ㎥/일</t>
    <phoneticPr fontId="27" type="noConversion"/>
  </si>
  <si>
    <t>20만 ㎥/일</t>
    <phoneticPr fontId="27" type="noConversion"/>
  </si>
  <si>
    <t>50만 ㎥/일</t>
    <phoneticPr fontId="27" type="noConversion"/>
  </si>
  <si>
    <t>2,000 ㎥</t>
    <phoneticPr fontId="27" type="noConversion"/>
  </si>
  <si>
    <t>5,000 ㎥</t>
    <phoneticPr fontId="27" type="noConversion"/>
  </si>
  <si>
    <t>10,000 ㎥</t>
    <phoneticPr fontId="27" type="noConversion"/>
  </si>
  <si>
    <t>50,000 ㎥</t>
    <phoneticPr fontId="27" type="noConversion"/>
  </si>
  <si>
    <t>정밀안전진단</t>
    <phoneticPr fontId="27" type="noConversion"/>
  </si>
  <si>
    <t>정밀점검</t>
    <phoneticPr fontId="27" type="noConversion"/>
  </si>
  <si>
    <t>정기점검</t>
    <phoneticPr fontId="27" type="noConversion"/>
  </si>
  <si>
    <t>전체</t>
    <phoneticPr fontId="27" type="noConversion"/>
  </si>
  <si>
    <t>외업</t>
    <phoneticPr fontId="27" type="noConversion"/>
  </si>
  <si>
    <t>대가 산출 기준</t>
    <phoneticPr fontId="17" type="noConversion"/>
  </si>
  <si>
    <t>수도</t>
    <phoneticPr fontId="27" type="noConversion"/>
  </si>
  <si>
    <t xml:space="preserve">직접인건비의 </t>
    <phoneticPr fontId="17" type="noConversion"/>
  </si>
  <si>
    <t>적용</t>
    <phoneticPr fontId="17" type="noConversion"/>
  </si>
  <si>
    <t>도, 송수관로</t>
    <phoneticPr fontId="27" type="noConversion"/>
  </si>
  <si>
    <t>시설종류</t>
    <phoneticPr fontId="27" type="noConversion"/>
  </si>
  <si>
    <t>조정비</t>
    <phoneticPr fontId="27" type="noConversion"/>
  </si>
  <si>
    <t>취수시설</t>
    <phoneticPr fontId="27" type="noConversion"/>
  </si>
  <si>
    <t>관로</t>
    <phoneticPr fontId="27" type="noConversion"/>
  </si>
  <si>
    <t>수로터널 및 터널배수지</t>
    <phoneticPr fontId="27" type="noConversion"/>
  </si>
  <si>
    <t>관경별 조정</t>
    <phoneticPr fontId="27" type="noConversion"/>
  </si>
  <si>
    <t>시설종류별 조정</t>
    <phoneticPr fontId="27" type="noConversion"/>
  </si>
  <si>
    <t>1,000mm 미만</t>
    <phoneticPr fontId="27" type="noConversion"/>
  </si>
  <si>
    <t>1,000~2,000mm</t>
    <phoneticPr fontId="27" type="noConversion"/>
  </si>
  <si>
    <t>2,000mm 초과</t>
    <phoneticPr fontId="27" type="noConversion"/>
  </si>
  <si>
    <t>취수탑</t>
    <phoneticPr fontId="27" type="noConversion"/>
  </si>
  <si>
    <t>취수문</t>
    <phoneticPr fontId="27" type="noConversion"/>
  </si>
  <si>
    <t>취수관</t>
    <phoneticPr fontId="27" type="noConversion"/>
  </si>
  <si>
    <t>조절지</t>
    <phoneticPr fontId="27" type="noConversion"/>
  </si>
  <si>
    <t>시설물 경과년수</t>
    <phoneticPr fontId="27" type="noConversion"/>
  </si>
  <si>
    <t>경과년수</t>
    <phoneticPr fontId="27" type="noConversion"/>
  </si>
  <si>
    <t>보정비</t>
    <phoneticPr fontId="27" type="noConversion"/>
  </si>
  <si>
    <t>전차보고서 제공</t>
    <phoneticPr fontId="27" type="noConversion"/>
  </si>
  <si>
    <t>15년 이내</t>
    <phoneticPr fontId="27" type="noConversion"/>
  </si>
  <si>
    <t>15년~ 25년 이내</t>
    <phoneticPr fontId="27" type="noConversion"/>
  </si>
  <si>
    <t>25년 ~ 35년 이내</t>
    <phoneticPr fontId="27" type="noConversion"/>
  </si>
  <si>
    <t>35년 ~ 55년 이내</t>
    <phoneticPr fontId="27" type="noConversion"/>
  </si>
  <si>
    <t>55년 초과</t>
    <phoneticPr fontId="27" type="noConversion"/>
  </si>
  <si>
    <t>미제공</t>
    <phoneticPr fontId="27" type="noConversion"/>
  </si>
  <si>
    <t>모두 제공시</t>
    <phoneticPr fontId="27" type="noConversion"/>
  </si>
  <si>
    <t>전체소요인원</t>
    <phoneticPr fontId="17" type="noConversion"/>
  </si>
  <si>
    <t>조정비</t>
    <phoneticPr fontId="17" type="noConversion"/>
  </si>
  <si>
    <t>조정소요인원</t>
    <phoneticPr fontId="17" type="noConversion"/>
  </si>
  <si>
    <t>제경비</t>
    <phoneticPr fontId="17" type="noConversion"/>
  </si>
  <si>
    <t>기술료</t>
    <phoneticPr fontId="17" type="noConversion"/>
  </si>
  <si>
    <t>직접경비</t>
    <phoneticPr fontId="17" type="noConversion"/>
  </si>
  <si>
    <t>용역비</t>
    <phoneticPr fontId="17" type="noConversion"/>
  </si>
  <si>
    <t>시설물명</t>
    <phoneticPr fontId="17" type="noConversion"/>
  </si>
  <si>
    <t>준공
년도</t>
    <phoneticPr fontId="17" type="noConversion"/>
  </si>
  <si>
    <t>외업</t>
    <phoneticPr fontId="17" type="noConversion"/>
  </si>
  <si>
    <t>내업</t>
    <phoneticPr fontId="17" type="noConversion"/>
  </si>
  <si>
    <t>계</t>
    <phoneticPr fontId="17" type="noConversion"/>
  </si>
  <si>
    <t>시설물
경과년수</t>
    <phoneticPr fontId="17" type="noConversion"/>
  </si>
  <si>
    <t>※외업</t>
    <phoneticPr fontId="17" type="noConversion"/>
  </si>
  <si>
    <t>차량운행비</t>
    <phoneticPr fontId="17" type="noConversion"/>
  </si>
  <si>
    <t>현지인부</t>
    <phoneticPr fontId="17" type="noConversion"/>
  </si>
  <si>
    <t>위험수당</t>
    <phoneticPr fontId="17" type="noConversion"/>
  </si>
  <si>
    <t>기계기구손료</t>
    <phoneticPr fontId="17" type="noConversion"/>
  </si>
  <si>
    <t>전차보고서</t>
    <phoneticPr fontId="27" type="noConversion"/>
  </si>
  <si>
    <t>구조형식</t>
    <phoneticPr fontId="27" type="noConversion"/>
  </si>
  <si>
    <t>직접인건비</t>
    <phoneticPr fontId="17" type="noConversion"/>
  </si>
  <si>
    <t>공     종</t>
    <phoneticPr fontId="8" type="noConversion"/>
  </si>
  <si>
    <t>단위</t>
    <phoneticPr fontId="8" type="noConversion"/>
  </si>
  <si>
    <t>수량</t>
    <phoneticPr fontId="8" type="noConversion"/>
  </si>
  <si>
    <t>경    비</t>
    <phoneticPr fontId="8" type="noConversion"/>
  </si>
  <si>
    <t xml:space="preserve"> </t>
    <phoneticPr fontId="8" type="noConversion"/>
  </si>
  <si>
    <t>공급가액</t>
    <phoneticPr fontId="8" type="noConversion"/>
  </si>
  <si>
    <t>부가가치세</t>
    <phoneticPr fontId="8" type="noConversion"/>
  </si>
  <si>
    <t>총용역비</t>
    <phoneticPr fontId="8" type="noConversion"/>
  </si>
  <si>
    <t>총  괄  내  역  서</t>
    <phoneticPr fontId="8" type="noConversion"/>
  </si>
  <si>
    <t>구     분</t>
    <phoneticPr fontId="17" type="noConversion"/>
  </si>
  <si>
    <t>원  (배기량 1,600CC이하 승용차에 상당하는 차량운행비 적용, 외업인원수(고급기술자 기준) 4인/1대)</t>
    <phoneticPr fontId="17" type="noConversion"/>
  </si>
  <si>
    <t>전차보고서 및 
CAD파일 중 1개 제공시</t>
    <phoneticPr fontId="27" type="noConversion"/>
  </si>
  <si>
    <t>정수장</t>
    <phoneticPr fontId="27" type="noConversion"/>
  </si>
  <si>
    <t>40만 ㎥/일</t>
    <phoneticPr fontId="27" type="noConversion"/>
  </si>
  <si>
    <t>취수시설, 취수탑</t>
    <phoneticPr fontId="27" type="noConversion"/>
  </si>
  <si>
    <t>1개소</t>
    <phoneticPr fontId="27" type="noConversion"/>
  </si>
  <si>
    <t>2개소</t>
    <phoneticPr fontId="27" type="noConversion"/>
  </si>
  <si>
    <t>3개소</t>
    <phoneticPr fontId="27" type="noConversion"/>
  </si>
  <si>
    <t>4개소</t>
    <phoneticPr fontId="27" type="noConversion"/>
  </si>
  <si>
    <t>건축물</t>
    <phoneticPr fontId="27" type="noConversion"/>
  </si>
  <si>
    <t>5,000 ㎡</t>
    <phoneticPr fontId="27" type="noConversion"/>
  </si>
  <si>
    <t>10,000 ㎡</t>
    <phoneticPr fontId="27" type="noConversion"/>
  </si>
  <si>
    <t>30,000 ㎡</t>
    <phoneticPr fontId="27" type="noConversion"/>
  </si>
  <si>
    <t>50,000 ㎡</t>
    <phoneticPr fontId="27" type="noConversion"/>
  </si>
  <si>
    <t>100,000 ㎡</t>
    <phoneticPr fontId="27" type="noConversion"/>
  </si>
  <si>
    <t>1. 고급기술자 경비 :</t>
    <phoneticPr fontId="17" type="noConversion"/>
  </si>
  <si>
    <t>원/인</t>
    <phoneticPr fontId="17" type="noConversion"/>
  </si>
  <si>
    <t>노임단가 및 재료비</t>
    <phoneticPr fontId="12" type="noConversion"/>
  </si>
  <si>
    <t>구분</t>
    <phoneticPr fontId="12" type="noConversion"/>
  </si>
  <si>
    <t>단위</t>
    <phoneticPr fontId="12" type="noConversion"/>
  </si>
  <si>
    <t>비 고</t>
    <phoneticPr fontId="12" type="noConversion"/>
  </si>
  <si>
    <t>노임단가</t>
    <phoneticPr fontId="12" type="noConversion"/>
  </si>
  <si>
    <t>건설 및 기타</t>
    <phoneticPr fontId="12" type="noConversion"/>
  </si>
  <si>
    <t>특급기술자</t>
  </si>
  <si>
    <t>인.일</t>
    <phoneticPr fontId="12" type="noConversion"/>
  </si>
  <si>
    <t>고급기술자</t>
  </si>
  <si>
    <t>중급기술자</t>
  </si>
  <si>
    <t>초급기술자</t>
  </si>
  <si>
    <t>고급숙련</t>
    <phoneticPr fontId="12" type="noConversion"/>
  </si>
  <si>
    <t>중급숙련</t>
    <phoneticPr fontId="12" type="noConversion"/>
  </si>
  <si>
    <t>초급숙련</t>
    <phoneticPr fontId="12" type="noConversion"/>
  </si>
  <si>
    <t>작업반장</t>
    <phoneticPr fontId="12" type="noConversion"/>
  </si>
  <si>
    <t>보통인부</t>
    <phoneticPr fontId="12" type="noConversion"/>
  </si>
  <si>
    <t>특별인부</t>
    <phoneticPr fontId="12" type="noConversion"/>
  </si>
  <si>
    <t>선부(보통인부)</t>
    <phoneticPr fontId="12" type="noConversion"/>
  </si>
  <si>
    <t>보링공</t>
    <phoneticPr fontId="12" type="noConversion"/>
  </si>
  <si>
    <t>도장공</t>
    <phoneticPr fontId="12" type="noConversion"/>
  </si>
  <si>
    <t>유류비</t>
    <phoneticPr fontId="27" type="noConversion"/>
  </si>
  <si>
    <t>경유</t>
    <phoneticPr fontId="12" type="noConversion"/>
  </si>
  <si>
    <t>석유공사 공시</t>
    <phoneticPr fontId="27" type="noConversion"/>
  </si>
  <si>
    <t>차량</t>
    <phoneticPr fontId="12" type="noConversion"/>
  </si>
  <si>
    <t>1600CC 미만</t>
    <phoneticPr fontId="12" type="noConversion"/>
  </si>
  <si>
    <t>대</t>
    <phoneticPr fontId="12" type="noConversion"/>
  </si>
  <si>
    <t>인</t>
    <phoneticPr fontId="12" type="noConversion"/>
  </si>
  <si>
    <t>기술료</t>
    <phoneticPr fontId="12" type="noConversion"/>
  </si>
  <si>
    <t>제경비</t>
    <phoneticPr fontId="12" type="noConversion"/>
  </si>
  <si>
    <t>고급기술자</t>
    <phoneticPr fontId="12" type="noConversion"/>
  </si>
  <si>
    <t>구조해석</t>
    <phoneticPr fontId="12" type="noConversion"/>
  </si>
  <si>
    <t>개소</t>
    <phoneticPr fontId="12" type="noConversion"/>
  </si>
  <si>
    <t>잠수부</t>
    <phoneticPr fontId="12" type="noConversion"/>
  </si>
  <si>
    <t>부</t>
    <phoneticPr fontId="8" type="noConversion"/>
  </si>
  <si>
    <t>인접시설</t>
    <phoneticPr fontId="27" type="noConversion"/>
  </si>
  <si>
    <t>일 위 대 가</t>
    <phoneticPr fontId="8" type="noConversion"/>
  </si>
  <si>
    <t xml:space="preserve">  ※ 시설별 산출내역(정밀안전진단)</t>
    <phoneticPr fontId="27" type="noConversion"/>
  </si>
  <si>
    <t>시설물 종류</t>
    <phoneticPr fontId="17" type="noConversion"/>
  </si>
  <si>
    <t>시설물 구분</t>
    <phoneticPr fontId="17" type="noConversion"/>
  </si>
  <si>
    <t>대상시설물 현황</t>
    <phoneticPr fontId="17" type="noConversion"/>
  </si>
  <si>
    <t>시설물명</t>
    <phoneticPr fontId="17" type="noConversion"/>
  </si>
  <si>
    <t>* 구조해석소요인원 :</t>
    <phoneticPr fontId="12" type="noConversion"/>
  </si>
  <si>
    <t>직접인건비*115%</t>
    <phoneticPr fontId="27" type="noConversion"/>
  </si>
  <si>
    <t>(직접인건비+제경비)*30%</t>
    <phoneticPr fontId="27" type="noConversion"/>
  </si>
  <si>
    <t>시설물명</t>
    <phoneticPr fontId="17" type="noConversion"/>
  </si>
  <si>
    <t>30,000 ㎥</t>
    <phoneticPr fontId="27" type="noConversion"/>
  </si>
  <si>
    <r>
      <t xml:space="preserve">  </t>
    </r>
    <r>
      <rPr>
        <sz val="12"/>
        <rFont val="돋움"/>
        <family val="3"/>
        <charset val="129"/>
      </rPr>
      <t>※</t>
    </r>
    <r>
      <rPr>
        <sz val="12"/>
        <rFont val="맑은 고딕"/>
        <family val="3"/>
        <charset val="129"/>
      </rPr>
      <t xml:space="preserve"> 해당 시설물은 콘크리트 단순구조물로 (-)15% 범위내에서 조정 ,  건축구조물 조정시 철근콘크리트조 1.0, 업무용 1.0 적용</t>
    </r>
    <phoneticPr fontId="27" type="noConversion"/>
  </si>
  <si>
    <t>규격</t>
    <phoneticPr fontId="17" type="noConversion"/>
  </si>
  <si>
    <t>(BxLxH)(m3)(m3/일)</t>
    <phoneticPr fontId="27" type="noConversion"/>
  </si>
  <si>
    <t>시설규모
(배수지㎥)
(가압장㎥/일)</t>
    <phoneticPr fontId="17" type="noConversion"/>
  </si>
  <si>
    <t>(정밀안전진단+정밀안전점검)</t>
    <phoneticPr fontId="27" type="noConversion"/>
  </si>
  <si>
    <t>일비 및 식비</t>
    <phoneticPr fontId="17" type="noConversion"/>
  </si>
  <si>
    <t>원/인·일  (공무원여비규정 제2호표 준용, 일비, 식비)</t>
    <phoneticPr fontId="17" type="noConversion"/>
  </si>
  <si>
    <t>3. 조정비</t>
    <phoneticPr fontId="17" type="noConversion"/>
  </si>
  <si>
    <t>4. 제  경  비  :</t>
    <phoneticPr fontId="17" type="noConversion"/>
  </si>
  <si>
    <t>5. 기   술   료 :</t>
    <phoneticPr fontId="17" type="noConversion"/>
  </si>
  <si>
    <t xml:space="preserve">외업인건비의 </t>
    <phoneticPr fontId="17" type="noConversion"/>
  </si>
  <si>
    <t>기계기구손료</t>
    <phoneticPr fontId="17" type="noConversion"/>
  </si>
  <si>
    <t>6. 일비및식비 :</t>
    <phoneticPr fontId="17" type="noConversion"/>
  </si>
  <si>
    <t>7. 차 량 운 행 비 :</t>
    <phoneticPr fontId="27" type="noConversion"/>
  </si>
  <si>
    <t>8. 현지인부  :</t>
    <phoneticPr fontId="17" type="noConversion"/>
  </si>
  <si>
    <t>9. 위 험 수 당  :</t>
    <phoneticPr fontId="27" type="noConversion"/>
  </si>
  <si>
    <t>10. 기계기구손료  :</t>
    <phoneticPr fontId="27" type="noConversion"/>
  </si>
  <si>
    <t>11. 인   쇄   비  :</t>
    <phoneticPr fontId="17" type="noConversion"/>
  </si>
  <si>
    <t>총  계</t>
    <phoneticPr fontId="27" type="noConversion"/>
  </si>
  <si>
    <t>소   계</t>
    <phoneticPr fontId="27" type="noConversion"/>
  </si>
  <si>
    <t>시설규모(㎥)
건축규모(㎥)</t>
    <phoneticPr fontId="17" type="noConversion"/>
  </si>
  <si>
    <t>단가(원)</t>
    <phoneticPr fontId="12" type="noConversion"/>
  </si>
  <si>
    <t>(정밀안전진단)</t>
    <phoneticPr fontId="27" type="noConversion"/>
  </si>
  <si>
    <t>(현지 직접인건비의 10~20%)</t>
    <phoneticPr fontId="27" type="noConversion"/>
  </si>
  <si>
    <t>(직접인건비의 110~120%)</t>
    <phoneticPr fontId="27" type="noConversion"/>
  </si>
  <si>
    <t>(직접인건비와 제경비를 합한 금액의 20~40%)</t>
    <phoneticPr fontId="27" type="noConversion"/>
  </si>
  <si>
    <t>외업인원수의 40%(특별인부임)</t>
    <phoneticPr fontId="27" type="noConversion"/>
  </si>
  <si>
    <t>인.일</t>
    <phoneticPr fontId="8" type="noConversion"/>
  </si>
  <si>
    <t>인.일</t>
    <phoneticPr fontId="8" type="noConversion"/>
  </si>
  <si>
    <t>식</t>
    <phoneticPr fontId="8" type="noConversion"/>
  </si>
  <si>
    <t>고급기술자</t>
    <phoneticPr fontId="17" type="noConversion"/>
  </si>
  <si>
    <t>직접인건비의 110%</t>
    <phoneticPr fontId="17" type="noConversion"/>
  </si>
  <si>
    <t>(직접인건비+제경비)*20%</t>
    <phoneticPr fontId="17" type="noConversion"/>
  </si>
  <si>
    <t xml:space="preserve"> </t>
    <phoneticPr fontId="8" type="noConversion"/>
  </si>
  <si>
    <t>공무원여비규정 준용</t>
    <phoneticPr fontId="8" type="noConversion"/>
  </si>
  <si>
    <t>1,600cc, 1대
(외업인원 1대/4인)</t>
    <phoneticPr fontId="8" type="noConversion"/>
  </si>
  <si>
    <t>외업인원수의 40%(특별인부임)</t>
    <phoneticPr fontId="8" type="noConversion"/>
  </si>
  <si>
    <t>외업인건비의 10%</t>
    <phoneticPr fontId="17" type="noConversion"/>
  </si>
  <si>
    <t xml:space="preserve"> □ 내진성능평가</t>
    <phoneticPr fontId="27" type="noConversion"/>
  </si>
  <si>
    <t>식</t>
    <phoneticPr fontId="8" type="noConversion"/>
  </si>
  <si>
    <t>제 4호표 내진성능평가(절토부옹벽)</t>
    <phoneticPr fontId="12" type="noConversion"/>
  </si>
  <si>
    <t>(대전-부산간 왕복 새마을호 보통실 기준(정밀-8인/1회왕복, 진단-10인/1회 왕복)</t>
    <phoneticPr fontId="27" type="noConversion"/>
  </si>
  <si>
    <t>원/인·일  (공무원여비규정 제3호표 준용, 일비, 식비)</t>
  </si>
  <si>
    <t>7.여  비 :</t>
    <phoneticPr fontId="27" type="noConversion"/>
  </si>
  <si>
    <t>일비 ,식비, 여비</t>
    <phoneticPr fontId="17" type="noConversion"/>
  </si>
  <si>
    <t xml:space="preserve">    1. 직접인건비</t>
    <phoneticPr fontId="8" type="noConversion"/>
  </si>
  <si>
    <t xml:space="preserve">      가, 외업</t>
    <phoneticPr fontId="8" type="noConversion"/>
  </si>
  <si>
    <t xml:space="preserve">    2. 제경비</t>
    <phoneticPr fontId="8" type="noConversion"/>
  </si>
  <si>
    <t xml:space="preserve">    4. 직접경비</t>
    <phoneticPr fontId="8" type="noConversion"/>
  </si>
  <si>
    <t xml:space="preserve">    3. 기술료</t>
    <phoneticPr fontId="8" type="noConversion"/>
  </si>
  <si>
    <t xml:space="preserve">      가. 일비 및 식비</t>
    <phoneticPr fontId="8" type="noConversion"/>
  </si>
  <si>
    <t xml:space="preserve">      나. 차량운행비</t>
    <phoneticPr fontId="8" type="noConversion"/>
  </si>
  <si>
    <t xml:space="preserve">      나. 내업</t>
    <phoneticPr fontId="8" type="noConversion"/>
  </si>
  <si>
    <t xml:space="preserve">      다. 현지보조인부</t>
    <phoneticPr fontId="8" type="noConversion"/>
  </si>
  <si>
    <t xml:space="preserve">      라. 위험수당</t>
    <phoneticPr fontId="8" type="noConversion"/>
  </si>
  <si>
    <t xml:space="preserve">      마. 기계기구손료</t>
    <phoneticPr fontId="8" type="noConversion"/>
  </si>
  <si>
    <t xml:space="preserve">      바. 보고서 인쇄비</t>
    <phoneticPr fontId="8" type="noConversion"/>
  </si>
  <si>
    <t>제 3호표 내진성능평가(정수장)</t>
    <phoneticPr fontId="12" type="noConversion"/>
  </si>
  <si>
    <t>■  직선보간법</t>
    <phoneticPr fontId="135" type="noConversion"/>
  </si>
  <si>
    <t xml:space="preserve">y =  y1  + </t>
    <phoneticPr fontId="17" type="noConversion"/>
  </si>
  <si>
    <t> (y2 - y1)</t>
    <phoneticPr fontId="17" type="noConversion"/>
  </si>
  <si>
    <t>* (x - x1)</t>
    <phoneticPr fontId="17" type="noConversion"/>
  </si>
  <si>
    <t>x2 - x1</t>
    <phoneticPr fontId="17" type="noConversion"/>
  </si>
  <si>
    <t>※ x : 당해용량,       x1 : 작은용량,      x2 : 큰용량</t>
    <phoneticPr fontId="17" type="noConversion"/>
  </si>
  <si>
    <t xml:space="preserve">    y : 당해용량요율, y1 : 작은용량요율  y2 : 큰용량요율</t>
    <phoneticPr fontId="135" type="noConversion"/>
  </si>
  <si>
    <t>x</t>
    <phoneticPr fontId="135" type="noConversion"/>
  </si>
  <si>
    <t>x1</t>
    <phoneticPr fontId="135" type="noConversion"/>
  </si>
  <si>
    <t>x2</t>
    <phoneticPr fontId="135" type="noConversion"/>
  </si>
  <si>
    <t>y1(전체)</t>
    <phoneticPr fontId="135" type="noConversion"/>
  </si>
  <si>
    <t>y2(전체)</t>
    <phoneticPr fontId="135" type="noConversion"/>
  </si>
  <si>
    <t>y(전체)</t>
    <phoneticPr fontId="135" type="noConversion"/>
  </si>
  <si>
    <t>y1(외업)</t>
    <phoneticPr fontId="135" type="noConversion"/>
  </si>
  <si>
    <t>y2(외업)</t>
    <phoneticPr fontId="135" type="noConversion"/>
  </si>
  <si>
    <t>y(외업)</t>
    <phoneticPr fontId="135" type="noConversion"/>
  </si>
  <si>
    <t>낙찰율적용</t>
    <phoneticPr fontId="27" type="noConversion"/>
  </si>
  <si>
    <t xml:space="preserve">  ㆍ1일 손료 : 2,073원/시간 * 8시간/일 = 16,584원/일</t>
    <phoneticPr fontId="27" type="noConversion"/>
  </si>
  <si>
    <t>기본대가 조정율(%)</t>
    <phoneticPr fontId="17" type="noConversion"/>
  </si>
  <si>
    <t>글씨 흰색</t>
    <phoneticPr fontId="8" type="noConversion"/>
  </si>
  <si>
    <t xml:space="preserve"> □ 배수지</t>
    <phoneticPr fontId="27" type="noConversion"/>
  </si>
  <si>
    <t xml:space="preserve"> □ 배수지</t>
    <phoneticPr fontId="27" type="noConversion"/>
  </si>
  <si>
    <t>적용</t>
    <phoneticPr fontId="27" type="noConversion"/>
  </si>
  <si>
    <r>
      <rPr>
        <sz val="11"/>
        <rFont val="굴림체"/>
        <family val="3"/>
        <charset val="129"/>
      </rPr>
      <t>기초금액</t>
    </r>
    <phoneticPr fontId="8" type="noConversion"/>
  </si>
  <si>
    <r>
      <rPr>
        <sz val="11"/>
        <rFont val="굴림체"/>
        <family val="3"/>
        <charset val="129"/>
      </rPr>
      <t>낙찰금액</t>
    </r>
    <phoneticPr fontId="8" type="noConversion"/>
  </si>
  <si>
    <t>직접인건비의 5%</t>
    <phoneticPr fontId="8" type="noConversion"/>
  </si>
  <si>
    <t>(정밀 및 정기안전점검)</t>
    <phoneticPr fontId="27" type="noConversion"/>
  </si>
  <si>
    <t>□ 과업개요 : 정기안전점검용역 1식</t>
    <phoneticPr fontId="17" type="noConversion"/>
  </si>
  <si>
    <t>총공사비</t>
    <phoneticPr fontId="27" type="noConversion"/>
  </si>
  <si>
    <t>도급</t>
    <phoneticPr fontId="27" type="noConversion"/>
  </si>
  <si>
    <r>
      <t xml:space="preserve">□ 총 용 역 비: </t>
    </r>
    <r>
      <rPr>
        <b/>
        <sz val="12"/>
        <rFont val="휴먼명조"/>
        <family val="3"/>
        <charset val="129"/>
      </rPr>
      <t/>
    </r>
    <phoneticPr fontId="17" type="noConversion"/>
  </si>
  <si>
    <r>
      <t xml:space="preserve">□ 도급 용역비: </t>
    </r>
    <r>
      <rPr>
        <b/>
        <sz val="12"/>
        <rFont val="휴먼명조"/>
        <family val="3"/>
        <charset val="129"/>
      </rPr>
      <t/>
    </r>
    <phoneticPr fontId="17" type="noConversion"/>
  </si>
  <si>
    <t>1권당 50쪽</t>
    <phoneticPr fontId="12" type="noConversion"/>
  </si>
  <si>
    <t>손료(손율 1,570*10E-7)</t>
    <phoneticPr fontId="12" type="noConversion"/>
  </si>
  <si>
    <t>예   정   공   정   표</t>
    <phoneticPr fontId="17" type="noConversion"/>
  </si>
  <si>
    <t>공   사   명 :</t>
    <phoneticPr fontId="17" type="noConversion"/>
  </si>
  <si>
    <t>공 사 기 간 :</t>
    <phoneticPr fontId="17" type="noConversion"/>
  </si>
  <si>
    <t>일</t>
    <phoneticPr fontId="17" type="noConversion"/>
  </si>
  <si>
    <t>공 기</t>
    <phoneticPr fontId="17" type="noConversion"/>
  </si>
  <si>
    <t>보할
(%)</t>
    <phoneticPr fontId="17" type="noConversion"/>
  </si>
  <si>
    <t>공 종</t>
    <phoneticPr fontId="17" type="noConversion"/>
  </si>
  <si>
    <t>계 획 수 립</t>
    <phoneticPr fontId="17" type="noConversion"/>
  </si>
  <si>
    <t>현 장 조 사</t>
    <phoneticPr fontId="17" type="noConversion"/>
  </si>
  <si>
    <t>작성 및 검토</t>
    <phoneticPr fontId="17" type="noConversion"/>
  </si>
  <si>
    <t xml:space="preserve">  </t>
    <phoneticPr fontId="17" type="noConversion"/>
  </si>
  <si>
    <t>협의 및 제출</t>
    <phoneticPr fontId="17" type="noConversion"/>
  </si>
  <si>
    <t>소     계</t>
    <phoneticPr fontId="17" type="noConversion"/>
  </si>
  <si>
    <t>누     계</t>
    <phoneticPr fontId="17" type="noConversion"/>
  </si>
  <si>
    <t xml:space="preserve">  ※ 시설별 산출내역(정기안전점검)</t>
    <phoneticPr fontId="27" type="noConversion"/>
  </si>
  <si>
    <t>비 고</t>
    <phoneticPr fontId="17" type="noConversion"/>
  </si>
  <si>
    <t>수석고배수지 = 수석 저배수지 같은곳에 있음</t>
    <phoneticPr fontId="27" type="noConversion"/>
  </si>
  <si>
    <t>성연배수지 = 서산테크노밸리 배수지 같은곳</t>
    <phoneticPr fontId="27" type="noConversion"/>
  </si>
  <si>
    <t>5억원 이하 :</t>
    <phoneticPr fontId="17" type="noConversion"/>
  </si>
  <si>
    <t>적용 용역금액 :</t>
    <phoneticPr fontId="17" type="noConversion"/>
  </si>
  <si>
    <t xml:space="preserve"> 6. 수수료 산정 (공사기간 2년으로 산정 : 표준공사일수)</t>
    <phoneticPr fontId="17" type="noConversion"/>
  </si>
  <si>
    <t xml:space="preserve"> 5. 동일 설계건에 대해 여러 가지 공사가 복합된 경우는 공사금액대비로 용역금액을 나누어 각각의 공종에 해당하는 요율을 곱한 후 더해서 산출함.</t>
    <phoneticPr fontId="17" type="noConversion"/>
  </si>
  <si>
    <t xml:space="preserve"> 4. 요율표상의 금액별 요율은 구간요율임.</t>
    <phoneticPr fontId="17" type="noConversion"/>
  </si>
  <si>
    <t xml:space="preserve"> 3. 적용가산요율 = 가산요율 × 표준공사기간초과일수/365</t>
    <phoneticPr fontId="17" type="noConversion"/>
  </si>
  <si>
    <t xml:space="preserve"> 2. 적용요율 = 기본요율 + 적용가산요율</t>
    <phoneticPr fontId="17" type="noConversion"/>
  </si>
  <si>
    <t xml:space="preserve"> 1. 공제료 산정방법 :  순용역금액 × 적용요율</t>
    <phoneticPr fontId="17" type="noConversion"/>
  </si>
  <si>
    <t xml:space="preserve">   설계ㆍ건설사업관리 용역손해배상보험 또는 공제 업무요령[국토교통부고시 제2017-219호, 2017. 4. 11., 일부개정]</t>
    <phoneticPr fontId="17" type="noConversion"/>
  </si>
  <si>
    <t>2. 용역손해배상보험 산정</t>
    <phoneticPr fontId="182" type="noConversion"/>
  </si>
  <si>
    <t>평균</t>
  </si>
  <si>
    <t>공동주택건설공사</t>
  </si>
  <si>
    <t>변전공사</t>
  </si>
  <si>
    <t>송전공사</t>
  </si>
  <si>
    <t>공용청사건설공사</t>
  </si>
  <si>
    <t>전시시설공사</t>
  </si>
  <si>
    <t>관람집회시설공사</t>
  </si>
  <si>
    <t>하수도건설공사</t>
  </si>
  <si>
    <t>상수도(정수장포함)건설공사</t>
  </si>
  <si>
    <t>하수종말처리장건설공사</t>
  </si>
  <si>
    <t>폐수처리장건설공사</t>
  </si>
  <si>
    <t>쓰레기소각로건설공사</t>
  </si>
  <si>
    <t>발전소건설공사</t>
  </si>
  <si>
    <t>터널공사</t>
  </si>
  <si>
    <t>지하철공사</t>
  </si>
  <si>
    <t>철도공사</t>
  </si>
  <si>
    <t>항만공사</t>
  </si>
  <si>
    <t>간척공사</t>
  </si>
  <si>
    <t>에너지저장시설공사</t>
  </si>
  <si>
    <t>도로공사</t>
  </si>
  <si>
    <t>댐축조공사</t>
  </si>
  <si>
    <t>공항건설공사</t>
  </si>
  <si>
    <t>교량공사</t>
    <phoneticPr fontId="17" type="noConversion"/>
  </si>
  <si>
    <t>기간</t>
  </si>
  <si>
    <t>가산요율</t>
  </si>
  <si>
    <t>기본요율</t>
  </si>
  <si>
    <t>공사</t>
  </si>
  <si>
    <t>30억원초과50억원이하</t>
  </si>
  <si>
    <t>20억원초과30억원이하</t>
  </si>
  <si>
    <t>10억원초과20억원이하</t>
  </si>
  <si>
    <t>5억원초과10억원이하</t>
  </si>
  <si>
    <t>5억원이하</t>
  </si>
  <si>
    <t>공사종류</t>
  </si>
  <si>
    <t>표준</t>
  </si>
  <si>
    <t>용역금액(계약금액)</t>
  </si>
  <si>
    <t>1. 용역손해배상보험 요율(기본 및 실시설계)/ 엔지니어링 공제조합</t>
    <phoneticPr fontId="182" type="noConversion"/>
  </si>
  <si>
    <t>■ 용역손해배상보험료 산정</t>
    <phoneticPr fontId="182" type="noConversion"/>
  </si>
  <si>
    <t>▣ 별첨#2 용역손해배상보험료</t>
    <phoneticPr fontId="17" type="noConversion"/>
  </si>
  <si>
    <t xml:space="preserve">    5. 용역손해배상보험료</t>
    <phoneticPr fontId="8" type="noConversion"/>
  </si>
  <si>
    <t>천원이하 절사</t>
    <phoneticPr fontId="8" type="noConversion"/>
  </si>
  <si>
    <t>50페이지 각 3부</t>
    <phoneticPr fontId="17" type="noConversion"/>
  </si>
  <si>
    <t>과장</t>
    <phoneticPr fontId="27" type="noConversion"/>
  </si>
  <si>
    <t>팀장</t>
    <phoneticPr fontId="27" type="noConversion"/>
  </si>
  <si>
    <t>담당자</t>
    <phoneticPr fontId="12" type="noConversion"/>
  </si>
  <si>
    <t>검산자</t>
    <phoneticPr fontId="27" type="noConversion"/>
  </si>
  <si>
    <t xml:space="preserve">설계자 </t>
    <phoneticPr fontId="27" type="noConversion"/>
  </si>
  <si>
    <t>위치 : 서산시 관내 일원</t>
    <phoneticPr fontId="27" type="noConversion"/>
  </si>
  <si>
    <t>Ⅰ. 정기안전점검</t>
    <phoneticPr fontId="8" type="noConversion"/>
  </si>
  <si>
    <t>서     산     시</t>
    <phoneticPr fontId="17" type="noConversion"/>
  </si>
  <si>
    <t>배수지</t>
    <phoneticPr fontId="27" type="noConversion"/>
  </si>
  <si>
    <t>기반시설</t>
    <phoneticPr fontId="27" type="noConversion"/>
  </si>
  <si>
    <t>생활용</t>
    <phoneticPr fontId="27" type="noConversion"/>
  </si>
  <si>
    <t>용역 착수</t>
    <phoneticPr fontId="17" type="noConversion"/>
  </si>
  <si>
    <t xml:space="preserve">     2. 재료비 : 2025. 2월 기준</t>
    <phoneticPr fontId="12" type="noConversion"/>
  </si>
  <si>
    <t>2026. 08.</t>
    <phoneticPr fontId="27" type="noConversion"/>
  </si>
  <si>
    <t xml:space="preserve">  2026년도</t>
    <phoneticPr fontId="12" type="noConversion"/>
  </si>
  <si>
    <t>2026.08.</t>
    <phoneticPr fontId="27" type="noConversion"/>
  </si>
  <si>
    <t>2000cc미만 중고차 시장가격 평균가 적용</t>
    <phoneticPr fontId="27" type="noConversion"/>
  </si>
  <si>
    <t>원(한국엔지니어링협회 공표(2025.12. 2)</t>
    <phoneticPr fontId="17" type="noConversion"/>
  </si>
  <si>
    <t>주) 1. 엔지니어링노임단가 : 2025년 12월 2일 공포 기준</t>
    <phoneticPr fontId="12" type="noConversion"/>
  </si>
  <si>
    <t>2026년 하반기 생활용 배수지 정기안전점검 용역(남부) 설계예산서</t>
    <phoneticPr fontId="27" type="noConversion"/>
  </si>
  <si>
    <t xml:space="preserve"> - 동문 배수지 외 7개소 </t>
    <phoneticPr fontId="27" type="noConversion"/>
  </si>
  <si>
    <t>동문 배수지</t>
    <phoneticPr fontId="27" type="noConversion"/>
  </si>
  <si>
    <t>고산 배수지</t>
    <phoneticPr fontId="27" type="noConversion"/>
  </si>
  <si>
    <t>수석 배수지(고)</t>
    <phoneticPr fontId="27" type="noConversion"/>
  </si>
  <si>
    <t>수석 배수지(저)</t>
    <phoneticPr fontId="27" type="noConversion"/>
  </si>
  <si>
    <t>오학 배수지</t>
    <phoneticPr fontId="27" type="noConversion"/>
  </si>
  <si>
    <t>예천 배수지</t>
    <phoneticPr fontId="27" type="noConversion"/>
  </si>
  <si>
    <t>와우 배수지</t>
    <phoneticPr fontId="27" type="noConversion"/>
  </si>
  <si>
    <t>고북 배수지</t>
    <phoneticPr fontId="27" type="noConversion"/>
  </si>
  <si>
    <t>10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</si>
</sst>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7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&quot;₩&quot;* #,##0_ ;_ &quot;₩&quot;* &quot;₩&quot;\!\-#,##0_ ;_ &quot;₩&quot;* &quot;-&quot;_ ;_ @_ "/>
    <numFmt numFmtId="177" formatCode="_ * #,##0_ ;_ * &quot;₩&quot;\!\-#,##0_ ;_ * &quot;-&quot;_ ;_ @_ "/>
    <numFmt numFmtId="178" formatCode="_ &quot;₩&quot;* #,##0.00_ ;_ &quot;₩&quot;* &quot;₩&quot;\!\-#,##0.00_ ;_ &quot;₩&quot;* &quot;-&quot;??_ ;_ @_ "/>
    <numFmt numFmtId="179" formatCode="_ * #,##0.00_ ;_ * &quot;₩&quot;\!\-#,##0.00_ ;_ * &quot;-&quot;??_ ;_ @_ "/>
    <numFmt numFmtId="180" formatCode="_-* #,##0.0_-;\-* #,##0.0_-;_-* &quot;-&quot;_-;_-@_-"/>
    <numFmt numFmtId="181" formatCode="_-* #,##0.00_-;\-* #,##0.00_-;_-* &quot;-&quot;_-;_-@_-"/>
    <numFmt numFmtId="182" formatCode="_-[$€-2]* #,##0.00_-;\-[$€-2]* #,##0.00_-;_-[$€-2]* &quot;-&quot;??_-"/>
    <numFmt numFmtId="183" formatCode="#,##0.00_ "/>
    <numFmt numFmtId="184" formatCode="0.0_);[Red]\(0.0\)"/>
    <numFmt numFmtId="185" formatCode="0.00_ "/>
    <numFmt numFmtId="186" formatCode="_ * #,##0_ ;_ * \-#,##0_ ;_ * &quot;-&quot;_ ;_ @_ "/>
    <numFmt numFmtId="187" formatCode="_ * #,##0.00_ ;_ * \-#,##0.00_ ;_ * &quot;-&quot;??_ ;_ @_ "/>
    <numFmt numFmtId="188" formatCode="\!\$#,##0.00_);\!\(\!\$#,##0.00\!\)"/>
    <numFmt numFmtId="189" formatCode="&quot;$&quot;#,##0;&quot;₩&quot;\!\-&quot;$&quot;#,##0"/>
    <numFmt numFmtId="190" formatCode="&quot;$&quot;#,##0.00_);&quot;₩&quot;\!\(&quot;$&quot;#,##0.00&quot;₩&quot;\!\)"/>
    <numFmt numFmtId="191" formatCode="&quot;US$&quot;#,##0_);&quot;₩&quot;\!\(&quot;US$&quot;#,##0&quot;₩&quot;\!\)"/>
    <numFmt numFmtId="192" formatCode="&quot;SFr.&quot;#,##0;[Red]&quot;SFr.&quot;&quot;₩&quot;\!\-#,##0"/>
    <numFmt numFmtId="193" formatCode="#,##0&quot;₩&quot;\!\ &quot;F&quot;;[Red]&quot;₩&quot;\!\-#,##0&quot;₩&quot;\!\ &quot;F&quot;"/>
    <numFmt numFmtId="194" formatCode="0_);[Red]\(0\)"/>
    <numFmt numFmtId="195" formatCode="#,##0_);[Red]\(#,##0\)"/>
    <numFmt numFmtId="196" formatCode="_ * #,##0.00_ ;_ * \-#,##0.00_ ;_ * &quot;-&quot;_ ;_ @_ "/>
    <numFmt numFmtId="197" formatCode="&quot;₩&quot;#,##0.00;[Red]&quot;₩&quot;\-#,##0.00"/>
    <numFmt numFmtId="198" formatCode="_-* #,##0_-;\-* #,##0_-;_-* &quot;-&quot;??_-;_-@_-"/>
    <numFmt numFmtId="199" formatCode="#&quot;개소&quot;"/>
    <numFmt numFmtId="200" formatCode="0.00_);[Red]\(0.00\)"/>
    <numFmt numFmtId="201" formatCode="#,###\ &quot;원&quot;"/>
    <numFmt numFmtId="202" formatCode="_-* #,##0.000_-;\-* #,##0.000_-;_-* &quot;-&quot;_-;_-@_-"/>
    <numFmt numFmtId="203" formatCode="mm&quot;월&quot;\ dd&quot;일&quot;"/>
    <numFmt numFmtId="204" formatCode="0_ "/>
    <numFmt numFmtId="205" formatCode="#,##0_ "/>
    <numFmt numFmtId="206" formatCode="_-* #,##0.00_-;&quot;₩&quot;&quot;₩&quot;&quot;₩&quot;\-* #,##0.00_-;_-* &quot;-&quot;??_-;_-@_-"/>
    <numFmt numFmtId="207" formatCode="#."/>
    <numFmt numFmtId="208" formatCode="#,##0.000&quot; ton&quot;"/>
    <numFmt numFmtId="209" formatCode="#,##0.0_ ;[Red]\-#,##0.0\ "/>
    <numFmt numFmtId="210" formatCode="#,##0_ ;[Red]\-#,##0\ "/>
    <numFmt numFmtId="211" formatCode="#,##0.0000_ "/>
    <numFmt numFmtId="212" formatCode="&quot;₩&quot;#,##0;[Red]&quot;₩&quot;&quot;₩&quot;\-#,##0"/>
    <numFmt numFmtId="213" formatCode="&quot;  &quot;@"/>
    <numFmt numFmtId="214" formatCode="0.00\ &quot;)&quot;"/>
    <numFmt numFmtId="215" formatCode="0.00\ &quot;)]&quot;"/>
    <numFmt numFmtId="216" formatCode="#,##0&quot;천원&quot;"/>
    <numFmt numFmtId="217" formatCode="0.000\ &quot;²&quot;"/>
    <numFmt numFmtId="218" formatCode="&quot;(&quot;\ 0.00"/>
    <numFmt numFmtId="219" formatCode="&quot;[(&quot;\ 0.00"/>
    <numFmt numFmtId="220" formatCode="_ * #,##0_ ;_ * &quot;₩&quot;&quot;₩&quot;&quot;₩&quot;&quot;₩&quot;\-#,##0_ ;_ * &quot;-&quot;_ ;_ @_ "/>
    <numFmt numFmtId="221" formatCode="#,##0.000&quot; KG&quot;"/>
    <numFmt numFmtId="222" formatCode="0.00&quot; M &quot;"/>
    <numFmt numFmtId="223" formatCode="0.000&quot;M&quot;"/>
    <numFmt numFmtId="224" formatCode="&quot;PG1110&quot;@&quot;01&quot;"/>
    <numFmt numFmtId="225" formatCode="0\ &quot;EA&quot;"/>
    <numFmt numFmtId="226" formatCode=";;"/>
    <numFmt numFmtId="227" formatCode="&quot;113-&quot;@"/>
    <numFmt numFmtId="228" formatCode="#,##0.000\ &quot;㎏ &quot;"/>
    <numFmt numFmtId="229" formatCode="#,##0.000\ &quot;m  &quot;"/>
    <numFmt numFmtId="230" formatCode="#,##0.000\ &quot;㎡ &quot;"/>
    <numFmt numFmtId="231" formatCode="#,##0.000\ &quot;㎥ &quot;"/>
    <numFmt numFmtId="232" formatCode="&quot;Fr.&quot;\ #,##0;[Red]&quot;Fr.&quot;\ \-#,##0"/>
    <numFmt numFmtId="233" formatCode="&quot;Fr.&quot;\ #,##0.00;[Red]&quot;Fr.&quot;\ \-#,##0.00"/>
    <numFmt numFmtId="234" formatCode="#,##0.0"/>
    <numFmt numFmtId="235" formatCode="#,##0.000_ ;[Red]\-#,##0.000\ "/>
    <numFmt numFmtId="236" formatCode="&quot;₩&quot;#,##0;&quot;₩&quot;&quot;₩&quot;\-#,##0"/>
    <numFmt numFmtId="237" formatCode="0\ &quot;t&quot;"/>
    <numFmt numFmtId="238" formatCode="0.0"/>
    <numFmt numFmtId="239" formatCode="&quot;₩&quot;#,##0.00;&quot;₩&quot;&quot;₩&quot;&quot;₩&quot;&quot;₩&quot;&quot;₩&quot;&quot;₩&quot;&quot;₩&quot;&quot;₩&quot;\-#,##0.00"/>
    <numFmt numFmtId="240" formatCode="#,##0.00&quot;원&quot;"/>
    <numFmt numFmtId="241" formatCode="_-* #,##0.0_-;\-* #,##0.0_-;_-* &quot;-&quot;??_-;_-@_-"/>
    <numFmt numFmtId="242" formatCode="#,##0;&quot;-&quot;#,##0"/>
    <numFmt numFmtId="243" formatCode="#,##0.0;[Red]#,##0.0;&quot; &quot;"/>
    <numFmt numFmtId="244" formatCode="0.0000%"/>
    <numFmt numFmtId="245" formatCode="#,##0.0000"/>
    <numFmt numFmtId="246" formatCode="#,##0.00;[Red]#,##0.00;&quot; &quot;"/>
    <numFmt numFmtId="247" formatCode="_(&quot;RM&quot;* #,##0.00_);_(&quot;RM&quot;* \(#,##0.00\);_(&quot;RM&quot;* &quot;-&quot;??_);_(@_)"/>
    <numFmt numFmtId="248" formatCode="&quot;US$&quot;#,##0_);\(&quot;US$&quot;#,##0\)"/>
    <numFmt numFmtId="249" formatCode="0_);\(0\)"/>
    <numFmt numFmtId="250" formatCode="0.0%"/>
    <numFmt numFmtId="251" formatCode="0.000_ "/>
    <numFmt numFmtId="252" formatCode="_-* #,##0;\-* #,##0;_-* &quot;-&quot;;_-@"/>
    <numFmt numFmtId="253" formatCode="&quot;US$&quot;#,##0_);[Red]\(&quot;US$&quot;#,##0\)"/>
    <numFmt numFmtId="254" formatCode="#,##0&quot; &quot;;[Red]&quot;△&quot;#,##0&quot; &quot;"/>
    <numFmt numFmtId="255" formatCode="* #,##0&quot; &quot;;[Red]* &quot;△&quot;#,##0&quot; &quot;;* @"/>
    <numFmt numFmtId="256" formatCode="#,##0.####;[Red]&quot;△&quot;#,##0.####"/>
    <numFmt numFmtId="257" formatCode="#,##0.00##;[Red]&quot;△&quot;#,##0.00##"/>
    <numFmt numFmtId="258" formatCode="_ &quot;₩&quot;* #,##0.00_ ;_ &quot;₩&quot;* &quot;₩&quot;&quot;₩&quot;&quot;₩&quot;&quot;₩&quot;\-#,##0.00_ ;_ &quot;₩&quot;* &quot;-&quot;??_ ;_ @_ "/>
    <numFmt numFmtId="259" formatCode="_ * #,##0.0_ ;_ * &quot;₩&quot;\!\-#,##0.0_ ;_ * &quot;-&quot;_ ;_ @_ "/>
    <numFmt numFmtId="260" formatCode="_ * #,##0.00_ ;_ * &quot;₩&quot;\!\-#,##0.00_ ;_ * &quot;-&quot;_ ;_ @_ "/>
    <numFmt numFmtId="261" formatCode="0.00000000"/>
    <numFmt numFmtId="262" formatCode="&quot;$&quot;#,##0.00_);\(&quot;$&quot;#,##0.00\)"/>
    <numFmt numFmtId="263" formatCode="yyyy&quot;年&quot;m&quot;月&quot;d&quot;日&quot;"/>
    <numFmt numFmtId="264" formatCode="_-* #,##0.0;\-* #,##0.0;_-* &quot;-&quot;.0;_-@"/>
    <numFmt numFmtId="265" formatCode="_-* #,##0.0;&quot;₩&quot;\!\-* #,##0.0;_-* &quot;-&quot;.0;_-@"/>
    <numFmt numFmtId="266" formatCode="0.0%;[Red]\(0.0%\)"/>
    <numFmt numFmtId="267" formatCode="0.0%;[Red]&quot;₩&quot;\!\(0.0%&quot;₩&quot;\!\)"/>
    <numFmt numFmtId="268" formatCode="#,##0&quot; 원&quot;"/>
    <numFmt numFmtId="269" formatCode="#,##0.00000"/>
    <numFmt numFmtId="270" formatCode="&quot;직&quot;&quot;원&quot;\ ##\ &quot;인&quot;"/>
    <numFmt numFmtId="271" formatCode="&quot;직&quot;&quot;원&quot;&quot;₩&quot;\!\ ##&quot;₩&quot;\!\ &quot;인&quot;"/>
    <numFmt numFmtId="272" formatCode="_(* #,##0_);_(* \(#,##0\);_(* &quot;-&quot;_);_(@_)"/>
    <numFmt numFmtId="273" formatCode="##&quot;인&quot;"/>
    <numFmt numFmtId="274" formatCode="&quot;소요인원의&quot;\ ##.0&quot;배&quot;"/>
    <numFmt numFmtId="275" formatCode="#,##0;[Red]#,##0"/>
    <numFmt numFmtId="276" formatCode="_-* #,##0_-;\-* #,##0_-;_-* &quot;-&quot;????_-;_-@_-"/>
    <numFmt numFmtId="277" formatCode="&quot;  ㆍ1일 손료 : &quot;#,###&quot; * 8시간/일 = (원/일)&quot;"/>
    <numFmt numFmtId="278" formatCode="&quot;  ㆍ시간당 손료 : &quot;#,###&quot;원 *손료 = (원/시간)&quot;"/>
    <numFmt numFmtId="279" formatCode="0.000"/>
    <numFmt numFmtId="280" formatCode="0.0000"/>
    <numFmt numFmtId="281" formatCode="&quot;단수정리 &quot;#,###&quot;원&quot;"/>
    <numFmt numFmtId="282" formatCode="\(&quot;₩&quot;\ #,##0\)"/>
    <numFmt numFmtId="283" formatCode="\(&quot;금&quot;#,##0&quot;원&quot;\)"/>
    <numFmt numFmtId="284" formatCode="#,##0.00_);[Red]\(#,##0.00\)"/>
    <numFmt numFmtId="285" formatCode="@&quot;일&quot;"/>
    <numFmt numFmtId="286" formatCode="#,##0.000_);[Red]\(#,##0.000\)"/>
  </numFmts>
  <fonts count="187"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8"/>
      <name val="Arial"/>
      <family val="2"/>
    </font>
    <font>
      <sz val="10"/>
      <name val="Helv"/>
      <family val="2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8"/>
      <name val="바탕"/>
      <family val="1"/>
      <charset val="129"/>
    </font>
    <font>
      <sz val="11"/>
      <name val="Arial"/>
      <family val="2"/>
    </font>
    <font>
      <sz val="10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1"/>
      <name val="μ¸¿o"/>
      <family val="3"/>
      <charset val="129"/>
    </font>
    <font>
      <b/>
      <sz val="12"/>
      <name val="Helv"/>
      <family val="2"/>
    </font>
    <font>
      <b/>
      <sz val="11"/>
      <name val="Helv"/>
      <family val="2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b/>
      <sz val="18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2"/>
      <name val="Times New Roman"/>
      <family val="1"/>
    </font>
    <font>
      <sz val="9"/>
      <name val="Arial"/>
      <family val="2"/>
    </font>
    <font>
      <sz val="1"/>
      <color indexed="0"/>
      <name val="Courier"/>
      <family val="3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명조"/>
      <family val="3"/>
      <charset val="129"/>
    </font>
    <font>
      <sz val="10"/>
      <name val="가는안상수체"/>
      <family val="3"/>
      <charset val="129"/>
    </font>
    <font>
      <sz val="12"/>
      <name val="견고딕"/>
      <family val="1"/>
      <charset val="129"/>
    </font>
    <font>
      <sz val="10"/>
      <color indexed="37"/>
      <name val="굴림"/>
      <family val="3"/>
      <charset val="129"/>
    </font>
    <font>
      <sz val="11"/>
      <name val="바탕체"/>
      <family val="1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u/>
      <sz val="14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sz val="12"/>
      <name val="Arial"/>
      <family val="2"/>
    </font>
    <font>
      <sz val="10"/>
      <name val="Univers (WN)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name val="맑은 고딕"/>
      <family val="3"/>
      <charset val="129"/>
    </font>
    <font>
      <sz val="11"/>
      <color indexed="12"/>
      <name val="바탕체"/>
      <family val="1"/>
      <charset val="129"/>
    </font>
    <font>
      <u/>
      <sz val="7.2"/>
      <color indexed="36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name val="Courier New"/>
      <family val="3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0"/>
      <name val="돋움체"/>
      <family val="3"/>
      <charset val="129"/>
    </font>
    <font>
      <sz val="10"/>
      <color indexed="12"/>
      <name val="굴림체"/>
      <family val="3"/>
      <charset val="129"/>
    </font>
    <font>
      <sz val="17"/>
      <name val="바탕체"/>
      <family val="1"/>
      <charset val="129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sz val="12"/>
      <name val="Helv"/>
      <family val="2"/>
    </font>
    <font>
      <sz val="1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2"/>
      <name val="궁서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6"/>
      <name val="돋움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7"/>
      <name val="맑은 고딕"/>
      <family val="3"/>
      <charset val="129"/>
    </font>
    <font>
      <b/>
      <sz val="20"/>
      <name val="맑은 고딕"/>
      <family val="3"/>
      <charset val="129"/>
    </font>
    <font>
      <sz val="10"/>
      <color indexed="19"/>
      <name val="돋움체"/>
      <family val="3"/>
      <charset val="129"/>
    </font>
    <font>
      <sz val="14"/>
      <name val="돋움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굴림체"/>
      <family val="3"/>
      <charset val="129"/>
    </font>
    <font>
      <b/>
      <sz val="11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ajor"/>
    </font>
    <font>
      <b/>
      <sz val="9"/>
      <name val="굴림"/>
      <family val="3"/>
      <charset val="129"/>
    </font>
    <font>
      <b/>
      <sz val="11"/>
      <name val="바탕체"/>
      <family val="1"/>
      <charset val="129"/>
    </font>
    <font>
      <sz val="9"/>
      <color rgb="FFFF000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name val="굴림"/>
      <family val="3"/>
      <charset val="129"/>
    </font>
    <font>
      <sz val="9"/>
      <color indexed="10"/>
      <name val="굴림"/>
      <family val="3"/>
      <charset val="129"/>
    </font>
    <font>
      <sz val="9"/>
      <color rgb="FF0000FF"/>
      <name val="굴림"/>
      <family val="3"/>
      <charset val="129"/>
    </font>
    <font>
      <sz val="10"/>
      <color rgb="FFFF0000"/>
      <name val="굴림체"/>
      <family val="3"/>
      <charset val="129"/>
    </font>
    <font>
      <sz val="16"/>
      <name val="돋움"/>
      <family val="3"/>
      <charset val="129"/>
    </font>
    <font>
      <sz val="11"/>
      <name val="HY견고딕"/>
      <family val="1"/>
      <charset val="129"/>
    </font>
    <font>
      <sz val="20"/>
      <name val="돋움"/>
      <family val="3"/>
      <charset val="129"/>
    </font>
    <font>
      <sz val="20"/>
      <name val="HY견고딕"/>
      <family val="1"/>
      <charset val="129"/>
    </font>
    <font>
      <sz val="14"/>
      <name val="HY견고딕"/>
      <family val="1"/>
      <charset val="129"/>
    </font>
    <font>
      <sz val="16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4"/>
      <color indexed="10"/>
      <name val="돋움"/>
      <family val="3"/>
      <charset val="129"/>
    </font>
    <font>
      <sz val="11"/>
      <name val="굴림"/>
      <family val="3"/>
      <charset val="129"/>
    </font>
    <font>
      <sz val="11"/>
      <color rgb="FFFF0000"/>
      <name val="Arial"/>
      <family val="2"/>
    </font>
    <font>
      <sz val="11"/>
      <name val="바탕"/>
      <family val="1"/>
      <charset val="129"/>
    </font>
    <font>
      <b/>
      <sz val="12"/>
      <name val="휴먼명조"/>
      <family val="3"/>
      <charset val="129"/>
    </font>
    <font>
      <sz val="14"/>
      <name val="휴먼명조"/>
      <family val="3"/>
      <charset val="129"/>
    </font>
    <font>
      <sz val="11"/>
      <name val="휴먼명조"/>
      <family val="3"/>
      <charset val="129"/>
    </font>
    <font>
      <sz val="18"/>
      <name val="HY헤드라인M"/>
      <family val="1"/>
      <charset val="129"/>
    </font>
    <font>
      <sz val="2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22"/>
      <name val="맑은 고딕"/>
      <family val="3"/>
      <charset val="129"/>
      <scheme val="major"/>
    </font>
    <font>
      <sz val="2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u/>
      <sz val="26"/>
      <name val="돋움"/>
      <family val="3"/>
      <charset val="129"/>
    </font>
    <font>
      <sz val="11"/>
      <name val="맑은고딕"/>
      <family val="3"/>
      <charset val="129"/>
    </font>
    <font>
      <sz val="1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b/>
      <u/>
      <sz val="26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u/>
      <sz val="10"/>
      <color indexed="36"/>
      <name val="굴림체"/>
      <family val="3"/>
      <charset val="129"/>
    </font>
    <font>
      <b/>
      <sz val="9"/>
      <name val="돋움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58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/>
      <bottom style="hair">
        <color indexed="64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hair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indexed="64"/>
      </left>
      <right style="hair">
        <color theme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theme="1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theme="1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medium">
        <color indexed="64"/>
      </right>
      <top/>
      <bottom style="hair">
        <color theme="1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</borders>
  <cellStyleXfs count="5290">
    <xf numFmtId="0" fontId="0" fillId="0" borderId="0"/>
    <xf numFmtId="187" fontId="33" fillId="0" borderId="0" applyFont="0" applyFill="0" applyBorder="0" applyAlignment="0" applyProtection="0"/>
    <xf numFmtId="3" fontId="34" fillId="0" borderId="1"/>
    <xf numFmtId="24" fontId="18" fillId="0" borderId="0" applyFont="0" applyFill="0" applyBorder="0" applyAlignment="0" applyProtection="0"/>
    <xf numFmtId="191" fontId="3" fillId="0" borderId="0" applyNumberFormat="0" applyFont="0" applyFill="0" applyBorder="0" applyAlignment="0" applyProtection="0"/>
    <xf numFmtId="189" fontId="3" fillId="0" borderId="0" applyNumberFormat="0" applyFont="0" applyFill="0" applyBorder="0" applyAlignment="0" applyProtection="0"/>
    <xf numFmtId="191" fontId="3" fillId="0" borderId="0" applyNumberFormat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206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5" fillId="0" borderId="0"/>
    <xf numFmtId="3" fontId="34" fillId="0" borderId="1"/>
    <xf numFmtId="3" fontId="34" fillId="0" borderId="1"/>
    <xf numFmtId="187" fontId="36" fillId="0" borderId="0" applyFont="0" applyFill="0" applyBorder="0" applyAlignment="0" applyProtection="0"/>
    <xf numFmtId="0" fontId="3" fillId="0" borderId="0"/>
    <xf numFmtId="207" fontId="37" fillId="0" borderId="0">
      <protection locked="0"/>
    </xf>
    <xf numFmtId="187" fontId="36" fillId="0" borderId="0" applyFont="0" applyFill="0" applyBorder="0" applyAlignment="0" applyProtection="0"/>
    <xf numFmtId="0" fontId="2" fillId="0" borderId="2">
      <alignment horizontal="center"/>
    </xf>
    <xf numFmtId="187" fontId="36" fillId="0" borderId="0" applyFont="0" applyFill="0" applyBorder="0" applyAlignment="0" applyProtection="0"/>
    <xf numFmtId="40" fontId="18" fillId="0" borderId="0" applyFont="0" applyFill="0" applyBorder="0" applyAlignment="0" applyProtection="0"/>
    <xf numFmtId="187" fontId="33" fillId="0" borderId="0" applyFont="0" applyFill="0" applyBorder="0" applyAlignment="0" applyProtection="0"/>
    <xf numFmtId="205" fontId="38" fillId="0" borderId="1">
      <alignment vertical="center"/>
    </xf>
    <xf numFmtId="195" fontId="39" fillId="0" borderId="3">
      <alignment vertical="center"/>
    </xf>
    <xf numFmtId="194" fontId="40" fillId="0" borderId="3">
      <alignment vertical="center"/>
    </xf>
    <xf numFmtId="194" fontId="40" fillId="0" borderId="3">
      <alignment vertical="center"/>
    </xf>
    <xf numFmtId="208" fontId="30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2" fillId="0" borderId="0"/>
    <xf numFmtId="0" fontId="3" fillId="0" borderId="0">
      <protection locked="0"/>
    </xf>
    <xf numFmtId="0" fontId="43" fillId="0" borderId="0">
      <protection locked="0"/>
    </xf>
    <xf numFmtId="3" fontId="18" fillId="0" borderId="4">
      <alignment horizontal="center"/>
    </xf>
    <xf numFmtId="0" fontId="43" fillId="0" borderId="0"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9" fontId="45" fillId="0" borderId="3">
      <alignment horizontal="distributed" vertical="center"/>
    </xf>
    <xf numFmtId="9" fontId="2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197" fontId="3" fillId="0" borderId="5" applyFont="0" applyFill="0" applyAlignment="0" applyProtection="0">
      <alignment horizontal="center" vertical="center"/>
    </xf>
    <xf numFmtId="0" fontId="2" fillId="0" borderId="0"/>
    <xf numFmtId="0" fontId="14" fillId="3" borderId="6">
      <alignment horizontal="distributed" vertical="center"/>
    </xf>
    <xf numFmtId="0" fontId="9" fillId="0" borderId="0" applyNumberFormat="0" applyFont="0" applyFill="0" applyBorder="0" applyProtection="0">
      <alignment horizontal="centerContinuous" vertical="center"/>
    </xf>
    <xf numFmtId="205" fontId="46" fillId="0" borderId="3">
      <alignment vertical="center"/>
    </xf>
    <xf numFmtId="3" fontId="24" fillId="0" borderId="1"/>
    <xf numFmtId="0" fontId="24" fillId="0" borderId="1"/>
    <xf numFmtId="3" fontId="24" fillId="0" borderId="7"/>
    <xf numFmtId="3" fontId="24" fillId="0" borderId="8"/>
    <xf numFmtId="0" fontId="47" fillId="0" borderId="1"/>
    <xf numFmtId="0" fontId="48" fillId="0" borderId="0">
      <alignment horizontal="center"/>
    </xf>
    <xf numFmtId="0" fontId="1" fillId="0" borderId="9">
      <alignment horizontal="center"/>
    </xf>
    <xf numFmtId="204" fontId="49" fillId="0" borderId="10">
      <alignment vertical="center"/>
    </xf>
    <xf numFmtId="210" fontId="50" fillId="0" borderId="11">
      <alignment vertical="center"/>
    </xf>
    <xf numFmtId="211" fontId="38" fillId="0" borderId="1">
      <alignment vertical="center"/>
    </xf>
    <xf numFmtId="0" fontId="14" fillId="0" borderId="0"/>
    <xf numFmtId="212" fontId="4" fillId="0" borderId="0">
      <alignment vertical="center"/>
    </xf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4" fillId="0" borderId="0"/>
    <xf numFmtId="0" fontId="51" fillId="0" borderId="12"/>
    <xf numFmtId="0" fontId="52" fillId="0" borderId="3">
      <alignment vertical="center"/>
    </xf>
    <xf numFmtId="213" fontId="29" fillId="0" borderId="1" applyBorder="0">
      <alignment vertical="center"/>
    </xf>
    <xf numFmtId="214" fontId="31" fillId="0" borderId="0" applyFill="0" applyBorder="0">
      <alignment horizontal="centerContinuous"/>
    </xf>
    <xf numFmtId="215" fontId="31" fillId="0" borderId="0" applyFill="0" applyBorder="0">
      <alignment horizontal="centerContinuous"/>
    </xf>
    <xf numFmtId="188" fontId="3" fillId="0" borderId="0" applyFont="0" applyFill="0" applyBorder="0" applyAlignment="0" applyProtection="0"/>
    <xf numFmtId="0" fontId="53" fillId="0" borderId="0">
      <alignment horizontal="center" vertical="center"/>
    </xf>
    <xf numFmtId="209" fontId="54" fillId="0" borderId="13">
      <alignment vertical="center"/>
    </xf>
    <xf numFmtId="0" fontId="9" fillId="0" borderId="0" applyNumberFormat="0" applyFont="0" applyFill="0" applyBorder="0" applyProtection="0">
      <alignment vertical="center"/>
    </xf>
    <xf numFmtId="209" fontId="32" fillId="0" borderId="3">
      <alignment vertical="center"/>
    </xf>
    <xf numFmtId="0" fontId="55" fillId="0" borderId="0" applyNumberFormat="0" applyBorder="0" applyAlignment="0">
      <alignment horizontal="centerContinuous" vertical="center"/>
    </xf>
    <xf numFmtId="4" fontId="43" fillId="0" borderId="0">
      <protection locked="0"/>
    </xf>
    <xf numFmtId="216" fontId="30" fillId="0" borderId="0">
      <protection locked="0"/>
    </xf>
    <xf numFmtId="0" fontId="54" fillId="0" borderId="10">
      <alignment vertical="center"/>
    </xf>
    <xf numFmtId="217" fontId="36" fillId="0" borderId="0" applyFill="0" applyBorder="0">
      <alignment horizontal="centerContinuous"/>
    </xf>
    <xf numFmtId="209" fontId="56" fillId="0" borderId="3">
      <alignment vertical="center"/>
    </xf>
    <xf numFmtId="209" fontId="57" fillId="0" borderId="3">
      <alignment vertical="center"/>
    </xf>
    <xf numFmtId="209" fontId="57" fillId="0" borderId="3">
      <alignment vertical="center"/>
    </xf>
    <xf numFmtId="209" fontId="57" fillId="0" borderId="3">
      <alignment vertical="center"/>
    </xf>
    <xf numFmtId="0" fontId="58" fillId="0" borderId="0">
      <alignment vertical="center"/>
    </xf>
    <xf numFmtId="209" fontId="59" fillId="0" borderId="3">
      <alignment vertical="center"/>
    </xf>
    <xf numFmtId="218" fontId="31" fillId="0" borderId="0" applyFill="0" applyBorder="0">
      <alignment horizontal="centerContinuous"/>
    </xf>
    <xf numFmtId="219" fontId="31" fillId="0" borderId="0" applyFill="0" applyBorder="0">
      <alignment horizontal="centerContinuous"/>
    </xf>
    <xf numFmtId="209" fontId="60" fillId="0" borderId="3">
      <alignment vertical="center"/>
    </xf>
    <xf numFmtId="209" fontId="3" fillId="0" borderId="3">
      <alignment vertical="center"/>
      <protection locked="0"/>
    </xf>
    <xf numFmtId="205" fontId="61" fillId="0" borderId="0">
      <alignment vertical="center"/>
    </xf>
    <xf numFmtId="0" fontId="62" fillId="0" borderId="0">
      <alignment vertical="center"/>
      <protection locked="0"/>
    </xf>
    <xf numFmtId="0" fontId="63" fillId="0" borderId="3">
      <alignment horizontal="distributed" vertical="center"/>
    </xf>
    <xf numFmtId="0" fontId="2" fillId="0" borderId="0"/>
    <xf numFmtId="0" fontId="2" fillId="0" borderId="0" applyFont="0" applyFill="0" applyBorder="0" applyAlignment="0" applyProtection="0"/>
    <xf numFmtId="186" fontId="10" fillId="0" borderId="14">
      <alignment vertical="center"/>
    </xf>
    <xf numFmtId="220" fontId="4" fillId="0" borderId="1"/>
    <xf numFmtId="183" fontId="6" fillId="2" borderId="0" applyFill="0" applyBorder="0" applyProtection="0">
      <alignment horizontal="right"/>
    </xf>
    <xf numFmtId="202" fontId="23" fillId="0" borderId="1">
      <alignment vertical="center"/>
    </xf>
    <xf numFmtId="0" fontId="2" fillId="0" borderId="0" applyFont="0" applyFill="0" applyBorder="0" applyAlignment="0" applyProtection="0"/>
    <xf numFmtId="0" fontId="64" fillId="0" borderId="0">
      <alignment horizontal="centerContinuous" vertical="center"/>
    </xf>
    <xf numFmtId="221" fontId="30" fillId="0" borderId="0">
      <protection locked="0"/>
    </xf>
    <xf numFmtId="0" fontId="14" fillId="0" borderId="3">
      <alignment horizontal="center" vertical="center"/>
    </xf>
    <xf numFmtId="0" fontId="14" fillId="0" borderId="3">
      <alignment horizontal="left" vertical="center"/>
    </xf>
    <xf numFmtId="0" fontId="14" fillId="0" borderId="3">
      <alignment vertical="center" textRotation="255"/>
    </xf>
    <xf numFmtId="0" fontId="2" fillId="0" borderId="0"/>
    <xf numFmtId="0" fontId="3" fillId="0" borderId="0"/>
    <xf numFmtId="209" fontId="63" fillId="0" borderId="3">
      <alignment horizontal="distributed" vertical="center"/>
    </xf>
    <xf numFmtId="0" fontId="3" fillId="0" borderId="0"/>
    <xf numFmtId="0" fontId="3" fillId="0" borderId="0"/>
    <xf numFmtId="0" fontId="2" fillId="0" borderId="3">
      <alignment vertical="center" wrapText="1"/>
    </xf>
    <xf numFmtId="0" fontId="15" fillId="0" borderId="0" applyNumberFormat="0" applyFill="0" applyBorder="0" applyAlignment="0" applyProtection="0">
      <alignment vertical="top"/>
      <protection locked="0"/>
    </xf>
    <xf numFmtId="0" fontId="43" fillId="0" borderId="15">
      <protection locked="0"/>
    </xf>
    <xf numFmtId="222" fontId="30" fillId="0" borderId="0">
      <protection locked="0"/>
    </xf>
    <xf numFmtId="223" fontId="30" fillId="0" borderId="0">
      <protection locked="0"/>
    </xf>
    <xf numFmtId="0" fontId="65" fillId="0" borderId="0">
      <protection locked="0"/>
    </xf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207" fontId="43" fillId="0" borderId="0">
      <protection locked="0"/>
    </xf>
    <xf numFmtId="207" fontId="43" fillId="0" borderId="0">
      <protection locked="0"/>
    </xf>
    <xf numFmtId="207" fontId="4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176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3" fillId="0" borderId="0">
      <protection locked="0"/>
    </xf>
    <xf numFmtId="178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207" fontId="43" fillId="0" borderId="0">
      <protection locked="0"/>
    </xf>
    <xf numFmtId="0" fontId="18" fillId="0" borderId="0"/>
    <xf numFmtId="207" fontId="37" fillId="0" borderId="0">
      <protection locked="0"/>
    </xf>
    <xf numFmtId="207" fontId="37" fillId="0" borderId="0">
      <protection locked="0"/>
    </xf>
    <xf numFmtId="178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187" fontId="4" fillId="0" borderId="0" applyFont="0" applyFill="0" applyBorder="0" applyAlignment="0" applyProtection="0"/>
    <xf numFmtId="207" fontId="43" fillId="0" borderId="0">
      <protection locked="0"/>
    </xf>
    <xf numFmtId="207" fontId="37" fillId="0" borderId="0">
      <protection locked="0"/>
    </xf>
    <xf numFmtId="0" fontId="66" fillId="0" borderId="0"/>
    <xf numFmtId="0" fontId="68" fillId="0" borderId="0"/>
    <xf numFmtId="0" fontId="3" fillId="0" borderId="0" applyFill="0" applyBorder="0" applyAlignment="0"/>
    <xf numFmtId="0" fontId="19" fillId="0" borderId="0"/>
    <xf numFmtId="207" fontId="43" fillId="0" borderId="0">
      <protection locked="0"/>
    </xf>
    <xf numFmtId="4" fontId="43" fillId="0" borderId="0">
      <protection locked="0"/>
    </xf>
    <xf numFmtId="41" fontId="69" fillId="0" borderId="0" applyFont="0" applyFill="0" applyBorder="0" applyAlignment="0" applyProtection="0"/>
    <xf numFmtId="192" fontId="3" fillId="0" borderId="0"/>
    <xf numFmtId="0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224" fontId="14" fillId="0" borderId="0">
      <protection locked="0"/>
    </xf>
    <xf numFmtId="0" fontId="6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20" fillId="0" borderId="0"/>
    <xf numFmtId="0" fontId="4" fillId="0" borderId="0" applyFont="0" applyFill="0" applyBorder="0" applyAlignment="0" applyProtection="0"/>
    <xf numFmtId="0" fontId="18" fillId="0" borderId="0" applyFont="0" applyFill="0" applyBorder="0" applyAlignment="0" applyProtection="0"/>
    <xf numFmtId="193" fontId="3" fillId="0" borderId="0"/>
    <xf numFmtId="225" fontId="36" fillId="0" borderId="0" applyFill="0" applyBorder="0">
      <alignment horizontal="centerContinuous"/>
    </xf>
    <xf numFmtId="182" fontId="3" fillId="0" borderId="0" applyFont="0" applyFill="0" applyBorder="0" applyAlignment="0" applyProtection="0"/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" fontId="4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7" fillId="3" borderId="0" applyNumberFormat="0" applyBorder="0" applyAlignment="0" applyProtection="0"/>
    <xf numFmtId="0" fontId="21" fillId="0" borderId="0">
      <alignment horizontal="left"/>
    </xf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0" fontId="2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227" fontId="14" fillId="0" borderId="0">
      <protection locked="0"/>
    </xf>
    <xf numFmtId="227" fontId="14" fillId="0" borderId="0">
      <protection locked="0"/>
    </xf>
    <xf numFmtId="0" fontId="70" fillId="0" borderId="0" applyNumberFormat="0" applyFill="0" applyBorder="0" applyAlignment="0" applyProtection="0"/>
    <xf numFmtId="10" fontId="7" fillId="4" borderId="1" applyNumberFormat="0" applyBorder="0" applyAlignment="0" applyProtection="0"/>
    <xf numFmtId="228" fontId="29" fillId="0" borderId="1">
      <alignment vertical="center"/>
    </xf>
    <xf numFmtId="0" fontId="3" fillId="0" borderId="18">
      <protection locked="0"/>
    </xf>
    <xf numFmtId="229" fontId="29" fillId="0" borderId="1">
      <alignment horizontal="right" vertical="center"/>
    </xf>
    <xf numFmtId="230" fontId="29" fillId="0" borderId="1">
      <alignment vertical="center"/>
    </xf>
    <xf numFmtId="231" fontId="29" fillId="0" borderId="1">
      <alignment vertical="center"/>
    </xf>
    <xf numFmtId="177" fontId="3" fillId="0" borderId="0">
      <alignment horizontal="left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2" fillId="0" borderId="18"/>
    <xf numFmtId="232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187" fontId="4" fillId="0" borderId="0" applyFont="0" applyFill="0" applyBorder="0" applyAlignment="0" applyProtection="0"/>
    <xf numFmtId="37" fontId="71" fillId="0" borderId="0"/>
    <xf numFmtId="0" fontId="4" fillId="0" borderId="0" applyNumberFormat="0" applyFill="0" applyBorder="0" applyAlignment="0" applyProtection="0"/>
    <xf numFmtId="0" fontId="2" fillId="0" borderId="0"/>
    <xf numFmtId="190" fontId="3" fillId="0" borderId="0"/>
    <xf numFmtId="0" fontId="4" fillId="0" borderId="0"/>
    <xf numFmtId="0" fontId="4" fillId="0" borderId="0" applyFont="0" applyFill="0" applyBorder="0" applyAlignment="0" applyProtection="0"/>
    <xf numFmtId="40" fontId="18" fillId="0" borderId="0" applyFont="0" applyFill="0" applyBorder="0" applyAlignment="0" applyProtection="0"/>
    <xf numFmtId="187" fontId="24" fillId="0" borderId="0">
      <alignment vertical="center"/>
    </xf>
    <xf numFmtId="234" fontId="14" fillId="0" borderId="0">
      <protection locked="0"/>
    </xf>
    <xf numFmtId="10" fontId="4" fillId="0" borderId="0" applyFont="0" applyFill="0" applyBorder="0" applyAlignment="0" applyProtection="0"/>
    <xf numFmtId="207" fontId="72" fillId="0" borderId="0">
      <protection locked="0"/>
    </xf>
    <xf numFmtId="187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235" fontId="45" fillId="0" borderId="3">
      <alignment vertical="center"/>
    </xf>
    <xf numFmtId="236" fontId="3" fillId="0" borderId="0" applyFont="0" applyFill="0" applyBorder="0" applyAlignment="0" applyProtection="0"/>
    <xf numFmtId="187" fontId="4" fillId="0" borderId="0" applyFont="0" applyFill="0" applyBorder="0" applyAlignment="0" applyProtection="0"/>
    <xf numFmtId="200" fontId="24" fillId="0" borderId="0">
      <alignment vertical="center"/>
    </xf>
    <xf numFmtId="200" fontId="24" fillId="0" borderId="0">
      <alignment vertical="distributed"/>
    </xf>
    <xf numFmtId="0" fontId="22" fillId="0" borderId="0"/>
    <xf numFmtId="40" fontId="18" fillId="0" borderId="0" applyFont="0" applyFill="0" applyBorder="0" applyAlignment="0" applyProtection="0"/>
    <xf numFmtId="178" fontId="3" fillId="0" borderId="0">
      <alignment horizontal="center"/>
    </xf>
    <xf numFmtId="0" fontId="73" fillId="3" borderId="0">
      <alignment horizontal="centerContinuous"/>
    </xf>
    <xf numFmtId="0" fontId="74" fillId="0" borderId="0" applyFill="0" applyBorder="0" applyProtection="0">
      <alignment horizontal="centerContinuous" vertical="center"/>
    </xf>
    <xf numFmtId="0" fontId="5" fillId="2" borderId="0" applyFill="0" applyBorder="0" applyProtection="0">
      <alignment horizontal="center" vertical="center"/>
    </xf>
    <xf numFmtId="237" fontId="36" fillId="0" borderId="0" applyFill="0" applyBorder="0">
      <alignment horizontal="centerContinuous"/>
    </xf>
    <xf numFmtId="0" fontId="4" fillId="0" borderId="15" applyNumberFormat="0" applyFont="0" applyFill="0" applyAlignment="0" applyProtection="0"/>
    <xf numFmtId="0" fontId="27" fillId="0" borderId="2">
      <alignment horizontal="left"/>
    </xf>
    <xf numFmtId="206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55" fillId="0" borderId="0"/>
    <xf numFmtId="186" fontId="55" fillId="0" borderId="0" applyFont="0" applyFill="0" applyBorder="0" applyAlignment="0" applyProtection="0"/>
    <xf numFmtId="0" fontId="4" fillId="0" borderId="0"/>
    <xf numFmtId="0" fontId="88" fillId="8" borderId="0" applyNumberFormat="0" applyFont="0" applyBorder="0" applyAlignment="0">
      <alignment vertical="center"/>
    </xf>
    <xf numFmtId="9" fontId="3" fillId="0" borderId="0" applyFont="0" applyFill="0" applyBorder="0" applyAlignment="0" applyProtection="0">
      <alignment vertical="center"/>
    </xf>
    <xf numFmtId="0" fontId="55" fillId="9" borderId="0" applyNumberFormat="0" applyFont="0" applyBorder="0" applyAlignment="0">
      <alignment vertical="center"/>
      <protection locked="0"/>
    </xf>
    <xf numFmtId="239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186" fontId="2" fillId="0" borderId="0" applyNumberFormat="0" applyFont="0" applyFill="0" applyBorder="0" applyProtection="0">
      <alignment vertical="center"/>
    </xf>
    <xf numFmtId="0" fontId="24" fillId="0" borderId="0" applyNumberFormat="0" applyFont="0" applyBorder="0" applyAlignment="0">
      <alignment vertical="center"/>
    </xf>
    <xf numFmtId="0" fontId="90" fillId="0" borderId="0" applyNumberFormat="0" applyAlignment="0">
      <alignment horizontal="left"/>
    </xf>
    <xf numFmtId="0" fontId="91" fillId="0" borderId="0" applyNumberFormat="0" applyAlignment="0">
      <alignment horizontal="left"/>
    </xf>
    <xf numFmtId="30" fontId="92" fillId="0" borderId="0" applyNumberFormat="0" applyFill="0" applyBorder="0" applyAlignment="0" applyProtection="0">
      <alignment horizontal="left"/>
    </xf>
    <xf numFmtId="40" fontId="93" fillId="0" borderId="0" applyBorder="0">
      <alignment horizontal="right"/>
    </xf>
    <xf numFmtId="0" fontId="3" fillId="0" borderId="0">
      <alignment vertical="center"/>
    </xf>
    <xf numFmtId="238" fontId="3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3" fillId="0" borderId="0" applyFont="0" applyFill="0" applyBorder="0" applyProtection="0">
      <alignment vertical="center"/>
    </xf>
    <xf numFmtId="241" fontId="3" fillId="0" borderId="0">
      <alignment vertical="center"/>
    </xf>
    <xf numFmtId="198" fontId="3" fillId="0" borderId="0" applyFont="0" applyFill="0" applyBorder="0" applyAlignment="0" applyProtection="0">
      <alignment vertical="center"/>
    </xf>
    <xf numFmtId="186" fontId="55" fillId="0" borderId="1">
      <alignment vertical="center"/>
    </xf>
    <xf numFmtId="242" fontId="2" fillId="0" borderId="0">
      <alignment vertical="center"/>
    </xf>
    <xf numFmtId="3" fontId="96" fillId="0" borderId="31">
      <alignment horizontal="right" vertical="center"/>
    </xf>
    <xf numFmtId="243" fontId="86" fillId="0" borderId="0">
      <alignment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243" fontId="86" fillId="0" borderId="0">
      <alignment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6" fontId="24" fillId="0" borderId="0">
      <alignment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46" fontId="24" fillId="0" borderId="0">
      <alignment vertical="center"/>
    </xf>
    <xf numFmtId="49" fontId="29" fillId="0" borderId="1">
      <alignment horizontal="center" vertical="center"/>
    </xf>
    <xf numFmtId="0" fontId="24" fillId="0" borderId="0">
      <alignment vertical="center"/>
    </xf>
    <xf numFmtId="0" fontId="11" fillId="0" borderId="0"/>
    <xf numFmtId="0" fontId="97" fillId="0" borderId="21">
      <alignment vertical="center"/>
    </xf>
    <xf numFmtId="0" fontId="98" fillId="0" borderId="0" applyNumberFormat="0" applyFill="0" applyBorder="0" applyAlignment="0" applyProtection="0">
      <alignment vertical="top"/>
      <protection locked="0"/>
    </xf>
    <xf numFmtId="186" fontId="10" fillId="0" borderId="34">
      <alignment vertical="center"/>
    </xf>
    <xf numFmtId="10" fontId="30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10" fontId="30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47" fontId="2" fillId="0" borderId="0" applyFont="0" applyFill="0" applyBorder="0" applyProtection="0">
      <alignment horizontal="center" vertical="center"/>
    </xf>
    <xf numFmtId="248" fontId="2" fillId="0" borderId="0" applyFont="0" applyFill="0" applyBorder="0" applyProtection="0">
      <alignment horizontal="center" vertical="center"/>
    </xf>
    <xf numFmtId="249" fontId="3" fillId="0" borderId="0" applyFont="0" applyFill="0" applyBorder="0" applyAlignment="0" applyProtection="0"/>
    <xf numFmtId="250" fontId="24" fillId="0" borderId="0" applyFont="0" applyFill="0" applyBorder="0" applyAlignment="0" applyProtection="0"/>
    <xf numFmtId="186" fontId="99" fillId="0" borderId="20">
      <alignment vertical="center"/>
    </xf>
    <xf numFmtId="0" fontId="24" fillId="0" borderId="0" applyNumberFormat="0" applyFont="0" applyFill="0" applyBorder="0" applyProtection="0">
      <alignment horizontal="centerContinuous" vertical="center"/>
    </xf>
    <xf numFmtId="204" fontId="9" fillId="0" borderId="23" applyFont="0" applyFill="0" applyBorder="0" applyAlignment="0" applyProtection="0">
      <alignment vertical="center"/>
    </xf>
    <xf numFmtId="251" fontId="9" fillId="0" borderId="23" applyFont="0" applyFill="0" applyBorder="0" applyAlignment="0" applyProtection="0">
      <alignment vertical="center"/>
    </xf>
    <xf numFmtId="252" fontId="30" fillId="0" borderId="0">
      <alignment vertical="center"/>
    </xf>
    <xf numFmtId="186" fontId="14" fillId="0" borderId="20">
      <alignment vertical="center"/>
    </xf>
    <xf numFmtId="0" fontId="100" fillId="0" borderId="0">
      <alignment vertical="center"/>
    </xf>
    <xf numFmtId="0" fontId="42" fillId="10" borderId="0"/>
    <xf numFmtId="0" fontId="2" fillId="0" borderId="1">
      <alignment horizontal="distributed" vertical="center"/>
    </xf>
    <xf numFmtId="0" fontId="2" fillId="0" borderId="19">
      <alignment horizontal="distributed" vertical="top"/>
    </xf>
    <xf numFmtId="0" fontId="2" fillId="0" borderId="27">
      <alignment horizontal="distributed"/>
    </xf>
    <xf numFmtId="0" fontId="2" fillId="0" borderId="0"/>
    <xf numFmtId="0" fontId="101" fillId="0" borderId="0"/>
    <xf numFmtId="207" fontId="3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253" fontId="2" fillId="0" borderId="0" applyFont="0" applyFill="0" applyBorder="0" applyProtection="0">
      <alignment vertical="center"/>
    </xf>
    <xf numFmtId="38" fontId="24" fillId="0" borderId="0" applyFont="0" applyFill="0" applyBorder="0" applyProtection="0">
      <alignment vertical="center"/>
    </xf>
    <xf numFmtId="186" fontId="2" fillId="0" borderId="68">
      <alignment horizontal="center" vertical="center"/>
    </xf>
    <xf numFmtId="38" fontId="24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>
      <alignment vertical="center"/>
    </xf>
    <xf numFmtId="38" fontId="24" fillId="0" borderId="0" applyFill="0" applyBorder="0" applyAlignment="0" applyProtection="0">
      <alignment vertical="center"/>
    </xf>
    <xf numFmtId="252" fontId="23" fillId="0" borderId="0" applyFont="0" applyFill="0" applyBorder="0" applyAlignment="0" applyProtection="0"/>
    <xf numFmtId="254" fontId="18" fillId="0" borderId="0" applyFont="0" applyFill="0" applyBorder="0" applyAlignment="0" applyProtection="0"/>
    <xf numFmtId="255" fontId="18" fillId="0" borderId="0" applyFont="0" applyFill="0" applyBorder="0" applyAlignment="0" applyProtection="0"/>
    <xf numFmtId="256" fontId="18" fillId="0" borderId="0" applyFont="0" applyFill="0" applyBorder="0" applyAlignment="0" applyProtection="0"/>
    <xf numFmtId="257" fontId="18" fillId="0" borderId="0" applyFont="0" applyFill="0" applyBorder="0" applyAlignment="0" applyProtection="0"/>
    <xf numFmtId="207" fontId="3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0" fontId="2" fillId="0" borderId="0" applyFont="0" applyFill="0" applyBorder="0" applyAlignment="0" applyProtection="0"/>
    <xf numFmtId="207" fontId="3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0" fillId="0" borderId="0" applyProtection="0"/>
    <xf numFmtId="258" fontId="3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3" fontId="29" fillId="0" borderId="34">
      <alignment horizontal="right" vertical="center"/>
    </xf>
    <xf numFmtId="4" fontId="29" fillId="0" borderId="34">
      <alignment horizontal="right"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11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9" fillId="0" borderId="3">
      <alignment horizontal="center" vertical="center"/>
    </xf>
    <xf numFmtId="0" fontId="10" fillId="0" borderId="1" applyFont="0" applyBorder="0">
      <alignment horizontal="center" vertical="center"/>
    </xf>
    <xf numFmtId="0" fontId="42" fillId="0" borderId="0"/>
    <xf numFmtId="0" fontId="110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2" fillId="0" borderId="0"/>
    <xf numFmtId="0" fontId="4" fillId="0" borderId="0"/>
    <xf numFmtId="0" fontId="2" fillId="0" borderId="0"/>
    <xf numFmtId="0" fontId="113" fillId="0" borderId="0">
      <alignment horizontal="centerContinuous"/>
    </xf>
    <xf numFmtId="261" fontId="119" fillId="0" borderId="0" applyNumberFormat="0">
      <alignment horizontal="center" vertical="center"/>
      <protection locked="0" hidden="1"/>
    </xf>
    <xf numFmtId="0" fontId="4" fillId="0" borderId="0" applyNumberFormat="0" applyFill="0" applyBorder="0" applyAlignment="0" applyProtection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10" fillId="0" borderId="0"/>
    <xf numFmtId="0" fontId="4" fillId="0" borderId="0"/>
    <xf numFmtId="0" fontId="10" fillId="0" borderId="0" applyFont="0" applyFill="0" applyBorder="0" applyAlignment="0" applyProtection="0"/>
    <xf numFmtId="0" fontId="4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77" fontId="55" fillId="0" borderId="1">
      <alignment vertical="center"/>
    </xf>
    <xf numFmtId="246" fontId="30" fillId="0" borderId="0">
      <alignment vertical="center"/>
    </xf>
    <xf numFmtId="3" fontId="96" fillId="0" borderId="31">
      <alignment horizontal="right" vertical="center"/>
    </xf>
    <xf numFmtId="243" fontId="86" fillId="0" borderId="0">
      <alignment vertical="center"/>
    </xf>
    <xf numFmtId="243" fontId="86" fillId="0" borderId="0">
      <alignment vertical="center"/>
    </xf>
    <xf numFmtId="243" fontId="86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43" fontId="86" fillId="0" borderId="0">
      <alignment vertical="center"/>
    </xf>
    <xf numFmtId="243" fontId="86" fillId="0" borderId="0">
      <alignment vertical="center"/>
    </xf>
    <xf numFmtId="243" fontId="86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43" fontId="86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6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9" fontId="6" fillId="0" borderId="0">
      <alignment vertical="center"/>
    </xf>
    <xf numFmtId="269" fontId="6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9" fontId="2" fillId="0" borderId="0">
      <protection locked="0"/>
    </xf>
    <xf numFmtId="0" fontId="34" fillId="0" borderId="0" applyFont="0"/>
    <xf numFmtId="0" fontId="120" fillId="0" borderId="0">
      <alignment vertical="center"/>
    </xf>
    <xf numFmtId="0" fontId="2" fillId="0" borderId="0"/>
    <xf numFmtId="0" fontId="69" fillId="0" borderId="0"/>
    <xf numFmtId="42" fontId="121" fillId="0" borderId="0" applyFont="0" applyFill="0" applyBorder="0" applyAlignment="0" applyProtection="0"/>
    <xf numFmtId="44" fontId="121" fillId="0" borderId="0" applyFont="0" applyFill="0" applyBorder="0" applyAlignment="0" applyProtection="0"/>
    <xf numFmtId="41" fontId="121" fillId="0" borderId="0" applyFont="0" applyFill="0" applyBorder="0" applyAlignment="0" applyProtection="0"/>
    <xf numFmtId="43" fontId="121" fillId="0" borderId="0" applyFont="0" applyFill="0" applyBorder="0" applyAlignment="0" applyProtection="0"/>
    <xf numFmtId="0" fontId="122" fillId="0" borderId="0"/>
    <xf numFmtId="0" fontId="121" fillId="0" borderId="0"/>
    <xf numFmtId="0" fontId="10" fillId="0" borderId="0" applyFont="0" applyFill="0" applyBorder="0" applyAlignment="0" applyProtection="0"/>
    <xf numFmtId="272" fontId="4" fillId="0" borderId="0" applyFont="0" applyFill="0" applyBorder="0" applyAlignment="0" applyProtection="0"/>
    <xf numFmtId="0" fontId="9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2" fillId="0" borderId="0"/>
    <xf numFmtId="0" fontId="3" fillId="0" borderId="0"/>
    <xf numFmtId="0" fontId="2" fillId="0" borderId="0"/>
    <xf numFmtId="0" fontId="3" fillId="0" borderId="0"/>
    <xf numFmtId="0" fontId="5" fillId="0" borderId="0"/>
    <xf numFmtId="41" fontId="5" fillId="0" borderId="0" applyFont="0" applyFill="0" applyBorder="0" applyAlignment="0" applyProtection="0"/>
    <xf numFmtId="0" fontId="155" fillId="0" borderId="0"/>
    <xf numFmtId="0" fontId="3" fillId="0" borderId="0"/>
    <xf numFmtId="41" fontId="31" fillId="0" borderId="0" applyFont="0" applyFill="0" applyBorder="0" applyAlignment="0" applyProtection="0"/>
    <xf numFmtId="0" fontId="24" fillId="0" borderId="0"/>
    <xf numFmtId="0" fontId="3" fillId="0" borderId="0"/>
    <xf numFmtId="0" fontId="3" fillId="0" borderId="0"/>
  </cellStyleXfs>
  <cellXfs count="855">
    <xf numFmtId="0" fontId="0" fillId="0" borderId="0" xfId="0"/>
    <xf numFmtId="41" fontId="6" fillId="0" borderId="0" xfId="0" applyNumberFormat="1" applyFont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left" vertical="center"/>
    </xf>
    <xf numFmtId="41" fontId="6" fillId="0" borderId="0" xfId="0" applyNumberFormat="1" applyFont="1" applyAlignment="1">
      <alignment vertical="center"/>
    </xf>
    <xf numFmtId="41" fontId="9" fillId="0" borderId="0" xfId="0" applyNumberFormat="1" applyFont="1" applyAlignment="1">
      <alignment horizontal="left" vertical="center"/>
    </xf>
    <xf numFmtId="41" fontId="13" fillId="0" borderId="0" xfId="0" applyNumberFormat="1" applyFont="1" applyAlignment="1">
      <alignment horizontal="center" vertical="center"/>
    </xf>
    <xf numFmtId="41" fontId="10" fillId="0" borderId="0" xfId="106" applyNumberFormat="1" applyFont="1" applyBorder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77" fillId="0" borderId="0" xfId="153" applyFont="1" applyFill="1" applyBorder="1" applyAlignment="1">
      <alignment vertical="center"/>
    </xf>
    <xf numFmtId="0" fontId="77" fillId="0" borderId="0" xfId="153" applyFont="1" applyFill="1" applyBorder="1" applyAlignment="1">
      <alignment horizontal="left" vertical="center"/>
    </xf>
    <xf numFmtId="1" fontId="77" fillId="0" borderId="0" xfId="153" applyNumberFormat="1" applyFont="1" applyFill="1" applyBorder="1" applyAlignment="1">
      <alignment vertical="center"/>
    </xf>
    <xf numFmtId="41" fontId="77" fillId="0" borderId="0" xfId="153" applyNumberFormat="1" applyFont="1" applyFill="1" applyBorder="1" applyAlignment="1">
      <alignment vertical="center"/>
    </xf>
    <xf numFmtId="0" fontId="77" fillId="0" borderId="0" xfId="153" applyFont="1" applyFill="1" applyBorder="1" applyAlignment="1">
      <alignment horizontal="right" vertical="center"/>
    </xf>
    <xf numFmtId="49" fontId="76" fillId="0" borderId="0" xfId="153" applyNumberFormat="1" applyFont="1" applyFill="1" applyBorder="1" applyAlignment="1">
      <alignment horizontal="left" vertical="center"/>
    </xf>
    <xf numFmtId="0" fontId="78" fillId="0" borderId="0" xfId="153" applyFont="1" applyFill="1" applyBorder="1" applyAlignment="1">
      <alignment horizontal="center" vertical="center"/>
    </xf>
    <xf numFmtId="0" fontId="78" fillId="0" borderId="0" xfId="153" applyFont="1" applyFill="1" applyBorder="1" applyAlignment="1">
      <alignment vertical="center"/>
    </xf>
    <xf numFmtId="41" fontId="78" fillId="0" borderId="44" xfId="153" applyNumberFormat="1" applyFont="1" applyFill="1" applyBorder="1" applyAlignment="1">
      <alignment horizontal="center" vertical="center"/>
    </xf>
    <xf numFmtId="2" fontId="78" fillId="0" borderId="0" xfId="153" applyNumberFormat="1" applyFont="1" applyFill="1" applyBorder="1" applyAlignment="1">
      <alignment horizontal="center" vertical="center"/>
    </xf>
    <xf numFmtId="41" fontId="78" fillId="0" borderId="0" xfId="153" applyNumberFormat="1" applyFont="1" applyFill="1" applyBorder="1" applyAlignment="1">
      <alignment horizontal="center" vertical="center"/>
    </xf>
    <xf numFmtId="0" fontId="79" fillId="0" borderId="0" xfId="0" applyFont="1" applyFill="1" applyAlignment="1">
      <alignment horizontal="center" vertical="center"/>
    </xf>
    <xf numFmtId="0" fontId="79" fillId="0" borderId="0" xfId="0" applyFont="1" applyFill="1" applyAlignment="1">
      <alignment vertical="center"/>
    </xf>
    <xf numFmtId="0" fontId="77" fillId="0" borderId="0" xfId="153" applyFont="1" applyFill="1" applyAlignment="1">
      <alignment vertical="center"/>
    </xf>
    <xf numFmtId="0" fontId="77" fillId="0" borderId="0" xfId="153" applyFont="1" applyFill="1" applyAlignment="1">
      <alignment horizontal="right" vertical="center"/>
    </xf>
    <xf numFmtId="9" fontId="77" fillId="0" borderId="0" xfId="153" applyNumberFormat="1" applyFont="1" applyFill="1" applyAlignment="1">
      <alignment horizontal="right" vertical="center"/>
    </xf>
    <xf numFmtId="49" fontId="77" fillId="0" borderId="0" xfId="153" applyNumberFormat="1" applyFont="1" applyFill="1" applyBorder="1" applyAlignment="1">
      <alignment vertical="center"/>
    </xf>
    <xf numFmtId="0" fontId="77" fillId="0" borderId="0" xfId="153" applyFont="1" applyFill="1" applyBorder="1" applyAlignment="1">
      <alignment horizontal="center" vertical="center"/>
    </xf>
    <xf numFmtId="0" fontId="77" fillId="0" borderId="0" xfId="153" applyFont="1" applyFill="1" applyAlignment="1">
      <alignment horizontal="left" vertical="center"/>
    </xf>
    <xf numFmtId="0" fontId="85" fillId="0" borderId="0" xfId="153" applyFont="1" applyFill="1" applyAlignment="1">
      <alignment horizontal="left" vertical="center"/>
    </xf>
    <xf numFmtId="41" fontId="85" fillId="0" borderId="0" xfId="153" applyNumberFormat="1" applyFont="1" applyFill="1" applyAlignment="1">
      <alignment vertical="center"/>
    </xf>
    <xf numFmtId="41" fontId="85" fillId="0" borderId="0" xfId="153" applyNumberFormat="1" applyFont="1" applyFill="1" applyBorder="1" applyAlignment="1">
      <alignment vertical="center"/>
    </xf>
    <xf numFmtId="0" fontId="85" fillId="0" borderId="0" xfId="153" applyFont="1" applyFill="1" applyBorder="1" applyAlignment="1">
      <alignment horizontal="center" vertical="center"/>
    </xf>
    <xf numFmtId="0" fontId="85" fillId="0" borderId="0" xfId="153" applyFont="1" applyFill="1" applyAlignment="1">
      <alignment vertical="center"/>
    </xf>
    <xf numFmtId="0" fontId="76" fillId="0" borderId="0" xfId="153" applyFont="1" applyFill="1" applyBorder="1" applyAlignment="1">
      <alignment vertical="center"/>
    </xf>
    <xf numFmtId="49" fontId="76" fillId="0" borderId="0" xfId="153" applyNumberFormat="1" applyFont="1" applyFill="1" applyBorder="1" applyAlignment="1">
      <alignment vertical="center"/>
    </xf>
    <xf numFmtId="0" fontId="76" fillId="0" borderId="0" xfId="153" applyFont="1" applyFill="1" applyBorder="1" applyAlignment="1">
      <alignment horizontal="center" vertical="center"/>
    </xf>
    <xf numFmtId="0" fontId="76" fillId="0" borderId="0" xfId="153" applyFont="1" applyFill="1" applyAlignment="1">
      <alignment vertical="center"/>
    </xf>
    <xf numFmtId="3" fontId="76" fillId="0" borderId="0" xfId="153" applyNumberFormat="1" applyFont="1" applyFill="1" applyAlignment="1">
      <alignment vertical="center"/>
    </xf>
    <xf numFmtId="41" fontId="85" fillId="0" borderId="0" xfId="153" applyNumberFormat="1" applyFont="1" applyFill="1" applyAlignment="1">
      <alignment horizontal="center" vertical="center"/>
    </xf>
    <xf numFmtId="0" fontId="85" fillId="0" borderId="0" xfId="153" applyFont="1" applyFill="1" applyAlignment="1">
      <alignment horizontal="center" vertical="center"/>
    </xf>
    <xf numFmtId="0" fontId="78" fillId="0" borderId="0" xfId="153" applyFont="1" applyFill="1" applyAlignment="1">
      <alignment vertical="center"/>
    </xf>
    <xf numFmtId="49" fontId="78" fillId="0" borderId="0" xfId="153" applyNumberFormat="1" applyFont="1" applyFill="1" applyBorder="1" applyAlignment="1">
      <alignment vertical="center"/>
    </xf>
    <xf numFmtId="41" fontId="78" fillId="0" borderId="0" xfId="153" applyNumberFormat="1" applyFont="1" applyFill="1" applyBorder="1" applyAlignment="1">
      <alignment horizontal="left" vertical="center"/>
    </xf>
    <xf numFmtId="0" fontId="83" fillId="0" borderId="0" xfId="153" applyFont="1" applyFill="1" applyBorder="1" applyAlignment="1">
      <alignment vertical="center"/>
    </xf>
    <xf numFmtId="198" fontId="78" fillId="0" borderId="0" xfId="153" applyNumberFormat="1" applyFont="1" applyFill="1" applyBorder="1" applyAlignment="1">
      <alignment vertical="center"/>
    </xf>
    <xf numFmtId="0" fontId="78" fillId="0" borderId="39" xfId="153" applyFont="1" applyFill="1" applyBorder="1" applyAlignment="1">
      <alignment horizontal="center" vertical="center"/>
    </xf>
    <xf numFmtId="2" fontId="78" fillId="0" borderId="3" xfId="153" applyNumberFormat="1" applyFont="1" applyFill="1" applyBorder="1" applyAlignment="1">
      <alignment horizontal="center" vertical="center"/>
    </xf>
    <xf numFmtId="0" fontId="78" fillId="0" borderId="39" xfId="153" applyFont="1" applyFill="1" applyBorder="1" applyAlignment="1">
      <alignment horizontal="center" vertical="center" shrinkToFit="1"/>
    </xf>
    <xf numFmtId="0" fontId="78" fillId="0" borderId="46" xfId="153" applyFont="1" applyFill="1" applyBorder="1" applyAlignment="1">
      <alignment horizontal="center" vertical="center"/>
    </xf>
    <xf numFmtId="2" fontId="78" fillId="0" borderId="47" xfId="153" applyNumberFormat="1" applyFont="1" applyFill="1" applyBorder="1" applyAlignment="1">
      <alignment horizontal="center" vertical="center"/>
    </xf>
    <xf numFmtId="0" fontId="78" fillId="0" borderId="41" xfId="153" applyFont="1" applyFill="1" applyBorder="1" applyAlignment="1">
      <alignment horizontal="center" vertical="center"/>
    </xf>
    <xf numFmtId="2" fontId="78" fillId="0" borderId="31" xfId="153" applyNumberFormat="1" applyFont="1" applyFill="1" applyBorder="1" applyAlignment="1">
      <alignment horizontal="center" vertical="center"/>
    </xf>
    <xf numFmtId="0" fontId="78" fillId="0" borderId="43" xfId="153" applyFont="1" applyFill="1" applyBorder="1" applyAlignment="1">
      <alignment horizontal="center" vertical="center"/>
    </xf>
    <xf numFmtId="1" fontId="78" fillId="0" borderId="44" xfId="153" applyNumberFormat="1" applyFont="1" applyFill="1" applyBorder="1" applyAlignment="1">
      <alignment horizontal="center" vertical="center"/>
    </xf>
    <xf numFmtId="185" fontId="78" fillId="0" borderId="40" xfId="153" applyNumberFormat="1" applyFont="1" applyFill="1" applyBorder="1" applyAlignment="1">
      <alignment vertical="center"/>
    </xf>
    <xf numFmtId="0" fontId="78" fillId="0" borderId="40" xfId="153" applyFont="1" applyFill="1" applyBorder="1" applyAlignment="1">
      <alignment vertical="center"/>
    </xf>
    <xf numFmtId="0" fontId="78" fillId="0" borderId="48" xfId="153" applyFont="1" applyFill="1" applyBorder="1" applyAlignment="1">
      <alignment vertical="center"/>
    </xf>
    <xf numFmtId="185" fontId="78" fillId="0" borderId="42" xfId="153" applyNumberFormat="1" applyFont="1" applyFill="1" applyBorder="1" applyAlignment="1">
      <alignment vertical="center"/>
    </xf>
    <xf numFmtId="0" fontId="78" fillId="0" borderId="45" xfId="153" applyFont="1" applyFill="1" applyBorder="1" applyAlignment="1">
      <alignment horizontal="center" vertical="center"/>
    </xf>
    <xf numFmtId="0" fontId="78" fillId="0" borderId="55" xfId="153" applyFont="1" applyFill="1" applyBorder="1" applyAlignment="1">
      <alignment horizontal="center" vertical="center"/>
    </xf>
    <xf numFmtId="185" fontId="78" fillId="0" borderId="32" xfId="153" applyNumberFormat="1" applyFont="1" applyFill="1" applyBorder="1" applyAlignment="1">
      <alignment horizontal="center" vertical="center"/>
    </xf>
    <xf numFmtId="185" fontId="78" fillId="0" borderId="23" xfId="153" applyNumberFormat="1" applyFont="1" applyFill="1" applyBorder="1" applyAlignment="1">
      <alignment horizontal="center" vertical="center"/>
    </xf>
    <xf numFmtId="0" fontId="78" fillId="0" borderId="52" xfId="153" applyFont="1" applyFill="1" applyBorder="1" applyAlignment="1">
      <alignment vertical="center"/>
    </xf>
    <xf numFmtId="0" fontId="78" fillId="0" borderId="57" xfId="153" applyFont="1" applyFill="1" applyBorder="1" applyAlignment="1">
      <alignment horizontal="center" vertical="center"/>
    </xf>
    <xf numFmtId="0" fontId="78" fillId="0" borderId="34" xfId="153" applyFont="1" applyFill="1" applyBorder="1" applyAlignment="1">
      <alignment horizontal="center" vertical="center"/>
    </xf>
    <xf numFmtId="0" fontId="78" fillId="0" borderId="26" xfId="153" applyFont="1" applyFill="1" applyBorder="1" applyAlignment="1">
      <alignment horizontal="center" vertical="center"/>
    </xf>
    <xf numFmtId="0" fontId="78" fillId="0" borderId="53" xfId="153" applyFont="1" applyFill="1" applyBorder="1" applyAlignment="1">
      <alignment vertical="center"/>
    </xf>
    <xf numFmtId="0" fontId="78" fillId="0" borderId="50" xfId="153" applyFont="1" applyFill="1" applyBorder="1" applyAlignment="1">
      <alignment horizontal="center" vertical="center"/>
    </xf>
    <xf numFmtId="1" fontId="78" fillId="0" borderId="51" xfId="153" applyNumberFormat="1" applyFont="1" applyFill="1" applyBorder="1" applyAlignment="1">
      <alignment horizontal="center" vertical="center"/>
    </xf>
    <xf numFmtId="0" fontId="78" fillId="0" borderId="49" xfId="153" applyFont="1" applyFill="1" applyBorder="1" applyAlignment="1">
      <alignment horizontal="center" vertical="center"/>
    </xf>
    <xf numFmtId="185" fontId="78" fillId="0" borderId="22" xfId="153" applyNumberFormat="1" applyFont="1" applyFill="1" applyBorder="1" applyAlignment="1">
      <alignment horizontal="center" vertical="center"/>
    </xf>
    <xf numFmtId="0" fontId="78" fillId="0" borderId="2" xfId="153" applyFont="1" applyFill="1" applyBorder="1" applyAlignment="1">
      <alignment horizontal="center" vertical="center"/>
    </xf>
    <xf numFmtId="185" fontId="78" fillId="0" borderId="14" xfId="153" applyNumberFormat="1" applyFont="1" applyFill="1" applyBorder="1" applyAlignment="1">
      <alignment horizontal="center" vertical="center"/>
    </xf>
    <xf numFmtId="0" fontId="78" fillId="0" borderId="60" xfId="153" applyFont="1" applyFill="1" applyBorder="1" applyAlignment="1">
      <alignment vertical="center"/>
    </xf>
    <xf numFmtId="0" fontId="78" fillId="0" borderId="61" xfId="153" applyFont="1" applyFill="1" applyBorder="1" applyAlignment="1">
      <alignment vertical="center"/>
    </xf>
    <xf numFmtId="1" fontId="78" fillId="0" borderId="55" xfId="153" applyNumberFormat="1" applyFont="1" applyFill="1" applyBorder="1" applyAlignment="1">
      <alignment horizontal="center" vertical="center"/>
    </xf>
    <xf numFmtId="2" fontId="78" fillId="6" borderId="32" xfId="153" applyNumberFormat="1" applyFont="1" applyFill="1" applyBorder="1" applyAlignment="1">
      <alignment horizontal="center" vertical="center"/>
    </xf>
    <xf numFmtId="2" fontId="78" fillId="0" borderId="23" xfId="153" applyNumberFormat="1" applyFont="1" applyFill="1" applyBorder="1" applyAlignment="1">
      <alignment horizontal="center" vertical="center"/>
    </xf>
    <xf numFmtId="0" fontId="78" fillId="0" borderId="23" xfId="153" applyFont="1" applyFill="1" applyBorder="1" applyAlignment="1">
      <alignment horizontal="center" vertical="center"/>
    </xf>
    <xf numFmtId="2" fontId="78" fillId="0" borderId="52" xfId="153" applyNumberFormat="1" applyFont="1" applyFill="1" applyBorder="1" applyAlignment="1">
      <alignment horizontal="center" vertical="center"/>
    </xf>
    <xf numFmtId="0" fontId="78" fillId="0" borderId="51" xfId="153" applyFont="1" applyFill="1" applyBorder="1" applyAlignment="1">
      <alignment horizontal="center" vertical="center"/>
    </xf>
    <xf numFmtId="185" fontId="78" fillId="0" borderId="22" xfId="153" applyNumberFormat="1" applyFont="1" applyFill="1" applyBorder="1" applyAlignment="1">
      <alignment vertical="center"/>
    </xf>
    <xf numFmtId="185" fontId="78" fillId="0" borderId="14" xfId="153" applyNumberFormat="1" applyFont="1" applyFill="1" applyBorder="1" applyAlignment="1">
      <alignment vertical="center"/>
    </xf>
    <xf numFmtId="185" fontId="78" fillId="0" borderId="61" xfId="153" applyNumberFormat="1" applyFont="1" applyFill="1" applyBorder="1" applyAlignment="1">
      <alignment vertical="center"/>
    </xf>
    <xf numFmtId="0" fontId="82" fillId="0" borderId="0" xfId="153" applyFont="1" applyFill="1" applyBorder="1" applyAlignment="1">
      <alignment vertical="center"/>
    </xf>
    <xf numFmtId="41" fontId="82" fillId="0" borderId="0" xfId="153" applyNumberFormat="1" applyFont="1" applyFill="1" applyBorder="1" applyAlignment="1">
      <alignment vertical="center"/>
    </xf>
    <xf numFmtId="1" fontId="82" fillId="0" borderId="3" xfId="153" applyNumberFormat="1" applyFont="1" applyFill="1" applyBorder="1" applyAlignment="1">
      <alignment horizontal="center" vertical="center"/>
    </xf>
    <xf numFmtId="2" fontId="82" fillId="0" borderId="39" xfId="153" applyNumberFormat="1" applyFont="1" applyFill="1" applyBorder="1" applyAlignment="1">
      <alignment horizontal="center" vertical="center"/>
    </xf>
    <xf numFmtId="2" fontId="82" fillId="0" borderId="46" xfId="153" applyNumberFormat="1" applyFont="1" applyFill="1" applyBorder="1" applyAlignment="1">
      <alignment horizontal="center" vertical="center"/>
    </xf>
    <xf numFmtId="1" fontId="82" fillId="0" borderId="47" xfId="153" applyNumberFormat="1" applyFont="1" applyFill="1" applyBorder="1" applyAlignment="1">
      <alignment horizontal="center" vertical="center"/>
    </xf>
    <xf numFmtId="0" fontId="82" fillId="0" borderId="43" xfId="153" applyFont="1" applyFill="1" applyBorder="1" applyAlignment="1">
      <alignment horizontal="center" vertical="center"/>
    </xf>
    <xf numFmtId="1" fontId="82" fillId="0" borderId="44" xfId="153" applyNumberFormat="1" applyFont="1" applyFill="1" applyBorder="1" applyAlignment="1">
      <alignment horizontal="center" vertical="center" wrapText="1"/>
    </xf>
    <xf numFmtId="41" fontId="82" fillId="0" borderId="44" xfId="153" applyNumberFormat="1" applyFont="1" applyFill="1" applyBorder="1" applyAlignment="1">
      <alignment horizontal="center" vertical="center"/>
    </xf>
    <xf numFmtId="0" fontId="82" fillId="0" borderId="44" xfId="153" applyFont="1" applyFill="1" applyBorder="1" applyAlignment="1">
      <alignment horizontal="center" vertical="center" wrapText="1" shrinkToFit="1"/>
    </xf>
    <xf numFmtId="0" fontId="82" fillId="0" borderId="44" xfId="153" applyFont="1" applyFill="1" applyBorder="1" applyAlignment="1">
      <alignment horizontal="center" vertical="center" wrapText="1"/>
    </xf>
    <xf numFmtId="177" fontId="82" fillId="0" borderId="23" xfId="106" applyFont="1" applyFill="1" applyBorder="1" applyAlignment="1">
      <alignment horizontal="center" vertical="center"/>
    </xf>
    <xf numFmtId="41" fontId="82" fillId="0" borderId="43" xfId="153" applyNumberFormat="1" applyFont="1" applyFill="1" applyBorder="1" applyAlignment="1">
      <alignment horizontal="center" vertical="center"/>
    </xf>
    <xf numFmtId="41" fontId="77" fillId="0" borderId="44" xfId="0" applyNumberFormat="1" applyFont="1" applyBorder="1" applyAlignment="1">
      <alignment horizontal="center" vertical="center"/>
    </xf>
    <xf numFmtId="41" fontId="77" fillId="2" borderId="0" xfId="0" applyNumberFormat="1" applyFont="1" applyFill="1" applyBorder="1" applyAlignment="1">
      <alignment horizontal="left" vertical="center"/>
    </xf>
    <xf numFmtId="41" fontId="78" fillId="2" borderId="0" xfId="0" applyNumberFormat="1" applyFont="1" applyFill="1" applyBorder="1" applyAlignment="1">
      <alignment horizontal="center" vertical="center"/>
    </xf>
    <xf numFmtId="185" fontId="78" fillId="0" borderId="18" xfId="86" applyNumberFormat="1" applyFont="1" applyBorder="1" applyAlignment="1">
      <alignment horizontal="right" vertical="center"/>
    </xf>
    <xf numFmtId="180" fontId="78" fillId="0" borderId="18" xfId="0" applyNumberFormat="1" applyFont="1" applyBorder="1" applyAlignment="1">
      <alignment horizontal="center" vertical="center"/>
    </xf>
    <xf numFmtId="41" fontId="78" fillId="0" borderId="39" xfId="0" applyNumberFormat="1" applyFont="1" applyBorder="1" applyAlignment="1">
      <alignment horizontal="left" vertical="center"/>
    </xf>
    <xf numFmtId="41" fontId="75" fillId="0" borderId="3" xfId="0" applyNumberFormat="1" applyFont="1" applyBorder="1" applyAlignment="1">
      <alignment horizontal="center" vertical="center"/>
    </xf>
    <xf numFmtId="41" fontId="78" fillId="0" borderId="3" xfId="106" applyNumberFormat="1" applyFont="1" applyBorder="1" applyAlignment="1">
      <alignment horizontal="right" vertical="center"/>
    </xf>
    <xf numFmtId="41" fontId="78" fillId="0" borderId="40" xfId="106" applyNumberFormat="1" applyFont="1" applyBorder="1" applyAlignment="1">
      <alignment horizontal="center" vertical="center"/>
    </xf>
    <xf numFmtId="41" fontId="78" fillId="0" borderId="45" xfId="153" applyNumberFormat="1" applyFont="1" applyFill="1" applyBorder="1" applyAlignment="1">
      <alignment horizontal="center" vertical="center"/>
    </xf>
    <xf numFmtId="0" fontId="82" fillId="0" borderId="45" xfId="153" applyFont="1" applyFill="1" applyBorder="1" applyAlignment="1">
      <alignment horizontal="center" vertical="center"/>
    </xf>
    <xf numFmtId="259" fontId="82" fillId="0" borderId="39" xfId="106" applyNumberFormat="1" applyFont="1" applyFill="1" applyBorder="1" applyAlignment="1">
      <alignment horizontal="center" vertical="center"/>
    </xf>
    <xf numFmtId="259" fontId="82" fillId="0" borderId="3" xfId="106" applyNumberFormat="1" applyFont="1" applyFill="1" applyBorder="1" applyAlignment="1">
      <alignment horizontal="center" vertical="center"/>
    </xf>
    <xf numFmtId="177" fontId="82" fillId="0" borderId="3" xfId="106" applyFont="1" applyFill="1" applyBorder="1" applyAlignment="1">
      <alignment vertical="center"/>
    </xf>
    <xf numFmtId="177" fontId="82" fillId="0" borderId="40" xfId="106" applyFont="1" applyFill="1" applyBorder="1" applyAlignment="1">
      <alignment vertical="center"/>
    </xf>
    <xf numFmtId="177" fontId="82" fillId="0" borderId="26" xfId="106" applyFont="1" applyFill="1" applyBorder="1" applyAlignment="1">
      <alignment vertical="center"/>
    </xf>
    <xf numFmtId="177" fontId="82" fillId="0" borderId="3" xfId="106" quotePrefix="1" applyFont="1" applyFill="1" applyBorder="1" applyAlignment="1">
      <alignment vertical="center"/>
    </xf>
    <xf numFmtId="177" fontId="82" fillId="0" borderId="47" xfId="106" applyFont="1" applyFill="1" applyBorder="1" applyAlignment="1">
      <alignment vertical="center"/>
    </xf>
    <xf numFmtId="177" fontId="82" fillId="0" borderId="48" xfId="106" applyFont="1" applyFill="1" applyBorder="1" applyAlignment="1">
      <alignment vertical="center"/>
    </xf>
    <xf numFmtId="260" fontId="82" fillId="0" borderId="3" xfId="106" applyNumberFormat="1" applyFont="1" applyFill="1" applyBorder="1" applyAlignment="1">
      <alignment horizontal="center" vertical="center"/>
    </xf>
    <xf numFmtId="260" fontId="82" fillId="0" borderId="3" xfId="106" applyNumberFormat="1" applyFont="1" applyFill="1" applyBorder="1" applyAlignment="1">
      <alignment vertical="center"/>
    </xf>
    <xf numFmtId="260" fontId="82" fillId="0" borderId="40" xfId="106" applyNumberFormat="1" applyFont="1" applyFill="1" applyBorder="1" applyAlignment="1">
      <alignment vertical="center"/>
    </xf>
    <xf numFmtId="41" fontId="78" fillId="0" borderId="47" xfId="0" applyNumberFormat="1" applyFont="1" applyBorder="1" applyAlignment="1">
      <alignment horizontal="center" vertical="center"/>
    </xf>
    <xf numFmtId="41" fontId="78" fillId="0" borderId="48" xfId="106" applyNumberFormat="1" applyFont="1" applyBorder="1" applyAlignment="1">
      <alignment horizontal="center" vertical="center" shrinkToFit="1"/>
    </xf>
    <xf numFmtId="41" fontId="78" fillId="0" borderId="3" xfId="0" applyNumberFormat="1" applyFont="1" applyBorder="1" applyAlignment="1">
      <alignment horizontal="center" vertical="center"/>
    </xf>
    <xf numFmtId="0" fontId="82" fillId="0" borderId="44" xfId="153" applyFont="1" applyFill="1" applyBorder="1" applyAlignment="1">
      <alignment horizontal="center" vertical="center"/>
    </xf>
    <xf numFmtId="0" fontId="84" fillId="0" borderId="0" xfId="276" applyFont="1" applyAlignment="1">
      <alignment vertical="center"/>
    </xf>
    <xf numFmtId="0" fontId="84" fillId="7" borderId="77" xfId="276" applyFont="1" applyFill="1" applyBorder="1" applyAlignment="1">
      <alignment horizontal="center" vertical="center"/>
    </xf>
    <xf numFmtId="0" fontId="84" fillId="7" borderId="28" xfId="276" applyFont="1" applyFill="1" applyBorder="1" applyAlignment="1">
      <alignment horizontal="center" vertical="center"/>
    </xf>
    <xf numFmtId="0" fontId="84" fillId="7" borderId="35" xfId="276" applyFont="1" applyFill="1" applyBorder="1" applyAlignment="1">
      <alignment horizontal="center" vertical="center"/>
    </xf>
    <xf numFmtId="0" fontId="84" fillId="2" borderId="0" xfId="276" applyFont="1" applyFill="1" applyAlignment="1">
      <alignment vertical="center"/>
    </xf>
    <xf numFmtId="0" fontId="84" fillId="0" borderId="3" xfId="276" applyFont="1" applyBorder="1" applyAlignment="1">
      <alignment horizontal="center" vertical="center"/>
    </xf>
    <xf numFmtId="186" fontId="106" fillId="0" borderId="3" xfId="277" applyFont="1" applyFill="1" applyBorder="1" applyAlignment="1">
      <alignment horizontal="centerContinuous" vertical="center"/>
    </xf>
    <xf numFmtId="196" fontId="84" fillId="0" borderId="14" xfId="277" applyNumberFormat="1" applyFont="1" applyBorder="1" applyAlignment="1">
      <alignment vertical="center"/>
    </xf>
    <xf numFmtId="0" fontId="84" fillId="0" borderId="3" xfId="276" applyFont="1" applyBorder="1" applyAlignment="1">
      <alignment vertical="center"/>
    </xf>
    <xf numFmtId="186" fontId="107" fillId="0" borderId="14" xfId="277" applyFont="1" applyBorder="1" applyAlignment="1">
      <alignment horizontal="center" vertical="center" shrinkToFit="1"/>
    </xf>
    <xf numFmtId="0" fontId="108" fillId="0" borderId="0" xfId="276" applyFont="1" applyAlignment="1">
      <alignment vertical="center"/>
    </xf>
    <xf numFmtId="240" fontId="84" fillId="0" borderId="0" xfId="156" applyNumberFormat="1" applyFont="1" applyBorder="1" applyAlignment="1" applyProtection="1">
      <alignment horizontal="left" vertical="center"/>
    </xf>
    <xf numFmtId="0" fontId="84" fillId="0" borderId="0" xfId="276" applyFont="1" applyAlignment="1">
      <alignment horizontal="center" vertical="center"/>
    </xf>
    <xf numFmtId="240" fontId="108" fillId="0" borderId="0" xfId="274" applyNumberFormat="1" applyFont="1" applyBorder="1" applyAlignment="1">
      <alignment horizontal="left" vertical="center"/>
    </xf>
    <xf numFmtId="0" fontId="84" fillId="0" borderId="80" xfId="276" applyFont="1" applyBorder="1" applyAlignment="1">
      <alignment horizontal="center" vertical="center"/>
    </xf>
    <xf numFmtId="0" fontId="84" fillId="0" borderId="4" xfId="276" applyFont="1" applyBorder="1" applyAlignment="1">
      <alignment vertical="center"/>
    </xf>
    <xf numFmtId="0" fontId="84" fillId="0" borderId="4" xfId="276" applyFont="1" applyBorder="1" applyAlignment="1">
      <alignment horizontal="center" vertical="center"/>
    </xf>
    <xf numFmtId="186" fontId="107" fillId="0" borderId="81" xfId="277" applyFont="1" applyBorder="1" applyAlignment="1">
      <alignment horizontal="center" vertical="center" shrinkToFit="1"/>
    </xf>
    <xf numFmtId="0" fontId="87" fillId="0" borderId="0" xfId="0" applyFont="1" applyAlignment="1">
      <alignment vertical="center"/>
    </xf>
    <xf numFmtId="0" fontId="87" fillId="0" borderId="0" xfId="0" quotePrefix="1" applyFont="1" applyAlignment="1">
      <alignment vertical="center"/>
    </xf>
    <xf numFmtId="198" fontId="87" fillId="0" borderId="0" xfId="0" applyNumberFormat="1" applyFont="1" applyAlignment="1">
      <alignment vertical="center"/>
    </xf>
    <xf numFmtId="177" fontId="87" fillId="0" borderId="0" xfId="0" quotePrefix="1" applyNumberFormat="1" applyFont="1" applyAlignment="1">
      <alignment vertical="center"/>
    </xf>
    <xf numFmtId="203" fontId="87" fillId="0" borderId="0" xfId="0" applyNumberFormat="1" applyFont="1" applyAlignment="1">
      <alignment vertical="center"/>
    </xf>
    <xf numFmtId="184" fontId="84" fillId="0" borderId="0" xfId="0" applyNumberFormat="1" applyFont="1" applyAlignment="1">
      <alignment vertical="center"/>
    </xf>
    <xf numFmtId="41" fontId="87" fillId="0" borderId="0" xfId="0" applyNumberFormat="1" applyFont="1" applyAlignment="1">
      <alignment vertical="center"/>
    </xf>
    <xf numFmtId="177" fontId="87" fillId="0" borderId="0" xfId="106" applyFont="1" applyAlignment="1">
      <alignment vertical="center"/>
    </xf>
    <xf numFmtId="41" fontId="84" fillId="0" borderId="0" xfId="0" applyNumberFormat="1" applyFont="1" applyAlignment="1">
      <alignment vertical="center"/>
    </xf>
    <xf numFmtId="41" fontId="84" fillId="0" borderId="0" xfId="0" applyNumberFormat="1" applyFont="1" applyBorder="1" applyAlignment="1">
      <alignment vertical="center"/>
    </xf>
    <xf numFmtId="41" fontId="107" fillId="0" borderId="0" xfId="0" applyNumberFormat="1" applyFont="1" applyBorder="1" applyAlignment="1">
      <alignment vertical="center"/>
    </xf>
    <xf numFmtId="41" fontId="84" fillId="0" borderId="40" xfId="106" applyNumberFormat="1" applyFont="1" applyBorder="1" applyAlignment="1">
      <alignment horizontal="center" vertical="center" wrapText="1"/>
    </xf>
    <xf numFmtId="177" fontId="84" fillId="0" borderId="3" xfId="106" applyFont="1" applyFill="1" applyBorder="1" applyAlignment="1">
      <alignment vertical="center"/>
    </xf>
    <xf numFmtId="41" fontId="84" fillId="0" borderId="3" xfId="106" applyNumberFormat="1" applyFont="1" applyFill="1" applyBorder="1" applyAlignment="1">
      <alignment vertical="center"/>
    </xf>
    <xf numFmtId="41" fontId="84" fillId="0" borderId="3" xfId="0" applyNumberFormat="1" applyFont="1" applyBorder="1" applyAlignment="1">
      <alignment vertical="center"/>
    </xf>
    <xf numFmtId="41" fontId="84" fillId="0" borderId="39" xfId="0" applyNumberFormat="1" applyFont="1" applyBorder="1" applyAlignment="1">
      <alignment vertical="center"/>
    </xf>
    <xf numFmtId="0" fontId="114" fillId="0" borderId="0" xfId="0" applyFont="1" applyAlignment="1">
      <alignment vertical="center"/>
    </xf>
    <xf numFmtId="41" fontId="115" fillId="0" borderId="0" xfId="0" applyNumberFormat="1" applyFont="1" applyAlignment="1">
      <alignment vertical="center"/>
    </xf>
    <xf numFmtId="41" fontId="84" fillId="0" borderId="40" xfId="106" applyNumberFormat="1" applyFont="1" applyBorder="1" applyAlignment="1">
      <alignment vertical="center"/>
    </xf>
    <xf numFmtId="41" fontId="115" fillId="0" borderId="42" xfId="106" applyNumberFormat="1" applyFont="1" applyBorder="1" applyAlignment="1">
      <alignment vertical="center"/>
    </xf>
    <xf numFmtId="41" fontId="115" fillId="0" borderId="31" xfId="106" applyNumberFormat="1" applyFont="1" applyFill="1" applyBorder="1" applyAlignment="1">
      <alignment vertical="center"/>
    </xf>
    <xf numFmtId="41" fontId="115" fillId="0" borderId="31" xfId="0" applyNumberFormat="1" applyFont="1" applyBorder="1" applyAlignment="1">
      <alignment vertical="center"/>
    </xf>
    <xf numFmtId="41" fontId="115" fillId="0" borderId="31" xfId="0" applyNumberFormat="1" applyFont="1" applyBorder="1" applyAlignment="1">
      <alignment horizontal="center" vertical="center"/>
    </xf>
    <xf numFmtId="41" fontId="116" fillId="0" borderId="31" xfId="0" applyNumberFormat="1" applyFont="1" applyBorder="1" applyAlignment="1">
      <alignment vertical="center"/>
    </xf>
    <xf numFmtId="41" fontId="115" fillId="0" borderId="41" xfId="0" applyNumberFormat="1" applyFont="1" applyBorder="1" applyAlignment="1">
      <alignment vertical="center"/>
    </xf>
    <xf numFmtId="0" fontId="115" fillId="0" borderId="0" xfId="0" applyFont="1" applyAlignment="1">
      <alignment vertical="center"/>
    </xf>
    <xf numFmtId="41" fontId="115" fillId="0" borderId="40" xfId="0" applyNumberFormat="1" applyFont="1" applyBorder="1" applyAlignment="1">
      <alignment vertical="center"/>
    </xf>
    <xf numFmtId="0" fontId="115" fillId="0" borderId="3" xfId="0" applyFont="1" applyBorder="1" applyAlignment="1">
      <alignment vertical="center"/>
    </xf>
    <xf numFmtId="0" fontId="84" fillId="0" borderId="0" xfId="0" applyFont="1" applyAlignment="1">
      <alignment vertical="center"/>
    </xf>
    <xf numFmtId="41" fontId="84" fillId="0" borderId="40" xfId="0" applyNumberFormat="1" applyFont="1" applyBorder="1" applyAlignment="1">
      <alignment vertical="center"/>
    </xf>
    <xf numFmtId="0" fontId="84" fillId="0" borderId="3" xfId="0" applyFont="1" applyBorder="1" applyAlignment="1">
      <alignment vertical="center"/>
    </xf>
    <xf numFmtId="41" fontId="84" fillId="0" borderId="3" xfId="106" applyNumberFormat="1" applyFont="1" applyBorder="1" applyAlignment="1">
      <alignment vertical="center"/>
    </xf>
    <xf numFmtId="0" fontId="84" fillId="0" borderId="3" xfId="0" applyFont="1" applyBorder="1" applyAlignment="1">
      <alignment horizontal="center" vertical="center"/>
    </xf>
    <xf numFmtId="0" fontId="84" fillId="0" borderId="3" xfId="0" applyFont="1" applyBorder="1" applyAlignment="1">
      <alignment horizontal="center" vertical="center" shrinkToFit="1"/>
    </xf>
    <xf numFmtId="41" fontId="84" fillId="0" borderId="39" xfId="0" applyNumberFormat="1" applyFont="1" applyFill="1" applyBorder="1" applyAlignment="1">
      <alignment vertical="center"/>
    </xf>
    <xf numFmtId="41" fontId="117" fillId="0" borderId="40" xfId="0" applyNumberFormat="1" applyFont="1" applyBorder="1" applyAlignment="1">
      <alignment horizontal="center" vertical="center"/>
    </xf>
    <xf numFmtId="0" fontId="84" fillId="0" borderId="3" xfId="0" applyFont="1" applyFill="1" applyBorder="1" applyAlignment="1">
      <alignment vertical="center"/>
    </xf>
    <xf numFmtId="41" fontId="115" fillId="0" borderId="3" xfId="106" applyNumberFormat="1" applyFont="1" applyFill="1" applyBorder="1" applyAlignment="1">
      <alignment vertical="center"/>
    </xf>
    <xf numFmtId="41" fontId="115" fillId="0" borderId="3" xfId="0" applyNumberFormat="1" applyFont="1" applyFill="1" applyBorder="1" applyAlignment="1">
      <alignment vertical="center"/>
    </xf>
    <xf numFmtId="41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Border="1" applyAlignment="1">
      <alignment horizontal="center" vertical="center" shrinkToFit="1"/>
    </xf>
    <xf numFmtId="41" fontId="84" fillId="0" borderId="3" xfId="106" applyNumberFormat="1" applyFont="1" applyFill="1" applyBorder="1" applyAlignment="1">
      <alignment horizontal="right" vertical="center"/>
    </xf>
    <xf numFmtId="41" fontId="84" fillId="0" borderId="3" xfId="0" applyNumberFormat="1" applyFont="1" applyBorder="1" applyAlignment="1">
      <alignment horizontal="right" vertical="center"/>
    </xf>
    <xf numFmtId="41" fontId="94" fillId="0" borderId="0" xfId="0" applyNumberFormat="1" applyFont="1" applyAlignment="1">
      <alignment vertical="center"/>
    </xf>
    <xf numFmtId="41" fontId="94" fillId="0" borderId="44" xfId="0" applyNumberFormat="1" applyFont="1" applyFill="1" applyBorder="1" applyAlignment="1">
      <alignment horizontal="center" vertical="center"/>
    </xf>
    <xf numFmtId="41" fontId="84" fillId="13" borderId="0" xfId="0" applyNumberFormat="1" applyFont="1" applyFill="1" applyBorder="1" applyAlignment="1">
      <alignment vertical="center"/>
    </xf>
    <xf numFmtId="181" fontId="84" fillId="13" borderId="0" xfId="0" applyNumberFormat="1" applyFont="1" applyFill="1" applyBorder="1" applyAlignment="1">
      <alignment vertical="center"/>
    </xf>
    <xf numFmtId="180" fontId="84" fillId="13" borderId="0" xfId="0" applyNumberFormat="1" applyFont="1" applyFill="1" applyBorder="1" applyAlignment="1">
      <alignment vertical="center"/>
    </xf>
    <xf numFmtId="41" fontId="84" fillId="2" borderId="0" xfId="0" applyNumberFormat="1" applyFont="1" applyFill="1" applyBorder="1" applyAlignment="1">
      <alignment vertical="center"/>
    </xf>
    <xf numFmtId="41" fontId="94" fillId="2" borderId="0" xfId="0" applyNumberFormat="1" applyFont="1" applyFill="1" applyBorder="1" applyAlignment="1">
      <alignment vertical="center"/>
    </xf>
    <xf numFmtId="41" fontId="94" fillId="13" borderId="0" xfId="0" applyNumberFormat="1" applyFont="1" applyFill="1" applyBorder="1" applyAlignment="1">
      <alignment vertical="center"/>
    </xf>
    <xf numFmtId="41" fontId="107" fillId="13" borderId="0" xfId="0" applyNumberFormat="1" applyFont="1" applyFill="1" applyBorder="1" applyAlignment="1">
      <alignment vertical="center"/>
    </xf>
    <xf numFmtId="41" fontId="84" fillId="13" borderId="0" xfId="106" applyNumberFormat="1" applyFont="1" applyFill="1" applyBorder="1" applyAlignment="1">
      <alignment vertical="center"/>
    </xf>
    <xf numFmtId="41" fontId="107" fillId="0" borderId="0" xfId="0" applyNumberFormat="1" applyFont="1" applyAlignment="1">
      <alignment vertical="center"/>
    </xf>
    <xf numFmtId="0" fontId="84" fillId="12" borderId="3" xfId="276" applyFont="1" applyFill="1" applyBorder="1" applyAlignment="1">
      <alignment horizontal="left" vertical="center"/>
    </xf>
    <xf numFmtId="41" fontId="84" fillId="0" borderId="72" xfId="0" applyNumberFormat="1" applyFont="1" applyBorder="1" applyAlignment="1">
      <alignment vertical="center"/>
    </xf>
    <xf numFmtId="41" fontId="84" fillId="0" borderId="25" xfId="0" applyNumberFormat="1" applyFont="1" applyBorder="1" applyAlignment="1">
      <alignment horizontal="center" vertical="center"/>
    </xf>
    <xf numFmtId="205" fontId="84" fillId="0" borderId="25" xfId="0" applyNumberFormat="1" applyFont="1" applyBorder="1" applyAlignment="1">
      <alignment vertical="center"/>
    </xf>
    <xf numFmtId="41" fontId="84" fillId="0" borderId="25" xfId="106" applyNumberFormat="1" applyFont="1" applyFill="1" applyBorder="1" applyAlignment="1">
      <alignment vertical="center"/>
    </xf>
    <xf numFmtId="177" fontId="84" fillId="0" borderId="25" xfId="106" applyFont="1" applyFill="1" applyBorder="1" applyAlignment="1">
      <alignment vertical="center"/>
    </xf>
    <xf numFmtId="41" fontId="84" fillId="0" borderId="71" xfId="106" applyNumberFormat="1" applyFont="1" applyBorder="1" applyAlignment="1">
      <alignment vertical="center"/>
    </xf>
    <xf numFmtId="41" fontId="76" fillId="2" borderId="0" xfId="0" applyNumberFormat="1" applyFont="1" applyFill="1" applyBorder="1" applyAlignment="1">
      <alignment vertical="center"/>
    </xf>
    <xf numFmtId="41" fontId="79" fillId="0" borderId="76" xfId="0" applyNumberFormat="1" applyFont="1" applyBorder="1" applyAlignment="1">
      <alignment horizontal="center" vertical="center"/>
    </xf>
    <xf numFmtId="41" fontId="77" fillId="0" borderId="76" xfId="0" applyNumberFormat="1" applyFont="1" applyBorder="1" applyAlignment="1">
      <alignment horizontal="center" vertical="center"/>
    </xf>
    <xf numFmtId="41" fontId="79" fillId="0" borderId="75" xfId="0" applyNumberFormat="1" applyFont="1" applyBorder="1" applyAlignment="1">
      <alignment horizontal="center" vertical="center"/>
    </xf>
    <xf numFmtId="194" fontId="115" fillId="0" borderId="39" xfId="0" applyNumberFormat="1" applyFont="1" applyBorder="1" applyAlignment="1">
      <alignment vertical="center"/>
    </xf>
    <xf numFmtId="194" fontId="115" fillId="0" borderId="3" xfId="0" applyNumberFormat="1" applyFont="1" applyBorder="1" applyAlignment="1">
      <alignment vertical="center"/>
    </xf>
    <xf numFmtId="194" fontId="116" fillId="0" borderId="3" xfId="0" applyNumberFormat="1" applyFont="1" applyBorder="1" applyAlignment="1">
      <alignment vertical="center"/>
    </xf>
    <xf numFmtId="194" fontId="115" fillId="0" borderId="3" xfId="0" applyNumberFormat="1" applyFont="1" applyBorder="1" applyAlignment="1">
      <alignment horizontal="center" vertical="center"/>
    </xf>
    <xf numFmtId="194" fontId="115" fillId="0" borderId="40" xfId="106" applyNumberFormat="1" applyFont="1" applyBorder="1" applyAlignment="1">
      <alignment vertical="center"/>
    </xf>
    <xf numFmtId="194" fontId="84" fillId="0" borderId="39" xfId="0" applyNumberFormat="1" applyFont="1" applyBorder="1" applyAlignment="1">
      <alignment vertical="center"/>
    </xf>
    <xf numFmtId="194" fontId="84" fillId="0" borderId="3" xfId="0" applyNumberFormat="1" applyFont="1" applyBorder="1" applyAlignment="1">
      <alignment horizontal="center" vertical="center"/>
    </xf>
    <xf numFmtId="194" fontId="84" fillId="0" borderId="3" xfId="0" applyNumberFormat="1" applyFont="1" applyBorder="1" applyAlignment="1">
      <alignment vertical="center"/>
    </xf>
    <xf numFmtId="194" fontId="84" fillId="0" borderId="3" xfId="106" applyNumberFormat="1" applyFont="1" applyFill="1" applyBorder="1" applyAlignment="1">
      <alignment vertical="center"/>
    </xf>
    <xf numFmtId="194" fontId="84" fillId="0" borderId="40" xfId="106" applyNumberFormat="1" applyFont="1" applyBorder="1" applyAlignment="1">
      <alignment vertical="center"/>
    </xf>
    <xf numFmtId="194" fontId="84" fillId="0" borderId="40" xfId="106" applyNumberFormat="1" applyFont="1" applyBorder="1" applyAlignment="1">
      <alignment horizontal="center" vertical="center" wrapText="1"/>
    </xf>
    <xf numFmtId="0" fontId="124" fillId="0" borderId="0" xfId="0" applyFont="1" applyAlignment="1">
      <alignment vertical="center"/>
    </xf>
    <xf numFmtId="0" fontId="125" fillId="0" borderId="0" xfId="0" applyFont="1" applyAlignment="1">
      <alignment vertical="center"/>
    </xf>
    <xf numFmtId="273" fontId="84" fillId="0" borderId="26" xfId="0" applyNumberFormat="1" applyFont="1" applyBorder="1" applyAlignment="1">
      <alignment horizontal="center" vertical="center" shrinkToFit="1"/>
    </xf>
    <xf numFmtId="194" fontId="84" fillId="0" borderId="23" xfId="0" applyNumberFormat="1" applyFont="1" applyBorder="1" applyAlignment="1">
      <alignment horizontal="center" vertical="center"/>
    </xf>
    <xf numFmtId="177" fontId="115" fillId="0" borderId="3" xfId="106" applyFont="1" applyFill="1" applyBorder="1" applyAlignment="1">
      <alignment vertical="center"/>
    </xf>
    <xf numFmtId="41" fontId="75" fillId="0" borderId="39" xfId="0" applyNumberFormat="1" applyFont="1" applyBorder="1" applyAlignment="1">
      <alignment horizontal="center" vertical="center"/>
    </xf>
    <xf numFmtId="41" fontId="75" fillId="0" borderId="46" xfId="0" applyNumberFormat="1" applyFont="1" applyBorder="1" applyAlignment="1">
      <alignment horizontal="center" vertical="center"/>
    </xf>
    <xf numFmtId="0" fontId="78" fillId="0" borderId="89" xfId="153" applyNumberFormat="1" applyFont="1" applyFill="1" applyBorder="1" applyAlignment="1">
      <alignment horizontal="center" vertical="center"/>
    </xf>
    <xf numFmtId="0" fontId="75" fillId="0" borderId="89" xfId="153" applyNumberFormat="1" applyFont="1" applyFill="1" applyBorder="1" applyAlignment="1">
      <alignment horizontal="center" vertical="center"/>
    </xf>
    <xf numFmtId="0" fontId="75" fillId="0" borderId="90" xfId="153" applyNumberFormat="1" applyFont="1" applyFill="1" applyBorder="1" applyAlignment="1">
      <alignment horizontal="center" vertical="center"/>
    </xf>
    <xf numFmtId="0" fontId="75" fillId="0" borderId="89" xfId="153" applyFont="1" applyFill="1" applyBorder="1" applyAlignment="1">
      <alignment horizontal="center" vertical="center"/>
    </xf>
    <xf numFmtId="0" fontId="75" fillId="0" borderId="90" xfId="153" applyFont="1" applyFill="1" applyBorder="1" applyAlignment="1">
      <alignment horizontal="center" vertical="center"/>
    </xf>
    <xf numFmtId="0" fontId="78" fillId="0" borderId="92" xfId="153" applyFont="1" applyFill="1" applyBorder="1" applyAlignment="1">
      <alignment horizontal="center" vertical="center"/>
    </xf>
    <xf numFmtId="0" fontId="75" fillId="0" borderId="92" xfId="153" applyFont="1" applyFill="1" applyBorder="1" applyAlignment="1">
      <alignment horizontal="center" vertical="center"/>
    </xf>
    <xf numFmtId="0" fontId="75" fillId="0" borderId="93" xfId="153" applyFont="1" applyFill="1" applyBorder="1" applyAlignment="1">
      <alignment horizontal="center" vertical="center"/>
    </xf>
    <xf numFmtId="44" fontId="28" fillId="0" borderId="0" xfId="0" applyNumberFormat="1" applyFont="1" applyFill="1" applyAlignment="1">
      <alignment vertical="center"/>
    </xf>
    <xf numFmtId="0" fontId="78" fillId="0" borderId="89" xfId="153" applyFont="1" applyFill="1" applyBorder="1" applyAlignment="1">
      <alignment horizontal="center" vertical="center"/>
    </xf>
    <xf numFmtId="0" fontId="84" fillId="7" borderId="28" xfId="276" applyFont="1" applyFill="1" applyBorder="1" applyAlignment="1">
      <alignment horizontal="center" vertical="center"/>
    </xf>
    <xf numFmtId="0" fontId="82" fillId="0" borderId="55" xfId="153" applyFont="1" applyFill="1" applyBorder="1" applyAlignment="1">
      <alignment horizontal="center" vertical="center" wrapText="1"/>
    </xf>
    <xf numFmtId="260" fontId="82" fillId="0" borderId="47" xfId="106" applyNumberFormat="1" applyFont="1" applyFill="1" applyBorder="1" applyAlignment="1">
      <alignment horizontal="center" vertical="center"/>
    </xf>
    <xf numFmtId="260" fontId="82" fillId="0" borderId="47" xfId="106" applyNumberFormat="1" applyFont="1" applyFill="1" applyBorder="1" applyAlignment="1">
      <alignment vertical="center"/>
    </xf>
    <xf numFmtId="260" fontId="82" fillId="0" borderId="48" xfId="106" applyNumberFormat="1" applyFont="1" applyFill="1" applyBorder="1" applyAlignment="1">
      <alignment vertical="center"/>
    </xf>
    <xf numFmtId="199" fontId="80" fillId="0" borderId="99" xfId="153" applyNumberFormat="1" applyFont="1" applyFill="1" applyBorder="1" applyAlignment="1">
      <alignment horizontal="left" vertical="center"/>
    </xf>
    <xf numFmtId="177" fontId="80" fillId="0" borderId="100" xfId="106" applyFont="1" applyFill="1" applyBorder="1" applyAlignment="1">
      <alignment horizontal="right" vertical="center"/>
    </xf>
    <xf numFmtId="0" fontId="127" fillId="0" borderId="0" xfId="153" applyFont="1" applyFill="1" applyBorder="1" applyAlignment="1">
      <alignment vertical="center"/>
    </xf>
    <xf numFmtId="41" fontId="75" fillId="0" borderId="0" xfId="153" applyNumberFormat="1" applyFont="1" applyFill="1" applyBorder="1" applyAlignment="1">
      <alignment horizontal="left" vertical="center"/>
    </xf>
    <xf numFmtId="41" fontId="82" fillId="0" borderId="57" xfId="153" applyNumberFormat="1" applyFont="1" applyFill="1" applyBorder="1" applyAlignment="1">
      <alignment horizontal="center" vertical="center"/>
    </xf>
    <xf numFmtId="0" fontId="82" fillId="0" borderId="45" xfId="153" applyFont="1" applyFill="1" applyBorder="1" applyAlignment="1">
      <alignment horizontal="center" vertical="center" wrapText="1"/>
    </xf>
    <xf numFmtId="0" fontId="80" fillId="0" borderId="0" xfId="153" applyFont="1" applyFill="1" applyBorder="1" applyAlignment="1">
      <alignment vertical="center"/>
    </xf>
    <xf numFmtId="41" fontId="80" fillId="0" borderId="0" xfId="153" applyNumberFormat="1" applyFont="1" applyFill="1" applyBorder="1" applyAlignment="1">
      <alignment vertical="center"/>
    </xf>
    <xf numFmtId="0" fontId="80" fillId="0" borderId="106" xfId="153" applyFont="1" applyFill="1" applyBorder="1" applyAlignment="1">
      <alignment horizontal="center" vertical="center"/>
    </xf>
    <xf numFmtId="41" fontId="80" fillId="0" borderId="106" xfId="153" applyNumberFormat="1" applyFont="1" applyFill="1" applyBorder="1" applyAlignment="1">
      <alignment horizontal="center" vertical="center"/>
    </xf>
    <xf numFmtId="41" fontId="80" fillId="0" borderId="109" xfId="153" applyNumberFormat="1" applyFont="1" applyFill="1" applyBorder="1" applyAlignment="1">
      <alignment horizontal="center" vertical="center"/>
    </xf>
    <xf numFmtId="177" fontId="80" fillId="0" borderId="31" xfId="106" applyFont="1" applyFill="1" applyBorder="1" applyAlignment="1">
      <alignment horizontal="right" vertical="center"/>
    </xf>
    <xf numFmtId="183" fontId="80" fillId="0" borderId="100" xfId="106" applyNumberFormat="1" applyFont="1" applyFill="1" applyBorder="1" applyAlignment="1">
      <alignment horizontal="right" vertical="center"/>
    </xf>
    <xf numFmtId="183" fontId="80" fillId="0" borderId="102" xfId="106" applyNumberFormat="1" applyFont="1" applyFill="1" applyBorder="1" applyAlignment="1">
      <alignment horizontal="right" vertical="center"/>
    </xf>
    <xf numFmtId="41" fontId="80" fillId="0" borderId="111" xfId="153" applyNumberFormat="1" applyFont="1" applyFill="1" applyBorder="1" applyAlignment="1">
      <alignment horizontal="center" vertical="center"/>
    </xf>
    <xf numFmtId="177" fontId="126" fillId="0" borderId="23" xfId="106" applyFont="1" applyFill="1" applyBorder="1" applyAlignment="1">
      <alignment horizontal="center" vertical="center"/>
    </xf>
    <xf numFmtId="186" fontId="128" fillId="0" borderId="3" xfId="277" applyFont="1" applyFill="1" applyBorder="1" applyAlignment="1">
      <alignment horizontal="centerContinuous" vertical="center"/>
    </xf>
    <xf numFmtId="196" fontId="129" fillId="0" borderId="3" xfId="277" applyNumberFormat="1" applyFont="1" applyBorder="1" applyAlignment="1">
      <alignment horizontal="center" vertical="center"/>
    </xf>
    <xf numFmtId="260" fontId="82" fillId="0" borderId="3" xfId="106" applyNumberFormat="1" applyFont="1" applyFill="1" applyBorder="1" applyAlignment="1">
      <alignment horizontal="right" vertical="center"/>
    </xf>
    <xf numFmtId="260" fontId="82" fillId="0" borderId="40" xfId="106" applyNumberFormat="1" applyFont="1" applyFill="1" applyBorder="1" applyAlignment="1">
      <alignment horizontal="right" vertical="center"/>
    </xf>
    <xf numFmtId="0" fontId="78" fillId="0" borderId="29" xfId="153" applyFont="1" applyFill="1" applyBorder="1" applyAlignment="1">
      <alignment horizontal="center" vertical="center"/>
    </xf>
    <xf numFmtId="0" fontId="78" fillId="0" borderId="113" xfId="153" applyNumberFormat="1" applyFont="1" applyFill="1" applyBorder="1" applyAlignment="1">
      <alignment horizontal="center" vertical="center"/>
    </xf>
    <xf numFmtId="0" fontId="75" fillId="0" borderId="113" xfId="153" applyNumberFormat="1" applyFont="1" applyFill="1" applyBorder="1" applyAlignment="1">
      <alignment horizontal="center" vertical="center"/>
    </xf>
    <xf numFmtId="0" fontId="75" fillId="0" borderId="114" xfId="153" applyNumberFormat="1" applyFont="1" applyFill="1" applyBorder="1" applyAlignment="1">
      <alignment horizontal="center" vertical="center"/>
    </xf>
    <xf numFmtId="41" fontId="130" fillId="0" borderId="0" xfId="0" applyNumberFormat="1" applyFont="1" applyAlignment="1">
      <alignment horizontal="center" vertical="center"/>
    </xf>
    <xf numFmtId="41" fontId="75" fillId="0" borderId="39" xfId="0" applyNumberFormat="1" applyFont="1" applyBorder="1" applyAlignment="1">
      <alignment horizontal="left" vertical="center"/>
    </xf>
    <xf numFmtId="41" fontId="75" fillId="0" borderId="3" xfId="106" applyNumberFormat="1" applyFont="1" applyBorder="1" applyAlignment="1">
      <alignment horizontal="right" vertical="center"/>
    </xf>
    <xf numFmtId="41" fontId="75" fillId="0" borderId="40" xfId="106" applyNumberFormat="1" applyFont="1" applyBorder="1" applyAlignment="1">
      <alignment horizontal="center" vertical="center"/>
    </xf>
    <xf numFmtId="184" fontId="78" fillId="2" borderId="0" xfId="0" applyNumberFormat="1" applyFont="1" applyFill="1" applyBorder="1" applyAlignment="1">
      <alignment horizontal="center" vertical="center"/>
    </xf>
    <xf numFmtId="184" fontId="79" fillId="0" borderId="76" xfId="0" applyNumberFormat="1" applyFont="1" applyBorder="1" applyAlignment="1">
      <alignment horizontal="center" vertical="center"/>
    </xf>
    <xf numFmtId="184" fontId="78" fillId="0" borderId="3" xfId="0" applyNumberFormat="1" applyFont="1" applyBorder="1" applyAlignment="1">
      <alignment horizontal="center" vertical="center"/>
    </xf>
    <xf numFmtId="184" fontId="75" fillId="0" borderId="3" xfId="0" applyNumberFormat="1" applyFont="1" applyBorder="1" applyAlignment="1">
      <alignment horizontal="center" vertical="center"/>
    </xf>
    <xf numFmtId="184" fontId="78" fillId="0" borderId="47" xfId="0" applyNumberFormat="1" applyFont="1" applyBorder="1" applyAlignment="1">
      <alignment horizontal="center" vertical="center"/>
    </xf>
    <xf numFmtId="184" fontId="10" fillId="0" borderId="0" xfId="0" applyNumberFormat="1" applyFont="1" applyBorder="1" applyAlignment="1">
      <alignment horizontal="center" vertical="center"/>
    </xf>
    <xf numFmtId="184" fontId="6" fillId="0" borderId="0" xfId="0" applyNumberFormat="1" applyFont="1" applyAlignment="1">
      <alignment horizontal="center" vertical="center"/>
    </xf>
    <xf numFmtId="184" fontId="9" fillId="0" borderId="0" xfId="0" applyNumberFormat="1" applyFont="1" applyAlignment="1">
      <alignment horizontal="center" vertical="center"/>
    </xf>
    <xf numFmtId="41" fontId="78" fillId="0" borderId="3" xfId="0" applyNumberFormat="1" applyFont="1" applyBorder="1" applyAlignment="1">
      <alignment horizontal="center" vertical="center" wrapText="1"/>
    </xf>
    <xf numFmtId="41" fontId="78" fillId="0" borderId="3" xfId="106" applyNumberFormat="1" applyFont="1" applyBorder="1" applyAlignment="1">
      <alignment horizontal="right" vertical="center" wrapText="1"/>
    </xf>
    <xf numFmtId="195" fontId="124" fillId="0" borderId="3" xfId="0" applyNumberFormat="1" applyFont="1" applyBorder="1" applyAlignment="1">
      <alignment horizontal="left" vertical="center" wrapText="1" shrinkToFit="1"/>
    </xf>
    <xf numFmtId="41" fontId="125" fillId="0" borderId="3" xfId="0" applyNumberFormat="1" applyFont="1" applyBorder="1" applyAlignment="1">
      <alignment horizontal="left" vertical="center" wrapText="1"/>
    </xf>
    <xf numFmtId="41" fontId="75" fillId="0" borderId="47" xfId="0" applyNumberFormat="1" applyFont="1" applyBorder="1" applyAlignment="1">
      <alignment horizontal="center" vertical="center"/>
    </xf>
    <xf numFmtId="9" fontId="131" fillId="5" borderId="0" xfId="153" applyNumberFormat="1" applyFont="1" applyFill="1" applyAlignment="1">
      <alignment horizontal="center" vertical="center"/>
    </xf>
    <xf numFmtId="250" fontId="131" fillId="5" borderId="0" xfId="153" applyNumberFormat="1" applyFont="1" applyFill="1" applyBorder="1" applyAlignment="1">
      <alignment horizontal="center" vertical="center"/>
    </xf>
    <xf numFmtId="3" fontId="131" fillId="6" borderId="0" xfId="153" applyNumberFormat="1" applyFont="1" applyFill="1" applyAlignment="1">
      <alignment horizontal="center" vertical="center"/>
    </xf>
    <xf numFmtId="3" fontId="131" fillId="5" borderId="0" xfId="153" applyNumberFormat="1" applyFont="1" applyFill="1" applyAlignment="1">
      <alignment horizontal="center" vertical="center"/>
    </xf>
    <xf numFmtId="194" fontId="84" fillId="0" borderId="3" xfId="0" applyNumberFormat="1" applyFont="1" applyBorder="1" applyAlignment="1">
      <alignment horizontal="center" vertical="center"/>
    </xf>
    <xf numFmtId="199" fontId="80" fillId="0" borderId="41" xfId="153" applyNumberFormat="1" applyFont="1" applyFill="1" applyBorder="1" applyAlignment="1">
      <alignment horizontal="left" vertical="center" wrapText="1"/>
    </xf>
    <xf numFmtId="194" fontId="84" fillId="0" borderId="72" xfId="0" applyNumberFormat="1" applyFont="1" applyBorder="1" applyAlignment="1">
      <alignment vertical="center"/>
    </xf>
    <xf numFmtId="194" fontId="84" fillId="0" borderId="25" xfId="0" applyNumberFormat="1" applyFont="1" applyBorder="1" applyAlignment="1">
      <alignment horizontal="center" vertical="center" shrinkToFit="1"/>
    </xf>
    <xf numFmtId="194" fontId="84" fillId="0" borderId="25" xfId="0" applyNumberFormat="1" applyFont="1" applyBorder="1" applyAlignment="1">
      <alignment horizontal="center" vertical="center"/>
    </xf>
    <xf numFmtId="194" fontId="84" fillId="0" borderId="25" xfId="0" applyNumberFormat="1" applyFont="1" applyBorder="1" applyAlignment="1">
      <alignment vertical="center"/>
    </xf>
    <xf numFmtId="194" fontId="84" fillId="0" borderId="71" xfId="106" applyNumberFormat="1" applyFont="1" applyBorder="1" applyAlignment="1">
      <alignment horizontal="center" vertical="center" wrapText="1"/>
    </xf>
    <xf numFmtId="177" fontId="82" fillId="0" borderId="39" xfId="106" applyFont="1" applyFill="1" applyBorder="1" applyAlignment="1">
      <alignment vertical="center"/>
    </xf>
    <xf numFmtId="177" fontId="80" fillId="0" borderId="3" xfId="106" applyFont="1" applyFill="1" applyBorder="1" applyAlignment="1">
      <alignment horizontal="right" vertical="center"/>
    </xf>
    <xf numFmtId="259" fontId="82" fillId="0" borderId="47" xfId="106" applyNumberFormat="1" applyFont="1" applyFill="1" applyBorder="1" applyAlignment="1">
      <alignment horizontal="center" vertical="center"/>
    </xf>
    <xf numFmtId="259" fontId="82" fillId="0" borderId="26" xfId="106" applyNumberFormat="1" applyFont="1" applyFill="1" applyBorder="1" applyAlignment="1">
      <alignment horizontal="center" vertical="center"/>
    </xf>
    <xf numFmtId="259" fontId="82" fillId="0" borderId="53" xfId="106" applyNumberFormat="1" applyFont="1" applyFill="1" applyBorder="1" applyAlignment="1">
      <alignment horizontal="center" vertical="center"/>
    </xf>
    <xf numFmtId="177" fontId="82" fillId="0" borderId="40" xfId="106" applyFont="1" applyFill="1" applyBorder="1" applyAlignment="1">
      <alignment horizontal="center" vertical="center"/>
    </xf>
    <xf numFmtId="177" fontId="82" fillId="0" borderId="48" xfId="106" applyFont="1" applyFill="1" applyBorder="1" applyAlignment="1">
      <alignment horizontal="center" vertical="center" wrapText="1"/>
    </xf>
    <xf numFmtId="177" fontId="82" fillId="0" borderId="53" xfId="106" applyFont="1" applyFill="1" applyBorder="1" applyAlignment="1">
      <alignment vertical="center"/>
    </xf>
    <xf numFmtId="2" fontId="82" fillId="0" borderId="117" xfId="153" applyNumberFormat="1" applyFont="1" applyFill="1" applyBorder="1" applyAlignment="1">
      <alignment horizontal="center" vertical="center"/>
    </xf>
    <xf numFmtId="1" fontId="82" fillId="0" borderId="4" xfId="153" applyNumberFormat="1" applyFont="1" applyFill="1" applyBorder="1" applyAlignment="1">
      <alignment horizontal="center" vertical="center"/>
    </xf>
    <xf numFmtId="177" fontId="126" fillId="0" borderId="118" xfId="106" applyFont="1" applyFill="1" applyBorder="1" applyAlignment="1">
      <alignment horizontal="center" vertical="center"/>
    </xf>
    <xf numFmtId="259" fontId="82" fillId="0" borderId="117" xfId="106" applyNumberFormat="1" applyFont="1" applyFill="1" applyBorder="1" applyAlignment="1">
      <alignment horizontal="center" vertical="center"/>
    </xf>
    <xf numFmtId="259" fontId="82" fillId="0" borderId="4" xfId="106" applyNumberFormat="1" applyFont="1" applyFill="1" applyBorder="1" applyAlignment="1">
      <alignment horizontal="center" vertical="center"/>
    </xf>
    <xf numFmtId="260" fontId="82" fillId="0" borderId="4" xfId="106" applyNumberFormat="1" applyFont="1" applyFill="1" applyBorder="1" applyAlignment="1">
      <alignment horizontal="center" vertical="center"/>
    </xf>
    <xf numFmtId="260" fontId="82" fillId="0" borderId="4" xfId="106" applyNumberFormat="1" applyFont="1" applyFill="1" applyBorder="1" applyAlignment="1">
      <alignment horizontal="right" vertical="center"/>
    </xf>
    <xf numFmtId="260" fontId="82" fillId="0" borderId="119" xfId="106" applyNumberFormat="1" applyFont="1" applyFill="1" applyBorder="1" applyAlignment="1">
      <alignment horizontal="right" vertical="center"/>
    </xf>
    <xf numFmtId="177" fontId="82" fillId="0" borderId="117" xfId="106" applyFont="1" applyFill="1" applyBorder="1" applyAlignment="1">
      <alignment vertical="center"/>
    </xf>
    <xf numFmtId="177" fontId="82" fillId="0" borderId="4" xfId="106" applyFont="1" applyFill="1" applyBorder="1" applyAlignment="1">
      <alignment vertical="center"/>
    </xf>
    <xf numFmtId="177" fontId="80" fillId="0" borderId="4" xfId="106" applyFont="1" applyFill="1" applyBorder="1" applyAlignment="1">
      <alignment horizontal="right" vertical="center"/>
    </xf>
    <xf numFmtId="177" fontId="82" fillId="0" borderId="4" xfId="106" quotePrefix="1" applyFont="1" applyFill="1" applyBorder="1" applyAlignment="1">
      <alignment vertical="center"/>
    </xf>
    <xf numFmtId="177" fontId="82" fillId="0" borderId="119" xfId="106" applyFont="1" applyFill="1" applyBorder="1" applyAlignment="1">
      <alignment vertical="center"/>
    </xf>
    <xf numFmtId="199" fontId="80" fillId="0" borderId="120" xfId="153" applyNumberFormat="1" applyFont="1" applyFill="1" applyBorder="1" applyAlignment="1">
      <alignment horizontal="left" vertical="center" wrapText="1"/>
    </xf>
    <xf numFmtId="1" fontId="82" fillId="0" borderId="28" xfId="153" applyNumberFormat="1" applyFont="1" applyFill="1" applyBorder="1" applyAlignment="1">
      <alignment horizontal="center" vertical="center"/>
    </xf>
    <xf numFmtId="0" fontId="82" fillId="0" borderId="121" xfId="153" applyFont="1" applyFill="1" applyBorder="1" applyAlignment="1">
      <alignment horizontal="center" vertical="center"/>
    </xf>
    <xf numFmtId="177" fontId="82" fillId="0" borderId="24" xfId="106" applyFont="1" applyFill="1" applyBorder="1" applyAlignment="1">
      <alignment horizontal="right" vertical="center"/>
    </xf>
    <xf numFmtId="177" fontId="82" fillId="0" borderId="28" xfId="106" applyFont="1" applyFill="1" applyBorder="1" applyAlignment="1">
      <alignment horizontal="right" vertical="center"/>
    </xf>
    <xf numFmtId="177" fontId="82" fillId="0" borderId="28" xfId="106" applyFont="1" applyFill="1" applyBorder="1" applyAlignment="1">
      <alignment horizontal="center" vertical="center"/>
    </xf>
    <xf numFmtId="260" fontId="80" fillId="0" borderId="28" xfId="106" applyNumberFormat="1" applyFont="1" applyFill="1" applyBorder="1" applyAlignment="1">
      <alignment horizontal="center" vertical="center" shrinkToFit="1"/>
    </xf>
    <xf numFmtId="260" fontId="80" fillId="0" borderId="121" xfId="106" applyNumberFormat="1" applyFont="1" applyFill="1" applyBorder="1" applyAlignment="1">
      <alignment horizontal="center" vertical="center" shrinkToFit="1"/>
    </xf>
    <xf numFmtId="177" fontId="80" fillId="0" borderId="24" xfId="106" applyFont="1" applyFill="1" applyBorder="1" applyAlignment="1">
      <alignment horizontal="center" vertical="center" shrinkToFit="1"/>
    </xf>
    <xf numFmtId="177" fontId="80" fillId="0" borderId="28" xfId="106" applyFont="1" applyFill="1" applyBorder="1" applyAlignment="1">
      <alignment horizontal="center" vertical="center" shrinkToFit="1"/>
    </xf>
    <xf numFmtId="177" fontId="80" fillId="0" borderId="121" xfId="106" applyFont="1" applyFill="1" applyBorder="1" applyAlignment="1">
      <alignment vertical="center" shrinkToFit="1"/>
    </xf>
    <xf numFmtId="177" fontId="80" fillId="0" borderId="24" xfId="106" applyFont="1" applyFill="1" applyBorder="1" applyAlignment="1">
      <alignment horizontal="right" vertical="center"/>
    </xf>
    <xf numFmtId="177" fontId="82" fillId="0" borderId="3" xfId="106" applyFont="1" applyFill="1" applyBorder="1" applyAlignment="1">
      <alignment horizontal="center" vertical="center" shrinkToFit="1"/>
    </xf>
    <xf numFmtId="177" fontId="82" fillId="0" borderId="47" xfId="106" applyFont="1" applyFill="1" applyBorder="1" applyAlignment="1">
      <alignment horizontal="center" vertical="center" shrinkToFit="1"/>
    </xf>
    <xf numFmtId="205" fontId="82" fillId="0" borderId="47" xfId="106" quotePrefix="1" applyNumberFormat="1" applyFont="1" applyFill="1" applyBorder="1" applyAlignment="1">
      <alignment vertical="center"/>
    </xf>
    <xf numFmtId="205" fontId="82" fillId="0" borderId="47" xfId="106" applyNumberFormat="1" applyFont="1" applyFill="1" applyBorder="1" applyAlignment="1">
      <alignment vertical="center"/>
    </xf>
    <xf numFmtId="260" fontId="133" fillId="0" borderId="3" xfId="106" applyNumberFormat="1" applyFont="1" applyFill="1" applyBorder="1" applyAlignment="1">
      <alignment horizontal="center" vertical="center"/>
    </xf>
    <xf numFmtId="260" fontId="133" fillId="0" borderId="47" xfId="106" applyNumberFormat="1" applyFont="1" applyFill="1" applyBorder="1" applyAlignment="1">
      <alignment horizontal="center" vertical="center"/>
    </xf>
    <xf numFmtId="41" fontId="76" fillId="0" borderId="76" xfId="0" applyNumberFormat="1" applyFont="1" applyBorder="1" applyAlignment="1">
      <alignment horizontal="center" vertical="center"/>
    </xf>
    <xf numFmtId="211" fontId="84" fillId="0" borderId="0" xfId="276" applyNumberFormat="1" applyFont="1" applyAlignment="1">
      <alignment vertical="center"/>
    </xf>
    <xf numFmtId="211" fontId="115" fillId="0" borderId="0" xfId="0" applyNumberFormat="1" applyFont="1" applyAlignment="1">
      <alignment vertical="center"/>
    </xf>
    <xf numFmtId="211" fontId="77" fillId="0" borderId="0" xfId="153" applyNumberFormat="1" applyFont="1" applyFill="1" applyBorder="1" applyAlignment="1">
      <alignment vertical="center"/>
    </xf>
    <xf numFmtId="0" fontId="78" fillId="0" borderId="31" xfId="153" applyFont="1" applyFill="1" applyBorder="1" applyAlignment="1">
      <alignment horizontal="center" vertical="center"/>
    </xf>
    <xf numFmtId="0" fontId="78" fillId="0" borderId="3" xfId="153" applyFont="1" applyFill="1" applyBorder="1" applyAlignment="1">
      <alignment horizontal="center" vertical="center"/>
    </xf>
    <xf numFmtId="0" fontId="78" fillId="0" borderId="89" xfId="153" applyFont="1" applyFill="1" applyBorder="1" applyAlignment="1">
      <alignment horizontal="center" vertical="center"/>
    </xf>
    <xf numFmtId="0" fontId="134" fillId="0" borderId="0" xfId="5278" applyFont="1" applyBorder="1" applyAlignment="1">
      <alignment horizontal="left" vertical="center"/>
    </xf>
    <xf numFmtId="180" fontId="32" fillId="0" borderId="0" xfId="107" applyNumberFormat="1" applyFont="1" applyFill="1" applyBorder="1" applyAlignment="1">
      <alignment horizontal="left" vertical="center"/>
    </xf>
    <xf numFmtId="41" fontId="136" fillId="0" borderId="0" xfId="5278" applyNumberFormat="1" applyFont="1" applyFill="1" applyBorder="1" applyAlignment="1">
      <alignment horizontal="right" vertical="center"/>
    </xf>
    <xf numFmtId="41" fontId="32" fillId="0" borderId="0" xfId="5278" applyNumberFormat="1" applyFont="1" applyFill="1" applyBorder="1" applyAlignment="1">
      <alignment horizontal="right" vertical="center"/>
    </xf>
    <xf numFmtId="0" fontId="137" fillId="0" borderId="0" xfId="5279" applyFont="1" applyAlignment="1" applyProtection="1">
      <alignment vertical="center"/>
    </xf>
    <xf numFmtId="0" fontId="139" fillId="0" borderId="0" xfId="5279" applyFont="1" applyAlignment="1" applyProtection="1">
      <alignment vertical="center"/>
    </xf>
    <xf numFmtId="0" fontId="138" fillId="0" borderId="0" xfId="5279" applyFont="1" applyAlignment="1" applyProtection="1">
      <alignment vertical="center"/>
    </xf>
    <xf numFmtId="0" fontId="136" fillId="0" borderId="122" xfId="5278" applyFont="1" applyBorder="1" applyAlignment="1">
      <alignment horizontal="center" vertical="center"/>
    </xf>
    <xf numFmtId="0" fontId="136" fillId="0" borderId="122" xfId="5278" applyFont="1" applyBorder="1" applyAlignment="1">
      <alignment horizontal="center" vertical="center" wrapText="1"/>
    </xf>
    <xf numFmtId="195" fontId="136" fillId="0" borderId="19" xfId="5278" applyNumberFormat="1" applyFont="1" applyFill="1" applyBorder="1" applyAlignment="1">
      <alignment horizontal="right" vertical="center"/>
    </xf>
    <xf numFmtId="195" fontId="140" fillId="0" borderId="19" xfId="5278" applyNumberFormat="1" applyFont="1" applyFill="1" applyBorder="1" applyAlignment="1">
      <alignment horizontal="right" vertical="center"/>
    </xf>
    <xf numFmtId="0" fontId="141" fillId="0" borderId="122" xfId="5278" applyFont="1" applyBorder="1" applyAlignment="1">
      <alignment horizontal="centerContinuous" vertical="center" wrapText="1"/>
    </xf>
    <xf numFmtId="260" fontId="80" fillId="0" borderId="103" xfId="106" applyNumberFormat="1" applyFont="1" applyFill="1" applyBorder="1" applyAlignment="1">
      <alignment horizontal="right" vertical="center"/>
    </xf>
    <xf numFmtId="276" fontId="84" fillId="0" borderId="0" xfId="276" applyNumberFormat="1" applyFont="1" applyAlignment="1">
      <alignment vertical="center"/>
    </xf>
    <xf numFmtId="0" fontId="138" fillId="0" borderId="0" xfId="0" applyFont="1" applyAlignment="1">
      <alignment vertical="center"/>
    </xf>
    <xf numFmtId="41" fontId="124" fillId="0" borderId="3" xfId="0" applyNumberFormat="1" applyFont="1" applyBorder="1" applyAlignment="1">
      <alignment horizontal="left" vertical="center" wrapText="1"/>
    </xf>
    <xf numFmtId="41" fontId="84" fillId="0" borderId="3" xfId="0" applyNumberFormat="1" applyFont="1" applyBorder="1" applyAlignment="1">
      <alignment horizontal="center" vertical="center"/>
    </xf>
    <xf numFmtId="204" fontId="78" fillId="0" borderId="31" xfId="153" applyNumberFormat="1" applyFont="1" applyFill="1" applyBorder="1" applyAlignment="1">
      <alignment horizontal="center" vertical="center"/>
    </xf>
    <xf numFmtId="204" fontId="78" fillId="0" borderId="3" xfId="153" applyNumberFormat="1" applyFont="1" applyFill="1" applyBorder="1" applyAlignment="1">
      <alignment horizontal="center" vertical="center"/>
    </xf>
    <xf numFmtId="204" fontId="78" fillId="0" borderId="29" xfId="153" applyNumberFormat="1" applyFont="1" applyFill="1" applyBorder="1" applyAlignment="1">
      <alignment horizontal="center" vertical="center"/>
    </xf>
    <xf numFmtId="204" fontId="78" fillId="0" borderId="89" xfId="153" applyNumberFormat="1" applyFont="1" applyFill="1" applyBorder="1" applyAlignment="1">
      <alignment horizontal="center" vertical="center"/>
    </xf>
    <xf numFmtId="204" fontId="78" fillId="0" borderId="92" xfId="153" applyNumberFormat="1" applyFont="1" applyFill="1" applyBorder="1" applyAlignment="1">
      <alignment horizontal="center" vertical="center"/>
    </xf>
    <xf numFmtId="9" fontId="131" fillId="0" borderId="0" xfId="153" applyNumberFormat="1" applyFont="1" applyFill="1" applyAlignment="1">
      <alignment horizontal="center" vertical="center"/>
    </xf>
    <xf numFmtId="200" fontId="78" fillId="0" borderId="3" xfId="0" applyNumberFormat="1" applyFont="1" applyBorder="1" applyAlignment="1">
      <alignment horizontal="center" vertical="center" wrapText="1"/>
    </xf>
    <xf numFmtId="41" fontId="80" fillId="0" borderId="109" xfId="153" applyNumberFormat="1" applyFont="1" applyFill="1" applyBorder="1" applyAlignment="1">
      <alignment horizontal="right" vertical="center"/>
    </xf>
    <xf numFmtId="41" fontId="80" fillId="0" borderId="110" xfId="153" applyNumberFormat="1" applyFont="1" applyFill="1" applyBorder="1" applyAlignment="1">
      <alignment horizontal="right" vertical="center"/>
    </xf>
    <xf numFmtId="41" fontId="80" fillId="0" borderId="41" xfId="106" applyNumberFormat="1" applyFont="1" applyFill="1" applyBorder="1" applyAlignment="1">
      <alignment horizontal="right" vertical="center"/>
    </xf>
    <xf numFmtId="41" fontId="80" fillId="0" borderId="31" xfId="106" applyNumberFormat="1" applyFont="1" applyFill="1" applyBorder="1" applyAlignment="1">
      <alignment horizontal="right" vertical="center"/>
    </xf>
    <xf numFmtId="41" fontId="80" fillId="0" borderId="42" xfId="106" applyNumberFormat="1" applyFont="1" applyFill="1" applyBorder="1" applyAlignment="1">
      <alignment horizontal="right" vertical="center"/>
    </xf>
    <xf numFmtId="41" fontId="80" fillId="0" borderId="34" xfId="106" applyNumberFormat="1" applyFont="1" applyFill="1" applyBorder="1" applyAlignment="1">
      <alignment horizontal="right" vertical="center"/>
    </xf>
    <xf numFmtId="41" fontId="82" fillId="0" borderId="39" xfId="106" applyNumberFormat="1" applyFont="1" applyFill="1" applyBorder="1" applyAlignment="1">
      <alignment horizontal="center" vertical="center"/>
    </xf>
    <xf numFmtId="41" fontId="82" fillId="0" borderId="3" xfId="106" applyNumberFormat="1" applyFont="1" applyFill="1" applyBorder="1" applyAlignment="1">
      <alignment horizontal="center" vertical="center"/>
    </xf>
    <xf numFmtId="41" fontId="126" fillId="0" borderId="3" xfId="106" applyNumberFormat="1" applyFont="1" applyFill="1" applyBorder="1" applyAlignment="1">
      <alignment horizontal="center" vertical="center"/>
    </xf>
    <xf numFmtId="41" fontId="82" fillId="0" borderId="3" xfId="106" applyNumberFormat="1" applyFont="1" applyFill="1" applyBorder="1" applyAlignment="1">
      <alignment horizontal="right" vertical="center"/>
    </xf>
    <xf numFmtId="41" fontId="82" fillId="0" borderId="40" xfId="106" applyNumberFormat="1" applyFont="1" applyFill="1" applyBorder="1" applyAlignment="1">
      <alignment horizontal="right" vertical="center"/>
    </xf>
    <xf numFmtId="41" fontId="82" fillId="0" borderId="26" xfId="106" applyNumberFormat="1" applyFont="1" applyFill="1" applyBorder="1" applyAlignment="1">
      <alignment vertical="center"/>
    </xf>
    <xf numFmtId="41" fontId="82" fillId="0" borderId="3" xfId="106" applyNumberFormat="1" applyFont="1" applyFill="1" applyBorder="1" applyAlignment="1">
      <alignment vertical="center"/>
    </xf>
    <xf numFmtId="41" fontId="82" fillId="0" borderId="3" xfId="106" quotePrefix="1" applyNumberFormat="1" applyFont="1" applyFill="1" applyBorder="1" applyAlignment="1">
      <alignment vertical="center"/>
    </xf>
    <xf numFmtId="41" fontId="82" fillId="0" borderId="40" xfId="106" applyNumberFormat="1" applyFont="1" applyFill="1" applyBorder="1" applyAlignment="1">
      <alignment vertical="center"/>
    </xf>
    <xf numFmtId="177" fontId="80" fillId="0" borderId="103" xfId="106" applyNumberFormat="1" applyFont="1" applyFill="1" applyBorder="1" applyAlignment="1">
      <alignment horizontal="right" vertical="center"/>
    </xf>
    <xf numFmtId="177" fontId="80" fillId="0" borderId="100" xfId="106" applyNumberFormat="1" applyFont="1" applyFill="1" applyBorder="1" applyAlignment="1">
      <alignment horizontal="right" vertical="center"/>
    </xf>
    <xf numFmtId="177" fontId="80" fillId="0" borderId="102" xfId="106" applyNumberFormat="1" applyFont="1" applyFill="1" applyBorder="1" applyAlignment="1">
      <alignment horizontal="right" vertical="center"/>
    </xf>
    <xf numFmtId="3" fontId="76" fillId="0" borderId="0" xfId="153" applyNumberFormat="1" applyFont="1" applyFill="1" applyAlignment="1">
      <alignment horizontal="center" vertical="center"/>
    </xf>
    <xf numFmtId="9" fontId="85" fillId="15" borderId="0" xfId="153" applyNumberFormat="1" applyFont="1" applyFill="1" applyAlignment="1">
      <alignment horizontal="center" vertical="center"/>
    </xf>
    <xf numFmtId="9" fontId="138" fillId="0" borderId="0" xfId="86" applyFont="1" applyBorder="1" applyAlignment="1">
      <alignment vertical="center"/>
    </xf>
    <xf numFmtId="9" fontId="78" fillId="0" borderId="40" xfId="106" applyNumberFormat="1" applyFont="1" applyBorder="1" applyAlignment="1">
      <alignment horizontal="center" vertical="center"/>
    </xf>
    <xf numFmtId="0" fontId="78" fillId="0" borderId="40" xfId="0" applyFont="1" applyBorder="1" applyAlignment="1">
      <alignment horizontal="center" vertical="center" wrapText="1" shrinkToFit="1"/>
    </xf>
    <xf numFmtId="9" fontId="78" fillId="0" borderId="40" xfId="0" applyNumberFormat="1" applyFont="1" applyBorder="1" applyAlignment="1">
      <alignment horizontal="center" vertical="center" wrapText="1"/>
    </xf>
    <xf numFmtId="0" fontId="78" fillId="0" borderId="40" xfId="0" applyFont="1" applyBorder="1" applyAlignment="1">
      <alignment horizontal="center" vertical="center" wrapText="1"/>
    </xf>
    <xf numFmtId="0" fontId="82" fillId="0" borderId="40" xfId="0" applyFont="1" applyBorder="1" applyAlignment="1">
      <alignment horizontal="center" vertical="center" wrapText="1"/>
    </xf>
    <xf numFmtId="2" fontId="28" fillId="0" borderId="0" xfId="0" applyNumberFormat="1" applyFont="1" applyFill="1" applyAlignment="1">
      <alignment vertical="center"/>
    </xf>
    <xf numFmtId="279" fontId="28" fillId="0" borderId="0" xfId="0" applyNumberFormat="1" applyFont="1" applyFill="1" applyAlignment="1">
      <alignment vertical="center"/>
    </xf>
    <xf numFmtId="280" fontId="28" fillId="0" borderId="0" xfId="0" applyNumberFormat="1" applyFont="1" applyFill="1" applyAlignment="1">
      <alignment vertical="center"/>
    </xf>
    <xf numFmtId="0" fontId="84" fillId="0" borderId="23" xfId="276" applyFont="1" applyBorder="1" applyAlignment="1">
      <alignment horizontal="center" vertical="center"/>
    </xf>
    <xf numFmtId="194" fontId="115" fillId="0" borderId="41" xfId="0" applyNumberFormat="1" applyFont="1" applyBorder="1" applyAlignment="1">
      <alignment vertical="center"/>
    </xf>
    <xf numFmtId="194" fontId="115" fillId="0" borderId="31" xfId="0" applyNumberFormat="1" applyFont="1" applyBorder="1" applyAlignment="1">
      <alignment vertical="center"/>
    </xf>
    <xf numFmtId="194" fontId="116" fillId="0" borderId="31" xfId="0" applyNumberFormat="1" applyFont="1" applyBorder="1" applyAlignment="1">
      <alignment vertical="center"/>
    </xf>
    <xf numFmtId="194" fontId="115" fillId="0" borderId="31" xfId="0" applyNumberFormat="1" applyFont="1" applyBorder="1" applyAlignment="1">
      <alignment horizontal="center" vertical="center"/>
    </xf>
    <xf numFmtId="177" fontId="115" fillId="0" borderId="31" xfId="106" applyFont="1" applyFill="1" applyBorder="1" applyAlignment="1">
      <alignment vertical="center"/>
    </xf>
    <xf numFmtId="194" fontId="115" fillId="0" borderId="42" xfId="106" applyNumberFormat="1" applyFont="1" applyBorder="1" applyAlignment="1">
      <alignment vertical="center"/>
    </xf>
    <xf numFmtId="194" fontId="115" fillId="0" borderId="123" xfId="0" applyNumberFormat="1" applyFont="1" applyBorder="1" applyAlignment="1">
      <alignment vertical="center"/>
    </xf>
    <xf numFmtId="194" fontId="115" fillId="0" borderId="62" xfId="0" applyNumberFormat="1" applyFont="1" applyBorder="1" applyAlignment="1">
      <alignment vertical="center"/>
    </xf>
    <xf numFmtId="194" fontId="115" fillId="0" borderId="62" xfId="0" applyNumberFormat="1" applyFont="1" applyBorder="1" applyAlignment="1">
      <alignment horizontal="center" vertical="center"/>
    </xf>
    <xf numFmtId="194" fontId="115" fillId="0" borderId="124" xfId="0" applyNumberFormat="1" applyFont="1" applyBorder="1" applyAlignment="1">
      <alignment vertical="center"/>
    </xf>
    <xf numFmtId="202" fontId="13" fillId="0" borderId="0" xfId="0" applyNumberFormat="1" applyFont="1" applyAlignment="1">
      <alignment horizontal="center" vertical="center"/>
    </xf>
    <xf numFmtId="41" fontId="142" fillId="0" borderId="0" xfId="0" applyNumberFormat="1" applyFont="1" applyAlignment="1">
      <alignment horizontal="center" vertical="center"/>
    </xf>
    <xf numFmtId="235" fontId="10" fillId="0" borderId="0" xfId="0" applyNumberFormat="1" applyFont="1" applyBorder="1" applyAlignment="1">
      <alignment horizontal="center" vertical="center"/>
    </xf>
    <xf numFmtId="41" fontId="75" fillId="0" borderId="23" xfId="0" applyNumberFormat="1" applyFont="1" applyBorder="1" applyAlignment="1">
      <alignment horizontal="center" vertical="center"/>
    </xf>
    <xf numFmtId="41" fontId="83" fillId="0" borderId="42" xfId="106" applyNumberFormat="1" applyFont="1" applyBorder="1" applyAlignment="1">
      <alignment horizontal="center" vertical="center"/>
    </xf>
    <xf numFmtId="0" fontId="144" fillId="0" borderId="0" xfId="5281" applyFont="1"/>
    <xf numFmtId="0" fontId="145" fillId="0" borderId="0" xfId="5281" applyFont="1" applyBorder="1" applyAlignment="1">
      <alignment vertical="top"/>
    </xf>
    <xf numFmtId="0" fontId="145" fillId="0" borderId="0" xfId="5281" applyFont="1" applyBorder="1"/>
    <xf numFmtId="0" fontId="146" fillId="0" borderId="0" xfId="5281" applyFont="1"/>
    <xf numFmtId="0" fontId="145" fillId="0" borderId="0" xfId="5281" applyFont="1" applyBorder="1" applyAlignment="1">
      <alignment vertical="center"/>
    </xf>
    <xf numFmtId="0" fontId="120" fillId="0" borderId="0" xfId="5281" applyFont="1" applyBorder="1"/>
    <xf numFmtId="0" fontId="147" fillId="0" borderId="0" xfId="5281" applyFont="1"/>
    <xf numFmtId="0" fontId="148" fillId="0" borderId="0" xfId="5281" applyFont="1" applyBorder="1" applyAlignment="1">
      <alignment vertical="center"/>
    </xf>
    <xf numFmtId="0" fontId="149" fillId="0" borderId="0" xfId="5281" applyFont="1" applyBorder="1" applyAlignment="1">
      <alignment horizontal="left" vertical="center"/>
    </xf>
    <xf numFmtId="0" fontId="149" fillId="0" borderId="0" xfId="5281" applyFont="1" applyBorder="1" applyAlignment="1">
      <alignment horizontal="center" vertical="center"/>
    </xf>
    <xf numFmtId="0" fontId="149" fillId="0" borderId="0" xfId="5281" applyFont="1" applyBorder="1" applyAlignment="1">
      <alignment vertical="center"/>
    </xf>
    <xf numFmtId="0" fontId="148" fillId="0" borderId="0" xfId="5281" applyFont="1" applyAlignment="1">
      <alignment vertical="center"/>
    </xf>
    <xf numFmtId="0" fontId="149" fillId="0" borderId="0" xfId="5281" applyFont="1" applyBorder="1" applyAlignment="1">
      <alignment horizontal="right" vertical="center"/>
    </xf>
    <xf numFmtId="0" fontId="149" fillId="0" borderId="0" xfId="5281" applyNumberFormat="1" applyFont="1" applyBorder="1" applyAlignment="1">
      <alignment vertical="center"/>
    </xf>
    <xf numFmtId="0" fontId="149" fillId="0" borderId="0" xfId="5281" applyNumberFormat="1" applyFont="1" applyBorder="1" applyAlignment="1">
      <alignment horizontal="left" vertical="center"/>
    </xf>
    <xf numFmtId="0" fontId="148" fillId="0" borderId="0" xfId="5281" applyFont="1" applyBorder="1"/>
    <xf numFmtId="0" fontId="148" fillId="0" borderId="0" xfId="5281" applyFont="1"/>
    <xf numFmtId="0" fontId="148" fillId="0" borderId="0" xfId="5281" applyFont="1" applyBorder="1" applyAlignment="1">
      <alignment horizontal="center" vertical="center"/>
    </xf>
    <xf numFmtId="282" fontId="149" fillId="0" borderId="0" xfId="5281" applyNumberFormat="1" applyFont="1" applyBorder="1" applyAlignment="1">
      <alignment vertical="center"/>
    </xf>
    <xf numFmtId="0" fontId="148" fillId="0" borderId="0" xfId="5281" applyFont="1" applyAlignment="1">
      <alignment horizontal="center" vertical="center"/>
    </xf>
    <xf numFmtId="0" fontId="120" fillId="0" borderId="0" xfId="5281" applyFont="1" applyBorder="1" applyAlignment="1">
      <alignment horizontal="center" vertical="center"/>
    </xf>
    <xf numFmtId="0" fontId="150" fillId="0" borderId="0" xfId="5281" applyFont="1" applyBorder="1" applyAlignment="1">
      <alignment horizontal="center" vertical="center"/>
    </xf>
    <xf numFmtId="0" fontId="151" fillId="0" borderId="0" xfId="5281" applyFont="1" applyBorder="1" applyAlignment="1">
      <alignment horizontal="center" vertical="center"/>
    </xf>
    <xf numFmtId="0" fontId="151" fillId="0" borderId="0" xfId="5281" applyFont="1" applyBorder="1" applyAlignment="1">
      <alignment horizontal="right" vertical="center"/>
    </xf>
    <xf numFmtId="0" fontId="151" fillId="0" borderId="0" xfId="5281" applyFont="1" applyBorder="1" applyAlignment="1">
      <alignment horizontal="left" vertical="center"/>
    </xf>
    <xf numFmtId="6" fontId="151" fillId="0" borderId="0" xfId="5281" applyNumberFormat="1" applyFont="1" applyBorder="1" applyAlignment="1">
      <alignment horizontal="center" vertical="center"/>
    </xf>
    <xf numFmtId="6" fontId="152" fillId="0" borderId="0" xfId="5281" applyNumberFormat="1" applyFont="1" applyBorder="1" applyAlignment="1">
      <alignment horizontal="center" vertical="center"/>
    </xf>
    <xf numFmtId="0" fontId="147" fillId="0" borderId="0" xfId="5281" applyFont="1" applyAlignment="1">
      <alignment horizontal="center" vertical="center"/>
    </xf>
    <xf numFmtId="0" fontId="147" fillId="0" borderId="0" xfId="5281" applyFont="1" applyBorder="1" applyAlignment="1">
      <alignment horizontal="center" vertical="center"/>
    </xf>
    <xf numFmtId="283" fontId="149" fillId="0" borderId="0" xfId="5281" applyNumberFormat="1" applyFont="1" applyBorder="1" applyAlignment="1">
      <alignment vertical="center"/>
    </xf>
    <xf numFmtId="6" fontId="120" fillId="0" borderId="0" xfId="5281" applyNumberFormat="1" applyFont="1" applyBorder="1" applyAlignment="1">
      <alignment horizontal="center" vertical="center"/>
    </xf>
    <xf numFmtId="0" fontId="153" fillId="0" borderId="0" xfId="5281" applyFont="1" applyBorder="1" applyAlignment="1">
      <alignment vertical="center"/>
    </xf>
    <xf numFmtId="6" fontId="150" fillId="0" borderId="0" xfId="5281" applyNumberFormat="1" applyFont="1" applyBorder="1" applyAlignment="1">
      <alignment horizontal="center" vertical="center"/>
    </xf>
    <xf numFmtId="0" fontId="3" fillId="0" borderId="0" xfId="5281" applyFont="1"/>
    <xf numFmtId="0" fontId="3" fillId="0" borderId="0" xfId="5281" applyFont="1" applyAlignment="1">
      <alignment horizontal="right"/>
    </xf>
    <xf numFmtId="0" fontId="144" fillId="0" borderId="0" xfId="5281" applyFont="1" applyAlignment="1">
      <alignment horizontal="right"/>
    </xf>
    <xf numFmtId="0" fontId="144" fillId="0" borderId="0" xfId="5281" applyFont="1" applyFill="1"/>
    <xf numFmtId="0" fontId="143" fillId="0" borderId="0" xfId="5281" applyFont="1" applyBorder="1" applyAlignment="1">
      <alignment vertical="top"/>
    </xf>
    <xf numFmtId="0" fontId="3" fillId="0" borderId="0" xfId="5281" applyFont="1" applyBorder="1"/>
    <xf numFmtId="41" fontId="150" fillId="0" borderId="0" xfId="5283" applyFont="1" applyBorder="1" applyAlignment="1">
      <alignment horizontal="right" vertical="center"/>
    </xf>
    <xf numFmtId="0" fontId="78" fillId="0" borderId="3" xfId="153" applyFont="1" applyFill="1" applyBorder="1" applyAlignment="1">
      <alignment horizontal="center" vertical="center"/>
    </xf>
    <xf numFmtId="0" fontId="78" fillId="0" borderId="31" xfId="153" applyFont="1" applyFill="1" applyBorder="1" applyAlignment="1">
      <alignment horizontal="center" vertical="center"/>
    </xf>
    <xf numFmtId="41" fontId="154" fillId="0" borderId="0" xfId="0" applyNumberFormat="1" applyFont="1" applyAlignment="1">
      <alignment horizontal="center" vertical="center"/>
    </xf>
    <xf numFmtId="0" fontId="157" fillId="0" borderId="0" xfId="5284" applyFont="1" applyBorder="1" applyAlignment="1">
      <alignment horizontal="center" vertical="center"/>
    </xf>
    <xf numFmtId="0" fontId="157" fillId="0" borderId="21" xfId="5284" applyFont="1" applyBorder="1" applyAlignment="1">
      <alignment horizontal="center" vertical="center"/>
    </xf>
    <xf numFmtId="0" fontId="158" fillId="0" borderId="0" xfId="5284" applyFont="1" applyBorder="1" applyAlignment="1">
      <alignment horizontal="center" vertical="center"/>
    </xf>
    <xf numFmtId="41" fontId="150" fillId="0" borderId="0" xfId="5283" applyFont="1" applyBorder="1" applyAlignment="1">
      <alignment vertical="center"/>
    </xf>
    <xf numFmtId="0" fontId="3" fillId="0" borderId="138" xfId="5281" applyFont="1" applyBorder="1"/>
    <xf numFmtId="0" fontId="143" fillId="0" borderId="137" xfId="5281" applyFont="1" applyBorder="1" applyAlignment="1">
      <alignment vertical="top"/>
    </xf>
    <xf numFmtId="0" fontId="3" fillId="0" borderId="137" xfId="5281" applyFont="1" applyBorder="1"/>
    <xf numFmtId="0" fontId="3" fillId="0" borderId="136" xfId="5281" applyFont="1" applyBorder="1"/>
    <xf numFmtId="0" fontId="3" fillId="0" borderId="131" xfId="5281" applyFont="1" applyBorder="1"/>
    <xf numFmtId="0" fontId="3" fillId="0" borderId="132" xfId="5281" applyFont="1" applyBorder="1"/>
    <xf numFmtId="0" fontId="145" fillId="0" borderId="131" xfId="5281" applyFont="1" applyBorder="1"/>
    <xf numFmtId="0" fontId="145" fillId="0" borderId="132" xfId="5281" applyFont="1" applyBorder="1"/>
    <xf numFmtId="0" fontId="145" fillId="0" borderId="131" xfId="5281" applyFont="1" applyBorder="1" applyAlignment="1">
      <alignment vertical="center"/>
    </xf>
    <xf numFmtId="0" fontId="145" fillId="0" borderId="132" xfId="5281" applyFont="1" applyBorder="1" applyAlignment="1">
      <alignment vertical="center"/>
    </xf>
    <xf numFmtId="0" fontId="120" fillId="0" borderId="131" xfId="5281" applyFont="1" applyBorder="1"/>
    <xf numFmtId="0" fontId="120" fillId="0" borderId="132" xfId="5281" applyFont="1" applyBorder="1"/>
    <xf numFmtId="0" fontId="148" fillId="0" borderId="131" xfId="5281" applyFont="1" applyBorder="1" applyAlignment="1">
      <alignment vertical="center"/>
    </xf>
    <xf numFmtId="0" fontId="148" fillId="0" borderId="132" xfId="5281" applyFont="1" applyBorder="1" applyAlignment="1">
      <alignment vertical="center"/>
    </xf>
    <xf numFmtId="0" fontId="148" fillId="0" borderId="131" xfId="5281" applyFont="1" applyBorder="1"/>
    <xf numFmtId="0" fontId="159" fillId="0" borderId="0" xfId="0" applyFont="1" applyBorder="1" applyAlignment="1">
      <alignment vertical="center"/>
    </xf>
    <xf numFmtId="0" fontId="148" fillId="0" borderId="131" xfId="5281" applyFont="1" applyBorder="1" applyAlignment="1">
      <alignment horizontal="center" vertical="center"/>
    </xf>
    <xf numFmtId="282" fontId="149" fillId="0" borderId="132" xfId="5281" applyNumberFormat="1" applyFont="1" applyBorder="1" applyAlignment="1">
      <alignment vertical="center"/>
    </xf>
    <xf numFmtId="0" fontId="120" fillId="0" borderId="131" xfId="5281" applyFont="1" applyBorder="1" applyAlignment="1">
      <alignment horizontal="center" vertical="center"/>
    </xf>
    <xf numFmtId="0" fontId="120" fillId="0" borderId="132" xfId="5281" applyFont="1" applyBorder="1" applyAlignment="1">
      <alignment horizontal="center" vertical="center"/>
    </xf>
    <xf numFmtId="0" fontId="3" fillId="0" borderId="133" xfId="5281" applyFont="1" applyBorder="1"/>
    <xf numFmtId="0" fontId="3" fillId="0" borderId="18" xfId="5281" applyFont="1" applyBorder="1"/>
    <xf numFmtId="0" fontId="3" fillId="0" borderId="134" xfId="5281" applyFont="1" applyBorder="1"/>
    <xf numFmtId="0" fontId="78" fillId="0" borderId="3" xfId="153" applyFont="1" applyFill="1" applyBorder="1" applyAlignment="1">
      <alignment horizontal="center" vertical="center"/>
    </xf>
    <xf numFmtId="0" fontId="78" fillId="0" borderId="40" xfId="153" applyFont="1" applyFill="1" applyBorder="1" applyAlignment="1">
      <alignment horizontal="center" vertical="center"/>
    </xf>
    <xf numFmtId="0" fontId="160" fillId="0" borderId="0" xfId="5282" applyFont="1" applyBorder="1" applyAlignment="1">
      <alignment vertical="center" shrinkToFit="1"/>
    </xf>
    <xf numFmtId="0" fontId="161" fillId="0" borderId="87" xfId="5284" applyFont="1" applyBorder="1" applyAlignment="1">
      <alignment horizontal="center" vertical="center" wrapText="1"/>
    </xf>
    <xf numFmtId="0" fontId="163" fillId="0" borderId="129" xfId="5284" applyFont="1" applyBorder="1" applyAlignment="1">
      <alignment vertical="center" wrapText="1"/>
    </xf>
    <xf numFmtId="0" fontId="163" fillId="0" borderId="125" xfId="5284" applyFont="1" applyBorder="1" applyAlignment="1">
      <alignment vertical="center" wrapText="1"/>
    </xf>
    <xf numFmtId="0" fontId="162" fillId="0" borderId="130" xfId="5284" applyFont="1" applyBorder="1" applyAlignment="1">
      <alignment horizontal="center" vertical="center"/>
    </xf>
    <xf numFmtId="0" fontId="164" fillId="0" borderId="131" xfId="5284" applyFont="1" applyBorder="1" applyAlignment="1">
      <alignment vertical="center"/>
    </xf>
    <xf numFmtId="0" fontId="164" fillId="0" borderId="0" xfId="5284" applyFont="1" applyBorder="1" applyAlignment="1">
      <alignment vertical="center"/>
    </xf>
    <xf numFmtId="0" fontId="165" fillId="0" borderId="0" xfId="5284" applyFont="1" applyBorder="1" applyAlignment="1">
      <alignment horizontal="center" vertical="center"/>
    </xf>
    <xf numFmtId="0" fontId="161" fillId="0" borderId="0" xfId="5284" applyFont="1" applyBorder="1" applyAlignment="1">
      <alignment horizontal="center"/>
    </xf>
    <xf numFmtId="0" fontId="166" fillId="0" borderId="0" xfId="5284" applyFont="1" applyBorder="1" applyAlignment="1">
      <alignment horizontal="center" vertical="center"/>
    </xf>
    <xf numFmtId="0" fontId="166" fillId="0" borderId="132" xfId="5284" applyFont="1" applyBorder="1" applyAlignment="1">
      <alignment horizontal="center" vertical="center"/>
    </xf>
    <xf numFmtId="0" fontId="165" fillId="0" borderId="0" xfId="5284" applyFont="1" applyBorder="1" applyAlignment="1">
      <alignment vertical="center"/>
    </xf>
    <xf numFmtId="0" fontId="164" fillId="0" borderId="131" xfId="5284" applyFont="1" applyBorder="1" applyAlignment="1">
      <alignment horizontal="center" vertical="center"/>
    </xf>
    <xf numFmtId="0" fontId="164" fillId="0" borderId="0" xfId="5284" applyFont="1" applyBorder="1" applyAlignment="1">
      <alignment horizontal="center" vertical="center"/>
    </xf>
    <xf numFmtId="0" fontId="165" fillId="0" borderId="131" xfId="5284" applyFont="1" applyBorder="1" applyAlignment="1">
      <alignment horizontal="center" vertical="center"/>
    </xf>
    <xf numFmtId="0" fontId="167" fillId="0" borderId="0" xfId="5284" applyFont="1" applyBorder="1" applyAlignment="1">
      <alignment horizontal="center" vertical="center"/>
    </xf>
    <xf numFmtId="0" fontId="163" fillId="0" borderId="0" xfId="5284" applyFont="1" applyBorder="1" applyAlignment="1">
      <alignment horizontal="center" vertical="center"/>
    </xf>
    <xf numFmtId="0" fontId="168" fillId="0" borderId="131" xfId="5284" applyFont="1" applyBorder="1" applyAlignment="1">
      <alignment horizontal="center" vertical="center" wrapText="1"/>
    </xf>
    <xf numFmtId="0" fontId="163" fillId="0" borderId="0" xfId="5284" applyFont="1" applyBorder="1" applyAlignment="1">
      <alignment vertical="center" wrapText="1"/>
    </xf>
    <xf numFmtId="0" fontId="168" fillId="0" borderId="0" xfId="5284" applyFont="1" applyBorder="1" applyAlignment="1">
      <alignment vertical="center"/>
    </xf>
    <xf numFmtId="0" fontId="164" fillId="0" borderId="131" xfId="5284" applyFont="1" applyBorder="1" applyAlignment="1">
      <alignment horizontal="left" vertical="center" wrapText="1"/>
    </xf>
    <xf numFmtId="0" fontId="164" fillId="0" borderId="0" xfId="5284" applyFont="1" applyBorder="1" applyAlignment="1">
      <alignment horizontal="left" vertical="center"/>
    </xf>
    <xf numFmtId="0" fontId="163" fillId="0" borderId="0" xfId="5284" applyFont="1" applyBorder="1" applyAlignment="1">
      <alignment horizontal="left" vertical="center"/>
    </xf>
    <xf numFmtId="0" fontId="168" fillId="0" borderId="131" xfId="5284" applyFont="1" applyBorder="1" applyAlignment="1">
      <alignment horizontal="left" vertical="center" wrapText="1"/>
    </xf>
    <xf numFmtId="0" fontId="161" fillId="0" borderId="0" xfId="5284" applyFont="1" applyBorder="1" applyAlignment="1">
      <alignment vertical="center" wrapText="1"/>
    </xf>
    <xf numFmtId="0" fontId="123" fillId="0" borderId="133" xfId="5284" applyFont="1" applyBorder="1" applyAlignment="1">
      <alignment horizontal="center" vertical="center"/>
    </xf>
    <xf numFmtId="0" fontId="123" fillId="0" borderId="18" xfId="5284" applyFont="1" applyBorder="1" applyAlignment="1">
      <alignment horizontal="center" vertical="center"/>
    </xf>
    <xf numFmtId="0" fontId="166" fillId="0" borderId="134" xfId="5284" applyFont="1" applyBorder="1" applyAlignment="1">
      <alignment horizontal="center" vertical="center"/>
    </xf>
    <xf numFmtId="0" fontId="166" fillId="0" borderId="0" xfId="5284" applyFont="1" applyBorder="1" applyAlignment="1">
      <alignment vertical="center"/>
    </xf>
    <xf numFmtId="281" fontId="166" fillId="0" borderId="40" xfId="5280" applyNumberFormat="1" applyFont="1" applyBorder="1" applyAlignment="1">
      <alignment horizontal="center" vertical="center" shrinkToFit="1"/>
    </xf>
    <xf numFmtId="0" fontId="78" fillId="15" borderId="31" xfId="153" applyFont="1" applyFill="1" applyBorder="1" applyAlignment="1">
      <alignment horizontal="center" vertical="center"/>
    </xf>
    <xf numFmtId="0" fontId="78" fillId="15" borderId="42" xfId="153" applyFont="1" applyFill="1" applyBorder="1" applyAlignment="1">
      <alignment horizontal="center" vertical="center"/>
    </xf>
    <xf numFmtId="0" fontId="78" fillId="15" borderId="3" xfId="153" applyFont="1" applyFill="1" applyBorder="1" applyAlignment="1">
      <alignment horizontal="center" vertical="center"/>
    </xf>
    <xf numFmtId="0" fontId="78" fillId="15" borderId="40" xfId="153" applyFont="1" applyFill="1" applyBorder="1" applyAlignment="1">
      <alignment horizontal="center" vertical="center"/>
    </xf>
    <xf numFmtId="0" fontId="78" fillId="15" borderId="29" xfId="153" applyFont="1" applyFill="1" applyBorder="1" applyAlignment="1">
      <alignment horizontal="center" vertical="center"/>
    </xf>
    <xf numFmtId="0" fontId="78" fillId="15" borderId="70" xfId="153" applyFont="1" applyFill="1" applyBorder="1" applyAlignment="1">
      <alignment horizontal="center" vertical="center"/>
    </xf>
    <xf numFmtId="284" fontId="141" fillId="0" borderId="19" xfId="5278" applyNumberFormat="1" applyFont="1" applyFill="1" applyBorder="1" applyAlignment="1">
      <alignment horizontal="right" vertical="center"/>
    </xf>
    <xf numFmtId="0" fontId="125" fillId="0" borderId="0" xfId="0" applyFont="1" applyAlignment="1">
      <alignment horizontal="center" vertical="center"/>
    </xf>
    <xf numFmtId="195" fontId="173" fillId="0" borderId="19" xfId="5278" applyNumberFormat="1" applyFont="1" applyBorder="1" applyAlignment="1">
      <alignment vertical="center"/>
    </xf>
    <xf numFmtId="195" fontId="173" fillId="0" borderId="19" xfId="5278" applyNumberFormat="1" applyFont="1" applyFill="1" applyBorder="1" applyAlignment="1">
      <alignment vertical="center"/>
    </xf>
    <xf numFmtId="0" fontId="174" fillId="0" borderId="0" xfId="5285" applyFont="1" applyAlignment="1">
      <alignment horizontal="centerContinuous"/>
    </xf>
    <xf numFmtId="0" fontId="175" fillId="0" borderId="0" xfId="5285" applyFont="1" applyAlignment="1">
      <alignment horizontal="centerContinuous"/>
    </xf>
    <xf numFmtId="0" fontId="3" fillId="0" borderId="0" xfId="5285"/>
    <xf numFmtId="0" fontId="176" fillId="0" borderId="0" xfId="5285" applyFont="1"/>
    <xf numFmtId="0" fontId="176" fillId="0" borderId="0" xfId="5285" applyNumberFormat="1" applyFont="1"/>
    <xf numFmtId="0" fontId="77" fillId="0" borderId="0" xfId="5285" applyFont="1"/>
    <xf numFmtId="0" fontId="176" fillId="0" borderId="0" xfId="5285" applyFont="1" applyBorder="1" applyAlignment="1">
      <alignment horizontal="center" vertical="center"/>
    </xf>
    <xf numFmtId="0" fontId="177" fillId="0" borderId="0" xfId="5285" applyFont="1"/>
    <xf numFmtId="0" fontId="177" fillId="0" borderId="0" xfId="5285" applyFont="1" applyAlignment="1">
      <alignment horizontal="center"/>
    </xf>
    <xf numFmtId="0" fontId="77" fillId="0" borderId="139" xfId="5285" applyFont="1" applyBorder="1"/>
    <xf numFmtId="0" fontId="79" fillId="0" borderId="140" xfId="5285" applyFont="1" applyBorder="1" applyAlignment="1">
      <alignment horizontal="center" vertical="center"/>
    </xf>
    <xf numFmtId="0" fontId="179" fillId="0" borderId="0" xfId="5285" applyFont="1"/>
    <xf numFmtId="0" fontId="79" fillId="0" borderId="143" xfId="5285" applyFont="1" applyBorder="1" applyAlignment="1">
      <alignment horizontal="center" vertical="center"/>
    </xf>
    <xf numFmtId="0" fontId="79" fillId="0" borderId="5" xfId="5285" applyFont="1" applyBorder="1"/>
    <xf numFmtId="285" fontId="79" fillId="0" borderId="145" xfId="5285" applyNumberFormat="1" applyFont="1" applyBorder="1" applyAlignment="1" applyProtection="1">
      <alignment horizontal="center" vertical="center"/>
      <protection locked="0"/>
    </xf>
    <xf numFmtId="285" fontId="79" fillId="0" borderId="1" xfId="5285" applyNumberFormat="1" applyFont="1" applyBorder="1" applyAlignment="1" applyProtection="1">
      <alignment horizontal="center" vertical="center"/>
      <protection locked="0"/>
    </xf>
    <xf numFmtId="0" fontId="79" fillId="0" borderId="1" xfId="5285" applyNumberFormat="1" applyFont="1" applyBorder="1" applyAlignment="1" applyProtection="1">
      <alignment horizontal="center" vertical="top"/>
      <protection locked="0"/>
    </xf>
    <xf numFmtId="0" fontId="79" fillId="0" borderId="27" xfId="5285" applyNumberFormat="1" applyFont="1" applyBorder="1" applyAlignment="1" applyProtection="1">
      <alignment horizontal="center" vertical="top"/>
      <protection locked="0"/>
    </xf>
    <xf numFmtId="0" fontId="79" fillId="16" borderId="1" xfId="5285" applyNumberFormat="1" applyFont="1" applyFill="1" applyBorder="1" applyAlignment="1" applyProtection="1">
      <alignment horizontal="center" vertical="top"/>
      <protection locked="0"/>
    </xf>
    <xf numFmtId="0" fontId="79" fillId="0" borderId="20" xfId="5285" applyNumberFormat="1" applyFont="1" applyBorder="1" applyAlignment="1" applyProtection="1">
      <alignment horizontal="center" vertical="top"/>
      <protection locked="0"/>
    </xf>
    <xf numFmtId="0" fontId="79" fillId="0" borderId="19" xfId="5285" applyNumberFormat="1" applyFont="1" applyBorder="1" applyAlignment="1" applyProtection="1">
      <alignment horizontal="center" vertical="top"/>
      <protection locked="0"/>
    </xf>
    <xf numFmtId="0" fontId="79" fillId="0" borderId="20" xfId="5285" applyNumberFormat="1" applyFont="1" applyFill="1" applyBorder="1" applyAlignment="1" applyProtection="1">
      <alignment horizontal="center" vertical="top"/>
      <protection locked="0"/>
    </xf>
    <xf numFmtId="0" fontId="79" fillId="16" borderId="20" xfId="5285" applyNumberFormat="1" applyFont="1" applyFill="1" applyBorder="1" applyAlignment="1" applyProtection="1">
      <alignment horizontal="center" vertical="top"/>
      <protection locked="0"/>
    </xf>
    <xf numFmtId="0" fontId="79" fillId="0" borderId="27" xfId="5285" applyNumberFormat="1" applyFont="1" applyFill="1" applyBorder="1" applyAlignment="1" applyProtection="1">
      <alignment horizontal="center" vertical="top"/>
      <protection locked="0"/>
    </xf>
    <xf numFmtId="0" fontId="79" fillId="0" borderId="19" xfId="5285" applyNumberFormat="1" applyFont="1" applyFill="1" applyBorder="1" applyAlignment="1" applyProtection="1">
      <alignment horizontal="center" vertical="top"/>
      <protection locked="0"/>
    </xf>
    <xf numFmtId="0" fontId="79" fillId="0" borderId="1" xfId="5285" applyFont="1" applyBorder="1" applyAlignment="1">
      <alignment horizontal="center" vertical="center"/>
    </xf>
    <xf numFmtId="0" fontId="180" fillId="0" borderId="0" xfId="5285" applyFont="1"/>
    <xf numFmtId="0" fontId="163" fillId="0" borderId="0" xfId="5284" applyFont="1" applyBorder="1" applyAlignment="1">
      <alignment vertical="center"/>
    </xf>
    <xf numFmtId="0" fontId="161" fillId="0" borderId="0" xfId="5284" applyFont="1" applyBorder="1" applyAlignment="1">
      <alignment horizontal="center" vertical="center" wrapText="1"/>
    </xf>
    <xf numFmtId="0" fontId="163" fillId="0" borderId="0" xfId="5284" applyFont="1" applyBorder="1" applyAlignment="1">
      <alignment vertical="center" wrapText="1"/>
    </xf>
    <xf numFmtId="0" fontId="161" fillId="0" borderId="135" xfId="5284" applyFont="1" applyBorder="1" applyAlignment="1">
      <alignment horizontal="center" vertical="center" wrapText="1"/>
    </xf>
    <xf numFmtId="41" fontId="132" fillId="0" borderId="0" xfId="106" applyNumberFormat="1" applyFont="1" applyFill="1" applyBorder="1" applyAlignment="1">
      <alignment horizontal="center" vertical="center"/>
    </xf>
    <xf numFmtId="0" fontId="132" fillId="0" borderId="0" xfId="0" applyFont="1" applyFill="1" applyBorder="1" applyAlignment="1">
      <alignment horizontal="center" vertical="center"/>
    </xf>
    <xf numFmtId="205" fontId="132" fillId="0" borderId="0" xfId="0" applyNumberFormat="1" applyFont="1" applyFill="1" applyBorder="1" applyAlignment="1">
      <alignment horizontal="center" vertical="center"/>
    </xf>
    <xf numFmtId="200" fontId="82" fillId="0" borderId="0" xfId="106" applyNumberFormat="1" applyFont="1" applyFill="1" applyBorder="1" applyAlignment="1">
      <alignment horizontal="right" vertical="center"/>
    </xf>
    <xf numFmtId="200" fontId="133" fillId="0" borderId="0" xfId="106" applyNumberFormat="1" applyFont="1" applyFill="1" applyBorder="1" applyAlignment="1">
      <alignment horizontal="right" vertical="center"/>
    </xf>
    <xf numFmtId="200" fontId="82" fillId="0" borderId="0" xfId="106" applyNumberFormat="1" applyFont="1" applyFill="1" applyBorder="1" applyAlignment="1">
      <alignment horizontal="center" vertical="center"/>
    </xf>
    <xf numFmtId="183" fontId="82" fillId="0" borderId="0" xfId="106" applyNumberFormat="1" applyFont="1" applyFill="1" applyBorder="1" applyAlignment="1">
      <alignment vertical="center"/>
    </xf>
    <xf numFmtId="200" fontId="82" fillId="0" borderId="0" xfId="106" applyNumberFormat="1" applyFont="1" applyFill="1" applyBorder="1" applyAlignment="1">
      <alignment vertical="center"/>
    </xf>
    <xf numFmtId="177" fontId="82" fillId="0" borderId="0" xfId="106" applyNumberFormat="1" applyFont="1" applyFill="1" applyBorder="1" applyAlignment="1">
      <alignment vertical="center"/>
    </xf>
    <xf numFmtId="177" fontId="82" fillId="0" borderId="0" xfId="106" quotePrefix="1" applyNumberFormat="1" applyFont="1" applyFill="1" applyBorder="1" applyAlignment="1">
      <alignment vertical="center"/>
    </xf>
    <xf numFmtId="195" fontId="173" fillId="0" borderId="0" xfId="5278" applyNumberFormat="1" applyFont="1" applyBorder="1" applyAlignment="1">
      <alignment vertical="center"/>
    </xf>
    <xf numFmtId="195" fontId="173" fillId="0" borderId="0" xfId="5278" applyNumberFormat="1" applyFont="1" applyFill="1" applyBorder="1" applyAlignment="1">
      <alignment vertical="center"/>
    </xf>
    <xf numFmtId="195" fontId="136" fillId="0" borderId="0" xfId="5278" applyNumberFormat="1" applyFont="1" applyFill="1" applyBorder="1" applyAlignment="1">
      <alignment horizontal="right" vertical="center"/>
    </xf>
    <xf numFmtId="195" fontId="140" fillId="0" borderId="0" xfId="5278" applyNumberFormat="1" applyFont="1" applyFill="1" applyBorder="1" applyAlignment="1">
      <alignment horizontal="right" vertical="center"/>
    </xf>
    <xf numFmtId="284" fontId="141" fillId="0" borderId="0" xfId="5278" applyNumberFormat="1" applyFont="1" applyFill="1" applyBorder="1" applyAlignment="1">
      <alignment horizontal="right" vertical="center"/>
    </xf>
    <xf numFmtId="177" fontId="82" fillId="13" borderId="31" xfId="106" quotePrefix="1" applyNumberFormat="1" applyFont="1" applyFill="1" applyBorder="1" applyAlignment="1">
      <alignment vertical="center"/>
    </xf>
    <xf numFmtId="177" fontId="82" fillId="13" borderId="31" xfId="106" applyNumberFormat="1" applyFont="1" applyFill="1" applyBorder="1" applyAlignment="1">
      <alignment vertical="center"/>
    </xf>
    <xf numFmtId="41" fontId="132" fillId="13" borderId="41" xfId="106" applyNumberFormat="1" applyFont="1" applyFill="1" applyBorder="1" applyAlignment="1">
      <alignment horizontal="center" vertical="center"/>
    </xf>
    <xf numFmtId="200" fontId="82" fillId="13" borderId="34" xfId="106" applyNumberFormat="1" applyFont="1" applyFill="1" applyBorder="1" applyAlignment="1">
      <alignment horizontal="right" vertical="center"/>
    </xf>
    <xf numFmtId="200" fontId="82" fillId="13" borderId="31" xfId="106" applyNumberFormat="1" applyFont="1" applyFill="1" applyBorder="1" applyAlignment="1">
      <alignment horizontal="right" vertical="center"/>
    </xf>
    <xf numFmtId="200" fontId="133" fillId="13" borderId="31" xfId="106" applyNumberFormat="1" applyFont="1" applyFill="1" applyBorder="1" applyAlignment="1">
      <alignment horizontal="right" vertical="center"/>
    </xf>
    <xf numFmtId="200" fontId="82" fillId="13" borderId="31" xfId="106" applyNumberFormat="1" applyFont="1" applyFill="1" applyBorder="1" applyAlignment="1">
      <alignment horizontal="center" vertical="center"/>
    </xf>
    <xf numFmtId="183" fontId="82" fillId="13" borderId="31" xfId="106" applyNumberFormat="1" applyFont="1" applyFill="1" applyBorder="1" applyAlignment="1">
      <alignment vertical="center"/>
    </xf>
    <xf numFmtId="200" fontId="82" fillId="13" borderId="42" xfId="106" applyNumberFormat="1" applyFont="1" applyFill="1" applyBorder="1" applyAlignment="1">
      <alignment vertical="center"/>
    </xf>
    <xf numFmtId="177" fontId="82" fillId="13" borderId="34" xfId="106" applyNumberFormat="1" applyFont="1" applyFill="1" applyBorder="1" applyAlignment="1">
      <alignment vertical="center"/>
    </xf>
    <xf numFmtId="177" fontId="82" fillId="13" borderId="42" xfId="106" applyNumberFormat="1" applyFont="1" applyFill="1" applyBorder="1" applyAlignment="1">
      <alignment vertical="center"/>
    </xf>
    <xf numFmtId="0" fontId="78" fillId="15" borderId="0" xfId="153" applyFont="1" applyFill="1" applyBorder="1" applyAlignment="1">
      <alignment vertical="center"/>
    </xf>
    <xf numFmtId="195" fontId="173" fillId="15" borderId="19" xfId="5278" applyNumberFormat="1" applyFont="1" applyFill="1" applyBorder="1" applyAlignment="1">
      <alignment vertical="center"/>
    </xf>
    <xf numFmtId="195" fontId="136" fillId="15" borderId="19" xfId="5278" applyNumberFormat="1" applyFont="1" applyFill="1" applyBorder="1" applyAlignment="1">
      <alignment horizontal="right" vertical="center"/>
    </xf>
    <xf numFmtId="195" fontId="140" fillId="15" borderId="19" xfId="5278" applyNumberFormat="1" applyFont="1" applyFill="1" applyBorder="1" applyAlignment="1">
      <alignment horizontal="right" vertical="center"/>
    </xf>
    <xf numFmtId="284" fontId="141" fillId="15" borderId="19" xfId="5278" applyNumberFormat="1" applyFont="1" applyFill="1" applyBorder="1" applyAlignment="1">
      <alignment horizontal="right" vertical="center"/>
    </xf>
    <xf numFmtId="279" fontId="79" fillId="0" borderId="0" xfId="0" applyNumberFormat="1" applyFont="1" applyFill="1" applyAlignment="1">
      <alignment vertical="center"/>
    </xf>
    <xf numFmtId="0" fontId="3" fillId="0" borderId="0" xfId="5277">
      <alignment vertical="center"/>
    </xf>
    <xf numFmtId="202" fontId="31" fillId="0" borderId="0" xfId="5286" applyNumberFormat="1" applyFont="1" applyAlignment="1">
      <alignment vertical="center"/>
    </xf>
    <xf numFmtId="41" fontId="31" fillId="0" borderId="0" xfId="5286" applyFont="1" applyAlignment="1">
      <alignment vertical="center"/>
    </xf>
    <xf numFmtId="0" fontId="31" fillId="0" borderId="0" xfId="5287" applyFont="1" applyAlignment="1">
      <alignment vertical="center"/>
    </xf>
    <xf numFmtId="41" fontId="31" fillId="0" borderId="0" xfId="5288" applyNumberFormat="1" applyFont="1" applyFill="1" applyAlignment="1">
      <alignment vertical="center"/>
    </xf>
    <xf numFmtId="0" fontId="31" fillId="0" borderId="0" xfId="5289" applyFont="1" applyAlignment="1">
      <alignment horizontal="center" vertical="center"/>
    </xf>
    <xf numFmtId="41" fontId="31" fillId="0" borderId="0" xfId="5288" applyNumberFormat="1" applyFont="1" applyAlignment="1">
      <alignment horizontal="center" vertical="center"/>
    </xf>
    <xf numFmtId="0" fontId="31" fillId="0" borderId="0" xfId="5289" applyFont="1" applyAlignment="1">
      <alignment vertical="center"/>
    </xf>
    <xf numFmtId="41" fontId="31" fillId="0" borderId="0" xfId="5288" applyNumberFormat="1" applyFont="1" applyFill="1" applyAlignment="1">
      <alignment horizontal="center" vertical="center"/>
    </xf>
    <xf numFmtId="0" fontId="31" fillId="0" borderId="0" xfId="5288" applyFont="1" applyAlignment="1">
      <alignment vertical="center"/>
    </xf>
    <xf numFmtId="0" fontId="31" fillId="0" borderId="0" xfId="5288" applyFont="1" applyAlignment="1">
      <alignment horizontal="center" vertical="center"/>
    </xf>
    <xf numFmtId="0" fontId="31" fillId="0" borderId="0" xfId="5289" applyFont="1" applyAlignment="1">
      <alignment horizontal="right" vertical="center"/>
    </xf>
    <xf numFmtId="41" fontId="31" fillId="0" borderId="0" xfId="5286" applyFont="1" applyFill="1" applyAlignment="1">
      <alignment horizontal="left" vertical="center"/>
    </xf>
    <xf numFmtId="0" fontId="31" fillId="0" borderId="0" xfId="5287" applyFont="1" applyAlignment="1">
      <alignment horizontal="right" vertical="center"/>
    </xf>
    <xf numFmtId="0" fontId="31" fillId="0" borderId="0" xfId="5289" applyFont="1" applyBorder="1" applyAlignment="1">
      <alignment horizontal="center" vertical="center"/>
    </xf>
    <xf numFmtId="279" fontId="31" fillId="0" borderId="81" xfId="5289" applyNumberFormat="1" applyFont="1" applyBorder="1" applyAlignment="1">
      <alignment horizontal="center" vertical="center"/>
    </xf>
    <xf numFmtId="279" fontId="31" fillId="0" borderId="4" xfId="5289" applyNumberFormat="1" applyFont="1" applyBorder="1" applyAlignment="1">
      <alignment horizontal="center" vertical="center"/>
    </xf>
    <xf numFmtId="0" fontId="31" fillId="0" borderId="80" xfId="5289" applyFont="1" applyBorder="1" applyAlignment="1">
      <alignment horizontal="center" vertical="center"/>
    </xf>
    <xf numFmtId="0" fontId="31" fillId="0" borderId="14" xfId="5289" applyFont="1" applyBorder="1" applyAlignment="1">
      <alignment horizontal="center" vertical="center"/>
    </xf>
    <xf numFmtId="0" fontId="31" fillId="0" borderId="31" xfId="5289" applyNumberFormat="1" applyFont="1" applyBorder="1" applyAlignment="1">
      <alignment horizontal="center" vertical="center"/>
    </xf>
    <xf numFmtId="0" fontId="31" fillId="0" borderId="2" xfId="5289" applyFont="1" applyBorder="1" applyAlignment="1">
      <alignment vertical="center"/>
    </xf>
    <xf numFmtId="0" fontId="31" fillId="0" borderId="14" xfId="5289" applyFont="1" applyFill="1" applyBorder="1" applyAlignment="1">
      <alignment horizontal="center" vertical="center"/>
    </xf>
    <xf numFmtId="0" fontId="31" fillId="0" borderId="31" xfId="5289" applyNumberFormat="1" applyFont="1" applyFill="1" applyBorder="1" applyAlignment="1">
      <alignment horizontal="center" vertical="center"/>
    </xf>
    <xf numFmtId="0" fontId="31" fillId="0" borderId="2" xfId="5289" applyFont="1" applyFill="1" applyBorder="1" applyAlignment="1">
      <alignment vertical="center"/>
    </xf>
    <xf numFmtId="0" fontId="183" fillId="15" borderId="14" xfId="5289" applyFont="1" applyFill="1" applyBorder="1" applyAlignment="1">
      <alignment horizontal="center" vertical="center"/>
    </xf>
    <xf numFmtId="0" fontId="183" fillId="15" borderId="31" xfId="5289" applyNumberFormat="1" applyFont="1" applyFill="1" applyBorder="1" applyAlignment="1">
      <alignment horizontal="center" vertical="center"/>
    </xf>
    <xf numFmtId="0" fontId="183" fillId="15" borderId="2" xfId="5289" applyFont="1" applyFill="1" applyBorder="1" applyAlignment="1">
      <alignment vertical="center"/>
    </xf>
    <xf numFmtId="0" fontId="31" fillId="0" borderId="22" xfId="5289" applyFont="1" applyBorder="1" applyAlignment="1">
      <alignment horizontal="center" vertical="center"/>
    </xf>
    <xf numFmtId="0" fontId="31" fillId="0" borderId="49" xfId="5289" applyFont="1" applyBorder="1" applyAlignment="1">
      <alignment vertical="center"/>
    </xf>
    <xf numFmtId="0" fontId="31" fillId="0" borderId="147" xfId="5289" applyFont="1" applyBorder="1" applyAlignment="1">
      <alignment horizontal="center" vertical="center"/>
    </xf>
    <xf numFmtId="0" fontId="31" fillId="0" borderId="44" xfId="5289" applyFont="1" applyBorder="1" applyAlignment="1">
      <alignment horizontal="center" vertical="center"/>
    </xf>
    <xf numFmtId="0" fontId="31" fillId="0" borderId="148" xfId="5289" applyFont="1" applyBorder="1" applyAlignment="1">
      <alignment horizontal="center" vertical="center"/>
    </xf>
    <xf numFmtId="0" fontId="31" fillId="0" borderId="149" xfId="5289" applyFont="1" applyBorder="1" applyAlignment="1">
      <alignment horizontal="center" vertical="center"/>
    </xf>
    <xf numFmtId="0" fontId="31" fillId="0" borderId="79" xfId="5289" applyFont="1" applyBorder="1" applyAlignment="1">
      <alignment horizontal="center" vertical="center"/>
    </xf>
    <xf numFmtId="0" fontId="31" fillId="0" borderId="150" xfId="5289" applyFont="1" applyBorder="1" applyAlignment="1">
      <alignment horizontal="center" vertical="center"/>
    </xf>
    <xf numFmtId="0" fontId="31" fillId="0" borderId="151" xfId="5289" applyFont="1" applyBorder="1" applyAlignment="1">
      <alignment horizontal="center" vertical="center"/>
    </xf>
    <xf numFmtId="0" fontId="183" fillId="0" borderId="0" xfId="5289" applyFont="1" applyAlignment="1">
      <alignment vertical="center"/>
    </xf>
    <xf numFmtId="0" fontId="183" fillId="0" borderId="0" xfId="5288" applyFont="1" applyAlignment="1">
      <alignment vertical="center"/>
    </xf>
    <xf numFmtId="41" fontId="85" fillId="0" borderId="26" xfId="0" applyNumberFormat="1" applyFont="1" applyBorder="1" applyAlignment="1">
      <alignment vertical="center"/>
    </xf>
    <xf numFmtId="41" fontId="83" fillId="0" borderId="70" xfId="106" applyNumberFormat="1" applyFont="1" applyBorder="1" applyAlignment="1">
      <alignment horizontal="center" vertical="center"/>
    </xf>
    <xf numFmtId="0" fontId="136" fillId="0" borderId="20" xfId="5278" applyFont="1" applyBorder="1" applyAlignment="1">
      <alignment horizontal="center" vertical="center"/>
    </xf>
    <xf numFmtId="0" fontId="136" fillId="0" borderId="20" xfId="5278" applyFont="1" applyBorder="1" applyAlignment="1">
      <alignment horizontal="center" vertical="center" wrapText="1"/>
    </xf>
    <xf numFmtId="0" fontId="141" fillId="0" borderId="20" xfId="5278" applyFont="1" applyBorder="1" applyAlignment="1">
      <alignment horizontal="centerContinuous" vertical="center" wrapText="1"/>
    </xf>
    <xf numFmtId="0" fontId="132" fillId="13" borderId="3" xfId="0" applyFont="1" applyFill="1" applyBorder="1" applyAlignment="1">
      <alignment horizontal="center" vertical="center"/>
    </xf>
    <xf numFmtId="199" fontId="126" fillId="0" borderId="73" xfId="153" applyNumberFormat="1" applyFont="1" applyFill="1" applyBorder="1" applyAlignment="1">
      <alignment horizontal="center" vertical="center"/>
    </xf>
    <xf numFmtId="41" fontId="132" fillId="13" borderId="39" xfId="106" applyNumberFormat="1" applyFont="1" applyFill="1" applyBorder="1" applyAlignment="1">
      <alignment horizontal="center" vertical="center"/>
    </xf>
    <xf numFmtId="199" fontId="184" fillId="0" borderId="36" xfId="153" applyNumberFormat="1" applyFont="1" applyFill="1" applyBorder="1" applyAlignment="1">
      <alignment horizontal="left" vertical="center"/>
    </xf>
    <xf numFmtId="260" fontId="80" fillId="0" borderId="56" xfId="106" applyNumberFormat="1" applyFont="1" applyFill="1" applyBorder="1" applyAlignment="1">
      <alignment horizontal="right" vertical="center"/>
    </xf>
    <xf numFmtId="260" fontId="80" fillId="0" borderId="37" xfId="106" applyNumberFormat="1" applyFont="1" applyFill="1" applyBorder="1" applyAlignment="1">
      <alignment horizontal="right" vertical="center"/>
    </xf>
    <xf numFmtId="200" fontId="82" fillId="13" borderId="37" xfId="106" applyNumberFormat="1" applyFont="1" applyFill="1" applyBorder="1" applyAlignment="1">
      <alignment horizontal="right" vertical="center"/>
    </xf>
    <xf numFmtId="177" fontId="80" fillId="0" borderId="37" xfId="106" applyFont="1" applyFill="1" applyBorder="1" applyAlignment="1">
      <alignment horizontal="right" vertical="center"/>
    </xf>
    <xf numFmtId="183" fontId="80" fillId="0" borderId="37" xfId="106" applyNumberFormat="1" applyFont="1" applyFill="1" applyBorder="1" applyAlignment="1">
      <alignment horizontal="right" vertical="center"/>
    </xf>
    <xf numFmtId="183" fontId="80" fillId="0" borderId="38" xfId="106" applyNumberFormat="1" applyFont="1" applyFill="1" applyBorder="1" applyAlignment="1">
      <alignment horizontal="right" vertical="center"/>
    </xf>
    <xf numFmtId="177" fontId="80" fillId="0" borderId="56" xfId="106" applyNumberFormat="1" applyFont="1" applyFill="1" applyBorder="1" applyAlignment="1">
      <alignment horizontal="right" vertical="center"/>
    </xf>
    <xf numFmtId="177" fontId="80" fillId="0" borderId="37" xfId="106" applyNumberFormat="1" applyFont="1" applyFill="1" applyBorder="1" applyAlignment="1">
      <alignment horizontal="right" vertical="center"/>
    </xf>
    <xf numFmtId="177" fontId="80" fillId="0" borderId="38" xfId="106" applyNumberFormat="1" applyFont="1" applyFill="1" applyBorder="1" applyAlignment="1">
      <alignment horizontal="right" vertical="center"/>
    </xf>
    <xf numFmtId="0" fontId="173" fillId="0" borderId="1" xfId="5278" applyFont="1" applyBorder="1" applyAlignment="1">
      <alignment horizontal="center" vertical="center"/>
    </xf>
    <xf numFmtId="0" fontId="80" fillId="0" borderId="37" xfId="153" applyFont="1" applyFill="1" applyBorder="1" applyAlignment="1">
      <alignment horizontal="center" vertical="center"/>
    </xf>
    <xf numFmtId="0" fontId="80" fillId="0" borderId="38" xfId="153" applyFont="1" applyFill="1" applyBorder="1" applyAlignment="1">
      <alignment horizontal="center" vertical="center"/>
    </xf>
    <xf numFmtId="199" fontId="126" fillId="0" borderId="39" xfId="153" applyNumberFormat="1" applyFont="1" applyFill="1" applyBorder="1" applyAlignment="1">
      <alignment horizontal="center" vertical="center"/>
    </xf>
    <xf numFmtId="0" fontId="185" fillId="0" borderId="0" xfId="276" applyFont="1" applyAlignment="1">
      <alignment vertical="center"/>
    </xf>
    <xf numFmtId="196" fontId="185" fillId="0" borderId="3" xfId="277" applyNumberFormat="1" applyFont="1" applyBorder="1" applyAlignment="1">
      <alignment horizontal="center" vertical="center"/>
    </xf>
    <xf numFmtId="186" fontId="185" fillId="0" borderId="4" xfId="277" applyFont="1" applyBorder="1" applyAlignment="1">
      <alignment horizontal="center" vertical="center"/>
    </xf>
    <xf numFmtId="0" fontId="186" fillId="0" borderId="136" xfId="5284" applyFont="1" applyBorder="1" applyAlignment="1">
      <alignment horizontal="center" vertical="center"/>
    </xf>
    <xf numFmtId="0" fontId="161" fillId="0" borderId="154" xfId="5284" applyFont="1" applyBorder="1" applyAlignment="1">
      <alignment horizontal="center" vertical="center" wrapText="1"/>
    </xf>
    <xf numFmtId="41" fontId="172" fillId="13" borderId="19" xfId="106" applyNumberFormat="1" applyFont="1" applyFill="1" applyBorder="1" applyAlignment="1">
      <alignment vertical="center"/>
    </xf>
    <xf numFmtId="205" fontId="172" fillId="13" borderId="19" xfId="0" applyNumberFormat="1" applyFont="1" applyFill="1" applyBorder="1" applyAlignment="1">
      <alignment horizontal="center" vertical="center"/>
    </xf>
    <xf numFmtId="41" fontId="172" fillId="13" borderId="1" xfId="106" applyNumberFormat="1" applyFont="1" applyFill="1" applyBorder="1" applyAlignment="1">
      <alignment vertical="center"/>
    </xf>
    <xf numFmtId="205" fontId="172" fillId="13" borderId="1" xfId="0" applyNumberFormat="1" applyFont="1" applyFill="1" applyBorder="1" applyAlignment="1">
      <alignment horizontal="center" vertical="center"/>
    </xf>
    <xf numFmtId="286" fontId="173" fillId="0" borderId="19" xfId="5278" applyNumberFormat="1" applyFont="1" applyFill="1" applyBorder="1" applyAlignment="1">
      <alignment vertical="center"/>
    </xf>
    <xf numFmtId="0" fontId="126" fillId="0" borderId="26" xfId="153" applyNumberFormat="1" applyFont="1" applyFill="1" applyBorder="1" applyAlignment="1">
      <alignment horizontal="center" vertical="center"/>
    </xf>
    <xf numFmtId="0" fontId="171" fillId="14" borderId="126" xfId="0" applyFont="1" applyFill="1" applyBorder="1" applyAlignment="1">
      <alignment horizontal="center" vertical="center"/>
    </xf>
    <xf numFmtId="0" fontId="171" fillId="14" borderId="122" xfId="0" applyFont="1" applyFill="1" applyBorder="1" applyAlignment="1">
      <alignment horizontal="center" vertical="center"/>
    </xf>
    <xf numFmtId="186" fontId="128" fillId="0" borderId="3" xfId="277" applyFont="1" applyFill="1" applyBorder="1" applyAlignment="1">
      <alignment vertical="center"/>
    </xf>
    <xf numFmtId="275" fontId="128" fillId="0" borderId="3" xfId="291" applyNumberFormat="1" applyFont="1" applyBorder="1" applyAlignment="1">
      <alignment vertical="center" wrapText="1"/>
    </xf>
    <xf numFmtId="0" fontId="123" fillId="0" borderId="0" xfId="0" applyFont="1" applyBorder="1" applyAlignment="1">
      <alignment horizontal="center" vertical="center"/>
    </xf>
    <xf numFmtId="41" fontId="172" fillId="13" borderId="68" xfId="106" applyNumberFormat="1" applyFont="1" applyFill="1" applyBorder="1" applyAlignment="1">
      <alignment vertical="center"/>
    </xf>
    <xf numFmtId="205" fontId="172" fillId="13" borderId="68" xfId="0" applyNumberFormat="1" applyFont="1" applyFill="1" applyBorder="1" applyAlignment="1">
      <alignment horizontal="center" vertical="center"/>
    </xf>
    <xf numFmtId="0" fontId="170" fillId="0" borderId="0" xfId="0" applyFont="1" applyBorder="1" applyAlignment="1">
      <alignment horizontal="center" vertical="center"/>
    </xf>
    <xf numFmtId="0" fontId="169" fillId="0" borderId="0" xfId="0" applyFont="1" applyBorder="1" applyAlignment="1">
      <alignment horizontal="center" vertical="center" wrapText="1"/>
    </xf>
    <xf numFmtId="0" fontId="160" fillId="0" borderId="139" xfId="5282" applyFont="1" applyBorder="1" applyAlignment="1">
      <alignment horizontal="center" vertical="center" wrapText="1" shrinkToFit="1"/>
    </xf>
    <xf numFmtId="0" fontId="160" fillId="0" borderId="125" xfId="5282" applyFont="1" applyBorder="1" applyAlignment="1">
      <alignment horizontal="center" vertical="center" wrapText="1" shrinkToFit="1"/>
    </xf>
    <xf numFmtId="0" fontId="160" fillId="0" borderId="140" xfId="5282" applyFont="1" applyBorder="1" applyAlignment="1">
      <alignment horizontal="center" vertical="center" wrapText="1" shrinkToFit="1"/>
    </xf>
    <xf numFmtId="0" fontId="160" fillId="0" borderId="141" xfId="5282" applyFont="1" applyBorder="1" applyAlignment="1">
      <alignment horizontal="center" vertical="center" wrapText="1" shrinkToFit="1"/>
    </xf>
    <xf numFmtId="0" fontId="160" fillId="0" borderId="0" xfId="5282" applyFont="1" applyBorder="1" applyAlignment="1">
      <alignment horizontal="center" vertical="center" wrapText="1" shrinkToFit="1"/>
    </xf>
    <xf numFmtId="0" fontId="160" fillId="0" borderId="142" xfId="5282" applyFont="1" applyBorder="1" applyAlignment="1">
      <alignment horizontal="center" vertical="center" wrapText="1" shrinkToFit="1"/>
    </xf>
    <xf numFmtId="0" fontId="160" fillId="0" borderId="143" xfId="5282" applyFont="1" applyBorder="1" applyAlignment="1">
      <alignment horizontal="center" vertical="center" wrapText="1" shrinkToFit="1"/>
    </xf>
    <xf numFmtId="0" fontId="160" fillId="0" borderId="21" xfId="5282" applyFont="1" applyBorder="1" applyAlignment="1">
      <alignment horizontal="center" vertical="center" wrapText="1" shrinkToFit="1"/>
    </xf>
    <xf numFmtId="0" fontId="160" fillId="0" borderId="5" xfId="5282" applyFont="1" applyBorder="1" applyAlignment="1">
      <alignment horizontal="center" vertical="center" wrapText="1" shrinkToFit="1"/>
    </xf>
    <xf numFmtId="0" fontId="79" fillId="0" borderId="1" xfId="5285" applyFont="1" applyBorder="1" applyAlignment="1">
      <alignment horizontal="center" vertical="center"/>
    </xf>
    <xf numFmtId="0" fontId="79" fillId="0" borderId="19" xfId="5285" applyFont="1" applyBorder="1" applyAlignment="1">
      <alignment horizontal="center" vertical="center"/>
    </xf>
    <xf numFmtId="0" fontId="79" fillId="0" borderId="27" xfId="5285" applyFont="1" applyBorder="1" applyAlignment="1">
      <alignment horizontal="center" wrapText="1"/>
    </xf>
    <xf numFmtId="0" fontId="79" fillId="0" borderId="19" xfId="5285" applyFont="1" applyBorder="1" applyAlignment="1">
      <alignment horizontal="center" wrapText="1"/>
    </xf>
    <xf numFmtId="0" fontId="178" fillId="0" borderId="144" xfId="5285" applyFont="1" applyBorder="1" applyAlignment="1">
      <alignment horizontal="center" vertical="center"/>
    </xf>
    <xf numFmtId="0" fontId="178" fillId="0" borderId="17" xfId="5285" applyFont="1" applyBorder="1" applyAlignment="1">
      <alignment horizontal="center" vertical="center"/>
    </xf>
    <xf numFmtId="0" fontId="178" fillId="0" borderId="145" xfId="5285" applyFont="1" applyBorder="1" applyAlignment="1">
      <alignment horizontal="center" vertical="center"/>
    </xf>
    <xf numFmtId="0" fontId="79" fillId="0" borderId="139" xfId="5285" applyFont="1" applyBorder="1" applyAlignment="1" applyProtection="1">
      <alignment horizontal="center" vertical="center"/>
      <protection locked="0"/>
    </xf>
    <xf numFmtId="0" fontId="79" fillId="0" borderId="140" xfId="5285" applyFont="1" applyBorder="1" applyAlignment="1" applyProtection="1">
      <alignment horizontal="center" vertical="center"/>
      <protection locked="0"/>
    </xf>
    <xf numFmtId="0" fontId="79" fillId="0" borderId="141" xfId="5285" applyFont="1" applyBorder="1" applyAlignment="1" applyProtection="1">
      <alignment horizontal="center" vertical="center"/>
      <protection locked="0"/>
    </xf>
    <xf numFmtId="0" fontId="79" fillId="0" borderId="142" xfId="5285" applyFont="1" applyBorder="1" applyAlignment="1" applyProtection="1">
      <alignment horizontal="center" vertical="center"/>
      <protection locked="0"/>
    </xf>
    <xf numFmtId="0" fontId="79" fillId="0" borderId="143" xfId="5285" applyFont="1" applyBorder="1" applyAlignment="1" applyProtection="1">
      <alignment horizontal="center" vertical="center"/>
      <protection locked="0"/>
    </xf>
    <xf numFmtId="0" fontId="79" fillId="0" borderId="5" xfId="5285" applyFont="1" applyBorder="1" applyAlignment="1" applyProtection="1">
      <alignment horizontal="center" vertical="center"/>
      <protection locked="0"/>
    </xf>
    <xf numFmtId="0" fontId="79" fillId="0" borderId="27" xfId="5285" applyFont="1" applyBorder="1" applyAlignment="1">
      <alignment horizontal="center" vertical="center"/>
    </xf>
    <xf numFmtId="0" fontId="79" fillId="0" borderId="20" xfId="5285" applyFont="1" applyBorder="1" applyAlignment="1">
      <alignment horizontal="center" vertical="center"/>
    </xf>
    <xf numFmtId="0" fontId="161" fillId="0" borderId="155" xfId="5284" applyFont="1" applyBorder="1" applyAlignment="1">
      <alignment horizontal="center" vertical="center" wrapText="1"/>
    </xf>
    <xf numFmtId="0" fontId="161" fillId="0" borderId="152" xfId="5284" applyFont="1" applyBorder="1" applyAlignment="1">
      <alignment horizontal="center" vertical="center" wrapText="1"/>
    </xf>
    <xf numFmtId="0" fontId="161" fillId="0" borderId="153" xfId="5284" applyFont="1" applyBorder="1" applyAlignment="1">
      <alignment horizontal="center" vertical="center" wrapText="1"/>
    </xf>
    <xf numFmtId="41" fontId="166" fillId="0" borderId="0" xfId="5284" applyNumberFormat="1" applyFont="1" applyBorder="1" applyAlignment="1">
      <alignment horizontal="center" vertical="center"/>
    </xf>
    <xf numFmtId="0" fontId="181" fillId="0" borderId="131" xfId="5284" applyFont="1" applyBorder="1" applyAlignment="1">
      <alignment horizontal="center" vertical="center" shrinkToFit="1"/>
    </xf>
    <xf numFmtId="0" fontId="181" fillId="0" borderId="0" xfId="5284" applyFont="1" applyBorder="1" applyAlignment="1">
      <alignment horizontal="center" vertical="center" shrinkToFit="1"/>
    </xf>
    <xf numFmtId="0" fontId="181" fillId="0" borderId="132" xfId="5284" applyFont="1" applyBorder="1" applyAlignment="1">
      <alignment horizontal="center" vertical="center" shrinkToFit="1"/>
    </xf>
    <xf numFmtId="0" fontId="163" fillId="0" borderId="0" xfId="5284" applyFont="1" applyBorder="1" applyAlignment="1">
      <alignment vertical="center"/>
    </xf>
    <xf numFmtId="0" fontId="161" fillId="0" borderId="0" xfId="5284" applyFont="1" applyBorder="1" applyAlignment="1">
      <alignment horizontal="center" vertical="center" wrapText="1"/>
    </xf>
    <xf numFmtId="0" fontId="163" fillId="0" borderId="0" xfId="5284" applyFont="1" applyBorder="1" applyAlignment="1">
      <alignment vertical="center" wrapText="1"/>
    </xf>
    <xf numFmtId="41" fontId="85" fillId="0" borderId="115" xfId="0" applyNumberFormat="1" applyFont="1" applyBorder="1" applyAlignment="1">
      <alignment horizontal="left" vertical="center"/>
    </xf>
    <xf numFmtId="41" fontId="85" fillId="0" borderId="116" xfId="0" applyNumberFormat="1" applyFont="1" applyBorder="1" applyAlignment="1">
      <alignment horizontal="left" vertical="center"/>
    </xf>
    <xf numFmtId="41" fontId="77" fillId="0" borderId="37" xfId="0" applyNumberFormat="1" applyFont="1" applyBorder="1" applyAlignment="1">
      <alignment horizontal="center" vertical="center"/>
    </xf>
    <xf numFmtId="41" fontId="79" fillId="0" borderId="44" xfId="0" applyNumberFormat="1" applyFont="1" applyBorder="1" applyAlignment="1">
      <alignment horizontal="center" vertical="center"/>
    </xf>
    <xf numFmtId="184" fontId="77" fillId="0" borderId="37" xfId="0" applyNumberFormat="1" applyFont="1" applyBorder="1" applyAlignment="1">
      <alignment horizontal="center" vertical="center"/>
    </xf>
    <xf numFmtId="184" fontId="79" fillId="0" borderId="44" xfId="0" applyNumberFormat="1" applyFont="1" applyBorder="1" applyAlignment="1">
      <alignment horizontal="center" vertical="center"/>
    </xf>
    <xf numFmtId="41" fontId="81" fillId="0" borderId="0" xfId="0" applyNumberFormat="1" applyFont="1" applyAlignment="1">
      <alignment horizontal="center" vertical="center"/>
    </xf>
    <xf numFmtId="41" fontId="77" fillId="0" borderId="36" xfId="0" applyNumberFormat="1" applyFont="1" applyBorder="1" applyAlignment="1">
      <alignment horizontal="center" vertical="center"/>
    </xf>
    <xf numFmtId="41" fontId="79" fillId="0" borderId="43" xfId="0" applyNumberFormat="1" applyFont="1" applyBorder="1" applyAlignment="1">
      <alignment horizontal="center" vertical="center"/>
    </xf>
    <xf numFmtId="41" fontId="77" fillId="0" borderId="38" xfId="0" applyNumberFormat="1" applyFont="1" applyBorder="1" applyAlignment="1">
      <alignment horizontal="center" vertical="center"/>
    </xf>
    <xf numFmtId="41" fontId="79" fillId="0" borderId="45" xfId="0" applyNumberFormat="1" applyFont="1" applyBorder="1" applyAlignment="1">
      <alignment horizontal="center" vertical="center"/>
    </xf>
    <xf numFmtId="0" fontId="137" fillId="0" borderId="0" xfId="5279" applyFont="1" applyBorder="1" applyAlignment="1" applyProtection="1">
      <alignment horizontal="center" vertical="center" wrapText="1"/>
    </xf>
    <xf numFmtId="0" fontId="137" fillId="0" borderId="0" xfId="5279" applyFont="1" applyAlignment="1" applyProtection="1">
      <alignment horizontal="center" vertical="center" wrapText="1"/>
    </xf>
    <xf numFmtId="0" fontId="137" fillId="0" borderId="21" xfId="5279" applyFont="1" applyBorder="1" applyAlignment="1" applyProtection="1">
      <alignment horizontal="center" vertical="center" wrapText="1"/>
    </xf>
    <xf numFmtId="0" fontId="138" fillId="0" borderId="0" xfId="5279" applyFont="1" applyAlignment="1" applyProtection="1">
      <alignment horizontal="center" vertical="center"/>
    </xf>
    <xf numFmtId="0" fontId="81" fillId="0" borderId="0" xfId="153" applyFont="1" applyFill="1" applyBorder="1" applyAlignment="1">
      <alignment horizontal="center" vertical="center"/>
    </xf>
    <xf numFmtId="0" fontId="80" fillId="0" borderId="101" xfId="153" applyFont="1" applyFill="1" applyBorder="1" applyAlignment="1">
      <alignment horizontal="center" vertical="center"/>
    </xf>
    <xf numFmtId="0" fontId="80" fillId="0" borderId="104" xfId="153" applyFont="1" applyFill="1" applyBorder="1" applyAlignment="1">
      <alignment horizontal="center" vertical="center"/>
    </xf>
    <xf numFmtId="1" fontId="80" fillId="0" borderId="32" xfId="153" applyNumberFormat="1" applyFont="1" applyFill="1" applyBorder="1" applyAlignment="1">
      <alignment horizontal="center" vertical="center"/>
    </xf>
    <xf numFmtId="1" fontId="80" fillId="0" borderId="69" xfId="153" applyNumberFormat="1" applyFont="1" applyFill="1" applyBorder="1" applyAlignment="1">
      <alignment horizontal="center" vertical="center"/>
    </xf>
    <xf numFmtId="1" fontId="80" fillId="0" borderId="107" xfId="153" applyNumberFormat="1" applyFont="1" applyFill="1" applyBorder="1" applyAlignment="1">
      <alignment horizontal="center" vertical="center" wrapText="1"/>
    </xf>
    <xf numFmtId="1" fontId="80" fillId="0" borderId="108" xfId="153" applyNumberFormat="1" applyFont="1" applyFill="1" applyBorder="1" applyAlignment="1">
      <alignment horizontal="center" vertical="center" wrapText="1"/>
    </xf>
    <xf numFmtId="49" fontId="76" fillId="0" borderId="0" xfId="153" applyNumberFormat="1" applyFont="1" applyFill="1" applyBorder="1" applyAlignment="1">
      <alignment horizontal="distributed" vertical="center"/>
    </xf>
    <xf numFmtId="41" fontId="78" fillId="0" borderId="37" xfId="153" applyNumberFormat="1" applyFont="1" applyFill="1" applyBorder="1" applyAlignment="1">
      <alignment horizontal="center" vertical="center"/>
    </xf>
    <xf numFmtId="0" fontId="78" fillId="0" borderId="37" xfId="153" applyFont="1" applyFill="1" applyBorder="1" applyAlignment="1">
      <alignment horizontal="center" vertical="center"/>
    </xf>
    <xf numFmtId="0" fontId="78" fillId="0" borderId="38" xfId="153" applyFont="1" applyFill="1" applyBorder="1" applyAlignment="1">
      <alignment horizontal="center" vertical="center"/>
    </xf>
    <xf numFmtId="0" fontId="78" fillId="0" borderId="26" xfId="153" applyFont="1" applyFill="1" applyBorder="1" applyAlignment="1">
      <alignment horizontal="center" vertical="center"/>
    </xf>
    <xf numFmtId="0" fontId="78" fillId="0" borderId="3" xfId="153" applyFont="1" applyFill="1" applyBorder="1" applyAlignment="1">
      <alignment horizontal="center" vertical="center"/>
    </xf>
    <xf numFmtId="0" fontId="78" fillId="0" borderId="53" xfId="153" applyFont="1" applyFill="1" applyBorder="1" applyAlignment="1">
      <alignment horizontal="center" vertical="center"/>
    </xf>
    <xf numFmtId="0" fontId="78" fillId="0" borderId="47" xfId="153" applyFont="1" applyFill="1" applyBorder="1" applyAlignment="1">
      <alignment horizontal="center" vertical="center"/>
    </xf>
    <xf numFmtId="0" fontId="78" fillId="0" borderId="40" xfId="153" applyFont="1" applyFill="1" applyBorder="1" applyAlignment="1">
      <alignment horizontal="center" vertical="center"/>
    </xf>
    <xf numFmtId="0" fontId="78" fillId="0" borderId="48" xfId="153" applyFont="1" applyFill="1" applyBorder="1" applyAlignment="1">
      <alignment horizontal="center" vertical="center"/>
    </xf>
    <xf numFmtId="2" fontId="78" fillId="0" borderId="3" xfId="153" applyNumberFormat="1" applyFont="1" applyFill="1" applyBorder="1" applyAlignment="1">
      <alignment horizontal="center" vertical="center"/>
    </xf>
    <xf numFmtId="2" fontId="78" fillId="0" borderId="34" xfId="153" applyNumberFormat="1" applyFont="1" applyFill="1" applyBorder="1" applyAlignment="1">
      <alignment horizontal="center" vertical="center"/>
    </xf>
    <xf numFmtId="2" fontId="78" fillId="0" borderId="31" xfId="153" applyNumberFormat="1" applyFont="1" applyFill="1" applyBorder="1" applyAlignment="1">
      <alignment horizontal="center" vertical="center"/>
    </xf>
    <xf numFmtId="2" fontId="78" fillId="0" borderId="26" xfId="153" applyNumberFormat="1" applyFont="1" applyFill="1" applyBorder="1" applyAlignment="1">
      <alignment horizontal="center" vertical="center"/>
    </xf>
    <xf numFmtId="2" fontId="78" fillId="0" borderId="33" xfId="153" applyNumberFormat="1" applyFont="1" applyFill="1" applyBorder="1" applyAlignment="1">
      <alignment horizontal="center" vertical="center"/>
    </xf>
    <xf numFmtId="2" fontId="78" fillId="0" borderId="29" xfId="153" applyNumberFormat="1" applyFont="1" applyFill="1" applyBorder="1" applyAlignment="1">
      <alignment horizontal="center" vertical="center"/>
    </xf>
    <xf numFmtId="1" fontId="78" fillId="0" borderId="56" xfId="153" applyNumberFormat="1" applyFont="1" applyFill="1" applyBorder="1" applyAlignment="1">
      <alignment horizontal="center" vertical="center"/>
    </xf>
    <xf numFmtId="1" fontId="78" fillId="0" borderId="37" xfId="153" applyNumberFormat="1" applyFont="1" applyFill="1" applyBorder="1" applyAlignment="1">
      <alignment horizontal="center" vertical="center"/>
    </xf>
    <xf numFmtId="1" fontId="78" fillId="0" borderId="57" xfId="153" applyNumberFormat="1" applyFont="1" applyFill="1" applyBorder="1" applyAlignment="1">
      <alignment horizontal="center" vertical="center"/>
    </xf>
    <xf numFmtId="1" fontId="78" fillId="0" borderId="44" xfId="153" applyNumberFormat="1" applyFont="1" applyFill="1" applyBorder="1" applyAlignment="1">
      <alignment horizontal="center" vertical="center"/>
    </xf>
    <xf numFmtId="0" fontId="78" fillId="0" borderId="36" xfId="153" applyFont="1" applyFill="1" applyBorder="1" applyAlignment="1">
      <alignment horizontal="center" vertical="center"/>
    </xf>
    <xf numFmtId="0" fontId="78" fillId="0" borderId="43" xfId="153" applyFont="1" applyFill="1" applyBorder="1" applyAlignment="1">
      <alignment horizontal="center" vertical="center"/>
    </xf>
    <xf numFmtId="1" fontId="78" fillId="0" borderId="3" xfId="153" applyNumberFormat="1" applyFont="1" applyFill="1" applyBorder="1" applyAlignment="1">
      <alignment horizontal="center" vertical="center"/>
    </xf>
    <xf numFmtId="2" fontId="78" fillId="0" borderId="94" xfId="153" applyNumberFormat="1" applyFont="1" applyFill="1" applyBorder="1" applyAlignment="1">
      <alignment horizontal="center" vertical="center"/>
    </xf>
    <xf numFmtId="2" fontId="78" fillId="0" borderId="95" xfId="153" applyNumberFormat="1" applyFont="1" applyFill="1" applyBorder="1" applyAlignment="1">
      <alignment horizontal="center" vertical="center"/>
    </xf>
    <xf numFmtId="2" fontId="78" fillId="0" borderId="96" xfId="153" applyNumberFormat="1" applyFont="1" applyFill="1" applyBorder="1" applyAlignment="1">
      <alignment horizontal="center" vertical="center"/>
    </xf>
    <xf numFmtId="0" fontId="78" fillId="0" borderId="73" xfId="153" applyFont="1" applyFill="1" applyBorder="1" applyAlignment="1">
      <alignment horizontal="center" vertical="center"/>
    </xf>
    <xf numFmtId="0" fontId="78" fillId="0" borderId="74" xfId="153" applyFont="1" applyFill="1" applyBorder="1" applyAlignment="1">
      <alignment horizontal="center" vertical="center"/>
    </xf>
    <xf numFmtId="1" fontId="78" fillId="0" borderId="31" xfId="153" applyNumberFormat="1" applyFont="1" applyFill="1" applyBorder="1" applyAlignment="1">
      <alignment horizontal="center" vertical="center"/>
    </xf>
    <xf numFmtId="1" fontId="78" fillId="0" borderId="112" xfId="153" applyNumberFormat="1" applyFont="1" applyFill="1" applyBorder="1" applyAlignment="1">
      <alignment horizontal="center" vertical="center"/>
    </xf>
    <xf numFmtId="0" fontId="78" fillId="0" borderId="31" xfId="153" applyFont="1" applyFill="1" applyBorder="1" applyAlignment="1">
      <alignment horizontal="center" vertical="center"/>
    </xf>
    <xf numFmtId="0" fontId="78" fillId="0" borderId="88" xfId="153" applyFont="1" applyFill="1" applyBorder="1" applyAlignment="1">
      <alignment horizontal="center" vertical="center"/>
    </xf>
    <xf numFmtId="0" fontId="78" fillId="0" borderId="89" xfId="153" applyFont="1" applyFill="1" applyBorder="1" applyAlignment="1">
      <alignment horizontal="center" vertical="center"/>
    </xf>
    <xf numFmtId="2" fontId="78" fillId="0" borderId="88" xfId="153" applyNumberFormat="1" applyFont="1" applyFill="1" applyBorder="1" applyAlignment="1">
      <alignment horizontal="center" vertical="center"/>
    </xf>
    <xf numFmtId="2" fontId="78" fillId="0" borderId="89" xfId="153" applyNumberFormat="1" applyFont="1" applyFill="1" applyBorder="1" applyAlignment="1">
      <alignment horizontal="center" vertical="center"/>
    </xf>
    <xf numFmtId="2" fontId="78" fillId="0" borderId="91" xfId="153" applyNumberFormat="1" applyFont="1" applyFill="1" applyBorder="1" applyAlignment="1">
      <alignment horizontal="center" vertical="center"/>
    </xf>
    <xf numFmtId="2" fontId="78" fillId="0" borderId="92" xfId="153" applyNumberFormat="1" applyFont="1" applyFill="1" applyBorder="1" applyAlignment="1">
      <alignment horizontal="center" vertical="center"/>
    </xf>
    <xf numFmtId="3" fontId="131" fillId="5" borderId="0" xfId="153" applyNumberFormat="1" applyFont="1" applyFill="1" applyBorder="1" applyAlignment="1">
      <alignment horizontal="right" vertical="center"/>
    </xf>
    <xf numFmtId="0" fontId="78" fillId="0" borderId="94" xfId="153" applyFont="1" applyFill="1" applyBorder="1" applyAlignment="1">
      <alignment horizontal="center" vertical="center"/>
    </xf>
    <xf numFmtId="1" fontId="78" fillId="0" borderId="94" xfId="153" applyNumberFormat="1" applyFont="1" applyFill="1" applyBorder="1" applyAlignment="1">
      <alignment horizontal="center" vertical="center"/>
    </xf>
    <xf numFmtId="0" fontId="78" fillId="0" borderId="58" xfId="153" applyFont="1" applyFill="1" applyBorder="1" applyAlignment="1">
      <alignment horizontal="center" vertical="center"/>
    </xf>
    <xf numFmtId="0" fontId="78" fillId="0" borderId="59" xfId="153" applyFont="1" applyFill="1" applyBorder="1" applyAlignment="1">
      <alignment horizontal="center" vertical="center"/>
    </xf>
    <xf numFmtId="0" fontId="78" fillId="0" borderId="56" xfId="153" applyFont="1" applyFill="1" applyBorder="1" applyAlignment="1">
      <alignment horizontal="center" vertical="center"/>
    </xf>
    <xf numFmtId="0" fontId="78" fillId="0" borderId="54" xfId="153" applyFont="1" applyFill="1" applyBorder="1" applyAlignment="1">
      <alignment horizontal="center" vertical="center"/>
    </xf>
    <xf numFmtId="0" fontId="78" fillId="0" borderId="25" xfId="153" applyFont="1" applyFill="1" applyBorder="1" applyAlignment="1">
      <alignment horizontal="center" vertical="center"/>
    </xf>
    <xf numFmtId="0" fontId="78" fillId="0" borderId="62" xfId="153" applyFont="1" applyFill="1" applyBorder="1" applyAlignment="1">
      <alignment horizontal="center" vertical="center"/>
    </xf>
    <xf numFmtId="0" fontId="80" fillId="0" borderId="54" xfId="153" applyFont="1" applyFill="1" applyBorder="1" applyAlignment="1">
      <alignment horizontal="center" vertical="center"/>
    </xf>
    <xf numFmtId="0" fontId="80" fillId="0" borderId="63" xfId="153" applyFont="1" applyFill="1" applyBorder="1" applyAlignment="1">
      <alignment horizontal="center" vertical="center"/>
    </xf>
    <xf numFmtId="0" fontId="80" fillId="0" borderId="56" xfId="153" applyFont="1" applyFill="1" applyBorder="1" applyAlignment="1">
      <alignment horizontal="center" vertical="center"/>
    </xf>
    <xf numFmtId="0" fontId="78" fillId="0" borderId="57" xfId="153" applyFont="1" applyFill="1" applyBorder="1" applyAlignment="1">
      <alignment horizontal="center" vertical="center"/>
    </xf>
    <xf numFmtId="0" fontId="78" fillId="0" borderId="44" xfId="153" applyFont="1" applyFill="1" applyBorder="1" applyAlignment="1">
      <alignment horizontal="center" vertical="center"/>
    </xf>
    <xf numFmtId="0" fontId="78" fillId="0" borderId="34" xfId="153" applyFont="1" applyFill="1" applyBorder="1" applyAlignment="1">
      <alignment horizontal="center" vertical="center"/>
    </xf>
    <xf numFmtId="0" fontId="83" fillId="0" borderId="26" xfId="153" applyFont="1" applyFill="1" applyBorder="1" applyAlignment="1">
      <alignment horizontal="center" vertical="center" wrapText="1"/>
    </xf>
    <xf numFmtId="0" fontId="83" fillId="0" borderId="3" xfId="153" applyFont="1" applyFill="1" applyBorder="1" applyAlignment="1">
      <alignment horizontal="center" vertical="center"/>
    </xf>
    <xf numFmtId="0" fontId="78" fillId="0" borderId="50" xfId="153" applyFont="1" applyFill="1" applyBorder="1" applyAlignment="1">
      <alignment horizontal="center" vertical="center"/>
    </xf>
    <xf numFmtId="0" fontId="78" fillId="0" borderId="49" xfId="153" applyFont="1" applyFill="1" applyBorder="1" applyAlignment="1">
      <alignment horizontal="center" vertical="center"/>
    </xf>
    <xf numFmtId="0" fontId="80" fillId="0" borderId="84" xfId="153" applyFont="1" applyFill="1" applyBorder="1" applyAlignment="1">
      <alignment horizontal="center" vertical="center"/>
    </xf>
    <xf numFmtId="0" fontId="80" fillId="0" borderId="85" xfId="153" applyFont="1" applyFill="1" applyBorder="1" applyAlignment="1">
      <alignment horizontal="center" vertical="center"/>
    </xf>
    <xf numFmtId="0" fontId="78" fillId="0" borderId="60" xfId="153" applyFont="1" applyFill="1" applyBorder="1" applyAlignment="1">
      <alignment horizontal="center" vertical="center"/>
    </xf>
    <xf numFmtId="41" fontId="80" fillId="0" borderId="66" xfId="153" applyNumberFormat="1" applyFont="1" applyFill="1" applyBorder="1" applyAlignment="1">
      <alignment horizontal="center" vertical="center"/>
    </xf>
    <xf numFmtId="41" fontId="80" fillId="0" borderId="63" xfId="153" applyNumberFormat="1" applyFont="1" applyFill="1" applyBorder="1" applyAlignment="1">
      <alignment horizontal="center" vertical="center"/>
    </xf>
    <xf numFmtId="41" fontId="80" fillId="0" borderId="56" xfId="153" applyNumberFormat="1" applyFont="1" applyFill="1" applyBorder="1" applyAlignment="1">
      <alignment horizontal="center" vertical="center"/>
    </xf>
    <xf numFmtId="201" fontId="76" fillId="0" borderId="0" xfId="153" applyNumberFormat="1" applyFont="1" applyFill="1" applyAlignment="1">
      <alignment horizontal="center" vertical="center"/>
    </xf>
    <xf numFmtId="0" fontId="78" fillId="0" borderId="23" xfId="153" applyFont="1" applyFill="1" applyBorder="1" applyAlignment="1">
      <alignment horizontal="center" vertical="center"/>
    </xf>
    <xf numFmtId="0" fontId="78" fillId="0" borderId="52" xfId="153" applyFont="1" applyFill="1" applyBorder="1" applyAlignment="1">
      <alignment horizontal="center" vertical="center"/>
    </xf>
    <xf numFmtId="0" fontId="78" fillId="0" borderId="2" xfId="153" applyFont="1" applyFill="1" applyBorder="1" applyAlignment="1">
      <alignment horizontal="center" vertical="center"/>
    </xf>
    <xf numFmtId="0" fontId="82" fillId="0" borderId="82" xfId="153" applyFont="1" applyFill="1" applyBorder="1" applyAlignment="1">
      <alignment horizontal="center" vertical="center"/>
    </xf>
    <xf numFmtId="0" fontId="82" fillId="0" borderId="83" xfId="153" applyFont="1" applyFill="1" applyBorder="1" applyAlignment="1">
      <alignment horizontal="center" vertical="center"/>
    </xf>
    <xf numFmtId="0" fontId="80" fillId="0" borderId="67" xfId="153" applyFont="1" applyFill="1" applyBorder="1" applyAlignment="1">
      <alignment horizontal="center" vertical="center"/>
    </xf>
    <xf numFmtId="0" fontId="80" fillId="0" borderId="64" xfId="153" applyFont="1" applyFill="1" applyBorder="1" applyAlignment="1">
      <alignment horizontal="center" vertical="center"/>
    </xf>
    <xf numFmtId="0" fontId="80" fillId="0" borderId="65" xfId="153" applyFont="1" applyFill="1" applyBorder="1" applyAlignment="1">
      <alignment horizontal="center" vertical="center"/>
    </xf>
    <xf numFmtId="49" fontId="80" fillId="0" borderId="66" xfId="153" applyNumberFormat="1" applyFont="1" applyFill="1" applyBorder="1" applyAlignment="1">
      <alignment horizontal="center" vertical="center"/>
    </xf>
    <xf numFmtId="49" fontId="80" fillId="0" borderId="63" xfId="153" applyNumberFormat="1" applyFont="1" applyFill="1" applyBorder="1" applyAlignment="1">
      <alignment horizontal="center" vertical="center"/>
    </xf>
    <xf numFmtId="49" fontId="80" fillId="0" borderId="67" xfId="153" applyNumberFormat="1" applyFont="1" applyFill="1" applyBorder="1" applyAlignment="1">
      <alignment horizontal="center" vertical="center"/>
    </xf>
    <xf numFmtId="0" fontId="80" fillId="0" borderId="98" xfId="153" applyFont="1" applyFill="1" applyBorder="1" applyAlignment="1">
      <alignment horizontal="center" vertical="center"/>
    </xf>
    <xf numFmtId="0" fontId="80" fillId="0" borderId="105" xfId="153" applyFont="1" applyFill="1" applyBorder="1" applyAlignment="1">
      <alignment horizontal="center" vertical="center"/>
    </xf>
    <xf numFmtId="41" fontId="115" fillId="0" borderId="39" xfId="0" applyNumberFormat="1" applyFont="1" applyBorder="1" applyAlignment="1">
      <alignment vertical="center"/>
    </xf>
    <xf numFmtId="41" fontId="115" fillId="0" borderId="3" xfId="0" applyNumberFormat="1" applyFont="1" applyBorder="1" applyAlignment="1">
      <alignment vertical="center"/>
    </xf>
    <xf numFmtId="41" fontId="84" fillId="0" borderId="25" xfId="0" applyNumberFormat="1" applyFont="1" applyBorder="1" applyAlignment="1">
      <alignment horizontal="center" vertical="center" shrinkToFit="1"/>
    </xf>
    <xf numFmtId="194" fontId="84" fillId="0" borderId="23" xfId="0" applyNumberFormat="1" applyFont="1" applyBorder="1" applyAlignment="1">
      <alignment horizontal="center" vertical="center" shrinkToFit="1"/>
    </xf>
    <xf numFmtId="194" fontId="84" fillId="0" borderId="26" xfId="0" applyNumberFormat="1" applyFont="1" applyBorder="1" applyAlignment="1">
      <alignment horizontal="center" vertical="center" shrinkToFit="1"/>
    </xf>
    <xf numFmtId="274" fontId="84" fillId="0" borderId="23" xfId="0" applyNumberFormat="1" applyFont="1" applyBorder="1" applyAlignment="1">
      <alignment horizontal="center" vertical="center"/>
    </xf>
    <xf numFmtId="274" fontId="84" fillId="0" borderId="25" xfId="0" applyNumberFormat="1" applyFont="1" applyBorder="1" applyAlignment="1">
      <alignment horizontal="center" vertical="center"/>
    </xf>
    <xf numFmtId="274" fontId="84" fillId="0" borderId="26" xfId="0" applyNumberFormat="1" applyFont="1" applyBorder="1" applyAlignment="1">
      <alignment horizontal="center" vertical="center"/>
    </xf>
    <xf numFmtId="194" fontId="84" fillId="0" borderId="23" xfId="0" applyNumberFormat="1" applyFont="1" applyBorder="1" applyAlignment="1">
      <alignment horizontal="center" vertical="center"/>
    </xf>
    <xf numFmtId="194" fontId="84" fillId="0" borderId="26" xfId="0" applyNumberFormat="1" applyFont="1" applyBorder="1" applyAlignment="1">
      <alignment horizontal="center" vertical="center"/>
    </xf>
    <xf numFmtId="194" fontId="84" fillId="0" borderId="3" xfId="0" applyNumberFormat="1" applyFont="1" applyBorder="1" applyAlignment="1">
      <alignment horizontal="center" vertical="center" shrinkToFit="1"/>
    </xf>
    <xf numFmtId="0" fontId="84" fillId="0" borderId="23" xfId="0" applyFont="1" applyBorder="1" applyAlignment="1">
      <alignment horizontal="center" vertical="center" shrinkToFit="1"/>
    </xf>
    <xf numFmtId="0" fontId="84" fillId="0" borderId="26" xfId="0" applyFont="1" applyBorder="1" applyAlignment="1">
      <alignment horizontal="center" vertical="center" shrinkToFit="1"/>
    </xf>
    <xf numFmtId="194" fontId="84" fillId="0" borderId="3" xfId="0" applyNumberFormat="1" applyFont="1" applyBorder="1" applyAlignment="1">
      <alignment horizontal="center" vertical="center"/>
    </xf>
    <xf numFmtId="278" fontId="84" fillId="0" borderId="72" xfId="0" applyNumberFormat="1" applyFont="1" applyFill="1" applyBorder="1" applyAlignment="1">
      <alignment horizontal="left" vertical="center"/>
    </xf>
    <xf numFmtId="278" fontId="84" fillId="0" borderId="25" xfId="0" applyNumberFormat="1" applyFont="1" applyFill="1" applyBorder="1" applyAlignment="1">
      <alignment horizontal="left" vertical="center"/>
    </xf>
    <xf numFmtId="278" fontId="84" fillId="0" borderId="26" xfId="0" applyNumberFormat="1" applyFont="1" applyFill="1" applyBorder="1" applyAlignment="1">
      <alignment horizontal="left" vertical="center"/>
    </xf>
    <xf numFmtId="277" fontId="84" fillId="0" borderId="72" xfId="0" applyNumberFormat="1" applyFont="1" applyFill="1" applyBorder="1" applyAlignment="1">
      <alignment horizontal="left" vertical="center"/>
    </xf>
    <xf numFmtId="277" fontId="84" fillId="0" borderId="25" xfId="0" applyNumberFormat="1" applyFont="1" applyFill="1" applyBorder="1" applyAlignment="1">
      <alignment horizontal="left" vertical="center"/>
    </xf>
    <xf numFmtId="277" fontId="84" fillId="0" borderId="26" xfId="0" applyNumberFormat="1" applyFont="1" applyFill="1" applyBorder="1" applyAlignment="1">
      <alignment horizontal="left" vertical="center"/>
    </xf>
    <xf numFmtId="41" fontId="84" fillId="0" borderId="3" xfId="0" applyNumberFormat="1" applyFont="1" applyBorder="1" applyAlignment="1">
      <alignment horizontal="center" vertical="center" shrinkToFit="1"/>
    </xf>
    <xf numFmtId="41" fontId="94" fillId="0" borderId="37" xfId="0" applyNumberFormat="1" applyFont="1" applyBorder="1" applyAlignment="1">
      <alignment horizontal="center" vertical="center"/>
    </xf>
    <xf numFmtId="41" fontId="87" fillId="0" borderId="44" xfId="0" applyNumberFormat="1" applyFont="1" applyBorder="1" applyAlignment="1">
      <alignment horizontal="center" vertical="center"/>
    </xf>
    <xf numFmtId="41" fontId="95" fillId="0" borderId="3" xfId="0" applyNumberFormat="1" applyFont="1" applyBorder="1" applyAlignment="1">
      <alignment horizontal="center" vertical="center" wrapText="1" shrinkToFit="1"/>
    </xf>
    <xf numFmtId="41" fontId="94" fillId="0" borderId="37" xfId="0" applyNumberFormat="1" applyFont="1" applyFill="1" applyBorder="1" applyAlignment="1">
      <alignment horizontal="center" vertical="center"/>
    </xf>
    <xf numFmtId="41" fontId="87" fillId="0" borderId="44" xfId="0" applyNumberFormat="1" applyFont="1" applyFill="1" applyBorder="1" applyAlignment="1">
      <alignment horizontal="center" vertical="center"/>
    </xf>
    <xf numFmtId="41" fontId="118" fillId="0" borderId="0" xfId="0" applyNumberFormat="1" applyFont="1" applyAlignment="1">
      <alignment horizontal="center" vertical="center"/>
    </xf>
    <xf numFmtId="41" fontId="84" fillId="0" borderId="3" xfId="0" applyNumberFormat="1" applyFont="1" applyBorder="1" applyAlignment="1">
      <alignment horizontal="center" vertical="center"/>
    </xf>
    <xf numFmtId="41" fontId="94" fillId="0" borderId="38" xfId="0" applyNumberFormat="1" applyFont="1" applyBorder="1" applyAlignment="1">
      <alignment horizontal="center" vertical="center"/>
    </xf>
    <xf numFmtId="41" fontId="87" fillId="0" borderId="45" xfId="0" applyNumberFormat="1" applyFont="1" applyBorder="1" applyAlignment="1">
      <alignment horizontal="center" vertical="center"/>
    </xf>
    <xf numFmtId="181" fontId="84" fillId="13" borderId="0" xfId="0" applyNumberFormat="1" applyFont="1" applyFill="1" applyBorder="1" applyAlignment="1">
      <alignment vertical="center"/>
    </xf>
    <xf numFmtId="181" fontId="87" fillId="13" borderId="0" xfId="0" applyNumberFormat="1" applyFont="1" applyFill="1" applyBorder="1" applyAlignment="1">
      <alignment vertical="center"/>
    </xf>
    <xf numFmtId="41" fontId="94" fillId="0" borderId="36" xfId="0" applyNumberFormat="1" applyFont="1" applyBorder="1" applyAlignment="1">
      <alignment horizontal="center" vertical="center"/>
    </xf>
    <xf numFmtId="41" fontId="94" fillId="0" borderId="43" xfId="0" applyNumberFormat="1" applyFont="1" applyBorder="1" applyAlignment="1">
      <alignment horizontal="center" vertical="center"/>
    </xf>
    <xf numFmtId="41" fontId="94" fillId="0" borderId="44" xfId="0" applyNumberFormat="1" applyFont="1" applyBorder="1" applyAlignment="1">
      <alignment horizontal="center" vertical="center"/>
    </xf>
    <xf numFmtId="204" fontId="132" fillId="0" borderId="20" xfId="0" applyNumberFormat="1" applyFont="1" applyFill="1" applyBorder="1" applyAlignment="1">
      <alignment horizontal="center" vertical="center" wrapText="1"/>
    </xf>
    <xf numFmtId="204" fontId="132" fillId="0" borderId="159" xfId="0" applyNumberFormat="1" applyFont="1" applyFill="1" applyBorder="1" applyAlignment="1">
      <alignment horizontal="center" vertical="center" wrapText="1"/>
    </xf>
    <xf numFmtId="0" fontId="172" fillId="0" borderId="86" xfId="0" applyFont="1" applyFill="1" applyBorder="1" applyAlignment="1">
      <alignment horizontal="center" vertical="center"/>
    </xf>
    <xf numFmtId="0" fontId="172" fillId="0" borderId="158" xfId="0" applyFont="1" applyFill="1" applyBorder="1" applyAlignment="1">
      <alignment horizontal="center" vertical="center"/>
    </xf>
    <xf numFmtId="0" fontId="123" fillId="0" borderId="0" xfId="0" applyFont="1" applyBorder="1" applyAlignment="1">
      <alignment horizontal="center" vertical="center"/>
    </xf>
    <xf numFmtId="0" fontId="171" fillId="14" borderId="97" xfId="0" applyFont="1" applyFill="1" applyBorder="1" applyAlignment="1">
      <alignment horizontal="center" vertical="center"/>
    </xf>
    <xf numFmtId="0" fontId="171" fillId="14" borderId="156" xfId="0" applyFont="1" applyFill="1" applyBorder="1" applyAlignment="1">
      <alignment horizontal="center" vertical="center"/>
    </xf>
    <xf numFmtId="0" fontId="171" fillId="14" borderId="87" xfId="0" applyFont="1" applyFill="1" applyBorder="1" applyAlignment="1">
      <alignment horizontal="center" vertical="center"/>
    </xf>
    <xf numFmtId="0" fontId="171" fillId="14" borderId="157" xfId="0" applyFont="1" applyFill="1" applyBorder="1" applyAlignment="1">
      <alignment horizontal="center" vertical="center"/>
    </xf>
    <xf numFmtId="0" fontId="171" fillId="14" borderId="126" xfId="0" applyFont="1" applyFill="1" applyBorder="1" applyAlignment="1">
      <alignment horizontal="center" vertical="center"/>
    </xf>
    <xf numFmtId="0" fontId="171" fillId="14" borderId="122" xfId="0" applyFont="1" applyFill="1" applyBorder="1" applyAlignment="1">
      <alignment horizontal="center" vertical="center"/>
    </xf>
    <xf numFmtId="0" fontId="171" fillId="14" borderId="127" xfId="0" applyFont="1" applyFill="1" applyBorder="1" applyAlignment="1">
      <alignment horizontal="center" vertical="center"/>
    </xf>
    <xf numFmtId="0" fontId="171" fillId="14" borderId="128" xfId="0" applyFont="1" applyFill="1" applyBorder="1" applyAlignment="1">
      <alignment horizontal="center" vertical="center"/>
    </xf>
    <xf numFmtId="0" fontId="132" fillId="0" borderId="146" xfId="0" applyFont="1" applyFill="1" applyBorder="1" applyAlignment="1">
      <alignment horizontal="center" vertical="center"/>
    </xf>
    <xf numFmtId="0" fontId="132" fillId="0" borderId="160" xfId="0" applyFont="1" applyFill="1" applyBorder="1" applyAlignment="1">
      <alignment horizontal="center" vertical="center"/>
    </xf>
    <xf numFmtId="0" fontId="84" fillId="0" borderId="78" xfId="276" applyFont="1" applyBorder="1" applyAlignment="1">
      <alignment horizontal="center" vertical="center"/>
    </xf>
    <xf numFmtId="0" fontId="84" fillId="0" borderId="79" xfId="276" applyFont="1" applyBorder="1" applyAlignment="1">
      <alignment horizontal="center" vertical="center"/>
    </xf>
    <xf numFmtId="0" fontId="84" fillId="0" borderId="29" xfId="276" applyFont="1" applyBorder="1" applyAlignment="1">
      <alignment horizontal="center" vertical="center"/>
    </xf>
    <xf numFmtId="0" fontId="84" fillId="0" borderId="31" xfId="276" applyFont="1" applyBorder="1" applyAlignment="1">
      <alignment horizontal="center" vertical="center"/>
    </xf>
    <xf numFmtId="0" fontId="105" fillId="0" borderId="21" xfId="276" applyFont="1" applyBorder="1" applyAlignment="1">
      <alignment horizontal="center" vertical="center"/>
    </xf>
    <xf numFmtId="0" fontId="84" fillId="7" borderId="28" xfId="276" applyFont="1" applyFill="1" applyBorder="1" applyAlignment="1">
      <alignment horizontal="center" vertical="center"/>
    </xf>
    <xf numFmtId="0" fontId="84" fillId="0" borderId="49" xfId="276" applyFont="1" applyBorder="1" applyAlignment="1">
      <alignment horizontal="center" vertical="center"/>
    </xf>
    <xf numFmtId="0" fontId="84" fillId="0" borderId="30" xfId="276" applyFont="1" applyBorder="1" applyAlignment="1">
      <alignment horizontal="center" vertical="center"/>
    </xf>
    <xf numFmtId="0" fontId="31" fillId="0" borderId="28" xfId="5289" applyFont="1" applyBorder="1" applyAlignment="1">
      <alignment horizontal="center" vertical="center"/>
    </xf>
    <xf numFmtId="0" fontId="31" fillId="0" borderId="3" xfId="5289" applyFont="1" applyBorder="1" applyAlignment="1">
      <alignment horizontal="center" vertical="center"/>
    </xf>
  </cellXfs>
  <cellStyles count="5290">
    <cellStyle name="_x0001_" xfId="2748" xr:uid="{00000000-0005-0000-0000-000000000000}"/>
    <cellStyle name=" " xfId="1" xr:uid="{00000000-0005-0000-0000-000001000000}"/>
    <cellStyle name="#,##0" xfId="2" xr:uid="{00000000-0005-0000-0000-000002000000}"/>
    <cellStyle name="$" xfId="3" xr:uid="{00000000-0005-0000-0000-000003000000}"/>
    <cellStyle name="$_db진흥" xfId="6" xr:uid="{00000000-0005-0000-0000-000004000000}"/>
    <cellStyle name="$_견적2" xfId="4" xr:uid="{00000000-0005-0000-0000-000005000000}"/>
    <cellStyle name="$_기아" xfId="5" xr:uid="{00000000-0005-0000-0000-000006000000}"/>
    <cellStyle name="&amp;A" xfId="7" xr:uid="{00000000-0005-0000-0000-000007000000}"/>
    <cellStyle name="(##.00)" xfId="292" xr:uid="{00000000-0005-0000-0000-000008000000}"/>
    <cellStyle name=")" xfId="8" xr:uid="{00000000-0005-0000-0000-000009000000}"/>
    <cellStyle name=";;;" xfId="3041" xr:uid="{00000000-0005-0000-0000-00000A000000}"/>
    <cellStyle name="??&amp;5_x0007_?._x0007_9_x0008_??_x0007__x0001__x0001_" xfId="9" xr:uid="{00000000-0005-0000-0000-00000B000000}"/>
    <cellStyle name="??&amp;6_x0007_?/_x0007_9_x0008_??_x0007__x0001__x0001_" xfId="10" xr:uid="{00000000-0005-0000-0000-00000C000000}"/>
    <cellStyle name="??&amp;O?&amp;H?_x0008__x000f__x0007_?_x0007__x0001__x0001_" xfId="11" xr:uid="{00000000-0005-0000-0000-00000D000000}"/>
    <cellStyle name="??&amp;O?&amp;H?_x0008_??_x0007__x0001__x0001_" xfId="12" xr:uid="{00000000-0005-0000-0000-00000E000000}"/>
    <cellStyle name="?W?_laroux" xfId="293" xr:uid="{00000000-0005-0000-0000-00000F000000}"/>
    <cellStyle name="?曹%U?&amp;H?_x0008_?s_x000a__x0007__x0001__x0001_" xfId="3042" xr:uid="{00000000-0005-0000-0000-000010000000}"/>
    <cellStyle name="_(11-6)2001중장기계획(총괄)1" xfId="2749" xr:uid="{00000000-0005-0000-0000-000011000000}"/>
    <cellStyle name="_(11-6)2001중장기계획(총괄)1_(설)관망정비기본계획(고령+)" xfId="2750" xr:uid="{00000000-0005-0000-0000-000012000000}"/>
    <cellStyle name="_(11-6)2001중장기계획(총괄)1_Book2" xfId="2760" xr:uid="{00000000-0005-0000-0000-000013000000}"/>
    <cellStyle name="_(11-6)2001중장기계획(총괄)1_관망정비기본계획(1차)" xfId="2751" xr:uid="{00000000-0005-0000-0000-000014000000}"/>
    <cellStyle name="_(11-6)2001중장기계획(총괄)1_전기설비유지보수공사" xfId="2752" xr:uid="{00000000-0005-0000-0000-000015000000}"/>
    <cellStyle name="_(11-6)2001중장기계획(총괄)1_전기설비유지보수공사_(설)관망정비기본계획(고령+)" xfId="2753" xr:uid="{00000000-0005-0000-0000-000016000000}"/>
    <cellStyle name="_(11-6)2001중장기계획(총괄)1_전기설비유지보수공사_Book2" xfId="2755" xr:uid="{00000000-0005-0000-0000-000017000000}"/>
    <cellStyle name="_(11-6)2001중장기계획(총괄)1_전기설비유지보수공사_관망정비기본계획(1차)" xfId="2754" xr:uid="{00000000-0005-0000-0000-000018000000}"/>
    <cellStyle name="_(11-6)2001중장기계획(총괄)1_참조(정한상)" xfId="2756" xr:uid="{00000000-0005-0000-0000-000019000000}"/>
    <cellStyle name="_(11-6)2001중장기계획(총괄)1_참조(정한상)_(설)관망정비기본계획(고령+)" xfId="2757" xr:uid="{00000000-0005-0000-0000-00001A000000}"/>
    <cellStyle name="_(11-6)2001중장기계획(총괄)1_참조(정한상)_Book2" xfId="2759" xr:uid="{00000000-0005-0000-0000-00001B000000}"/>
    <cellStyle name="_(11-6)2001중장기계획(총괄)1_참조(정한상)_관망정비기본계획(1차)" xfId="2758" xr:uid="{00000000-0005-0000-0000-00001C000000}"/>
    <cellStyle name="_(설)관망정비기본계획(고령+)" xfId="2761" xr:uid="{00000000-0005-0000-0000-00001D000000}"/>
    <cellStyle name="_(주)영풍-홍성(서울방향)휴게소" xfId="3043" xr:uid="{00000000-0005-0000-0000-00001E000000}"/>
    <cellStyle name="_~MF2110" xfId="2762" xr:uid="{00000000-0005-0000-0000-00001F000000}"/>
    <cellStyle name="_~MF2110_(설)관망정비기본계획(고령+)" xfId="2763" xr:uid="{00000000-0005-0000-0000-000020000000}"/>
    <cellStyle name="_~MF2110_Book2" xfId="2773" xr:uid="{00000000-0005-0000-0000-000021000000}"/>
    <cellStyle name="_~MF2110_관망정비기본계획(1차)" xfId="2764" xr:uid="{00000000-0005-0000-0000-000022000000}"/>
    <cellStyle name="_~MF2110_전기설비유지보수공사" xfId="2765" xr:uid="{00000000-0005-0000-0000-000023000000}"/>
    <cellStyle name="_~MF2110_전기설비유지보수공사_(설)관망정비기본계획(고령+)" xfId="2766" xr:uid="{00000000-0005-0000-0000-000024000000}"/>
    <cellStyle name="_~MF2110_전기설비유지보수공사_Book2" xfId="2768" xr:uid="{00000000-0005-0000-0000-000025000000}"/>
    <cellStyle name="_~MF2110_전기설비유지보수공사_관망정비기본계획(1차)" xfId="2767" xr:uid="{00000000-0005-0000-0000-000026000000}"/>
    <cellStyle name="_~MF2110_참조(정한상)" xfId="2769" xr:uid="{00000000-0005-0000-0000-000027000000}"/>
    <cellStyle name="_~MF2110_참조(정한상)_(설)관망정비기본계획(고령+)" xfId="2770" xr:uid="{00000000-0005-0000-0000-000028000000}"/>
    <cellStyle name="_~MF2110_참조(정한상)_Book2" xfId="2772" xr:uid="{00000000-0005-0000-0000-000029000000}"/>
    <cellStyle name="_~MF2110_참조(정한상)_관망정비기본계획(1차)" xfId="2771" xr:uid="{00000000-0005-0000-0000-00002A000000}"/>
    <cellStyle name="_~MF373C" xfId="2774" xr:uid="{00000000-0005-0000-0000-00002B000000}"/>
    <cellStyle name="_~MF373C_(설)관망정비기본계획(고령+)" xfId="2775" xr:uid="{00000000-0005-0000-0000-00002C000000}"/>
    <cellStyle name="_~MF373C_Book2" xfId="2785" xr:uid="{00000000-0005-0000-0000-00002D000000}"/>
    <cellStyle name="_~MF373C_관망정비기본계획(1차)" xfId="2776" xr:uid="{00000000-0005-0000-0000-00002E000000}"/>
    <cellStyle name="_~MF373C_전기설비유지보수공사" xfId="2777" xr:uid="{00000000-0005-0000-0000-00002F000000}"/>
    <cellStyle name="_~MF373C_전기설비유지보수공사_(설)관망정비기본계획(고령+)" xfId="2778" xr:uid="{00000000-0005-0000-0000-000030000000}"/>
    <cellStyle name="_~MF373C_전기설비유지보수공사_Book2" xfId="2780" xr:uid="{00000000-0005-0000-0000-000031000000}"/>
    <cellStyle name="_~MF373C_전기설비유지보수공사_관망정비기본계획(1차)" xfId="2779" xr:uid="{00000000-0005-0000-0000-000032000000}"/>
    <cellStyle name="_~MF373C_참조(정한상)" xfId="2781" xr:uid="{00000000-0005-0000-0000-000033000000}"/>
    <cellStyle name="_~MF373C_참조(정한상)_(설)관망정비기본계획(고령+)" xfId="2782" xr:uid="{00000000-0005-0000-0000-000034000000}"/>
    <cellStyle name="_~MF373C_참조(정한상)_Book2" xfId="2784" xr:uid="{00000000-0005-0000-0000-000035000000}"/>
    <cellStyle name="_~MF373C_참조(정한상)_관망정비기본계획(1차)" xfId="2783" xr:uid="{00000000-0005-0000-0000-000036000000}"/>
    <cellStyle name="_0706보령토목비용최종(명기)" xfId="2786" xr:uid="{00000000-0005-0000-0000-000037000000}"/>
    <cellStyle name="_0706보령토목비용최종(명기)_(설)관망정비기본계획(고령+)" xfId="2787" xr:uid="{00000000-0005-0000-0000-000038000000}"/>
    <cellStyle name="_0706보령토목비용최종(명기)_Book2" xfId="2789" xr:uid="{00000000-0005-0000-0000-000039000000}"/>
    <cellStyle name="_0706보령토목비용최종(명기)_관망정비기본계획(1차)" xfId="2788" xr:uid="{00000000-0005-0000-0000-00003A000000}"/>
    <cellStyle name="_17공구" xfId="3044" xr:uid="{00000000-0005-0000-0000-00003B000000}"/>
    <cellStyle name="_17공구_1" xfId="3045" xr:uid="{00000000-0005-0000-0000-00003C000000}"/>
    <cellStyle name="_17공구_1_1차1회기성" xfId="3046" xr:uid="{00000000-0005-0000-0000-00003D000000}"/>
    <cellStyle name="_17공구_1_1차1회설변내역" xfId="3047" xr:uid="{00000000-0005-0000-0000-00003E000000}"/>
    <cellStyle name="_17공구_1_2차1회설변내역" xfId="3048" xr:uid="{00000000-0005-0000-0000-00003F000000}"/>
    <cellStyle name="_17공구_1_설계예산서" xfId="3049" xr:uid="{00000000-0005-0000-0000-000040000000}"/>
    <cellStyle name="_17공구_1_설계예산서 1차" xfId="3050" xr:uid="{00000000-0005-0000-0000-000041000000}"/>
    <cellStyle name="_17공구_1_예정공정표" xfId="3051" xr:uid="{00000000-0005-0000-0000-000042000000}"/>
    <cellStyle name="_17공구_1_전체2회설변내역" xfId="3052" xr:uid="{00000000-0005-0000-0000-000043000000}"/>
    <cellStyle name="_17공구_1_전체계약" xfId="3053" xr:uid="{00000000-0005-0000-0000-000044000000}"/>
    <cellStyle name="_17공구_1_철근(사급)" xfId="3054" xr:uid="{00000000-0005-0000-0000-000045000000}"/>
    <cellStyle name="_17공구_1차1회기성" xfId="3055" xr:uid="{00000000-0005-0000-0000-000046000000}"/>
    <cellStyle name="_17공구_1차1회설변내역" xfId="3056" xr:uid="{00000000-0005-0000-0000-000047000000}"/>
    <cellStyle name="_17공구_2차1회설변내역" xfId="3057" xr:uid="{00000000-0005-0000-0000-000048000000}"/>
    <cellStyle name="_17공구_kn 구룡포~대보간 1" xfId="3084" xr:uid="{00000000-0005-0000-0000-000049000000}"/>
    <cellStyle name="_17공구_kn 구룡포~대보간 1_1차1회기성" xfId="3085" xr:uid="{00000000-0005-0000-0000-00004A000000}"/>
    <cellStyle name="_17공구_kn 구룡포~대보간 1_1차1회설변내역" xfId="3086" xr:uid="{00000000-0005-0000-0000-00004B000000}"/>
    <cellStyle name="_17공구_kn 구룡포~대보간 1_2차1회설변내역" xfId="3087" xr:uid="{00000000-0005-0000-0000-00004C000000}"/>
    <cellStyle name="_17공구_kn 구룡포~대보간 1_설계예산서" xfId="3088" xr:uid="{00000000-0005-0000-0000-00004D000000}"/>
    <cellStyle name="_17공구_kn 구룡포~대보간 1_설계예산서 1차" xfId="3089" xr:uid="{00000000-0005-0000-0000-00004E000000}"/>
    <cellStyle name="_17공구_kn 구룡포~대보간 1_예정공정표" xfId="3090" xr:uid="{00000000-0005-0000-0000-00004F000000}"/>
    <cellStyle name="_17공구_kn 구룡포~대보간 1_전체2회설변내역" xfId="3091" xr:uid="{00000000-0005-0000-0000-000050000000}"/>
    <cellStyle name="_17공구_kn 구룡포~대보간 1_전체계약" xfId="3092" xr:uid="{00000000-0005-0000-0000-000051000000}"/>
    <cellStyle name="_17공구_kn 구룡포~대보간 1_철근(사급)" xfId="3093" xr:uid="{00000000-0005-0000-0000-000052000000}"/>
    <cellStyle name="_17공구_설계예산서" xfId="3058" xr:uid="{00000000-0005-0000-0000-000053000000}"/>
    <cellStyle name="_17공구_설계예산서 1차" xfId="3059" xr:uid="{00000000-0005-0000-0000-000054000000}"/>
    <cellStyle name="_17공구_안동투찰" xfId="3060" xr:uid="{00000000-0005-0000-0000-000055000000}"/>
    <cellStyle name="_17공구_안동투찰_1차1회기성" xfId="3061" xr:uid="{00000000-0005-0000-0000-000056000000}"/>
    <cellStyle name="_17공구_안동투찰_1차1회설변내역" xfId="3062" xr:uid="{00000000-0005-0000-0000-000057000000}"/>
    <cellStyle name="_17공구_안동투찰_2차1회설변내역" xfId="3063" xr:uid="{00000000-0005-0000-0000-000058000000}"/>
    <cellStyle name="_17공구_안동투찰_설계예산서" xfId="3064" xr:uid="{00000000-0005-0000-0000-000059000000}"/>
    <cellStyle name="_17공구_안동투찰_설계예산서 1차" xfId="3065" xr:uid="{00000000-0005-0000-0000-00005A000000}"/>
    <cellStyle name="_17공구_안동투찰_예정공정표" xfId="3066" xr:uid="{00000000-0005-0000-0000-00005B000000}"/>
    <cellStyle name="_17공구_안동투찰_전체2회설변내역" xfId="3067" xr:uid="{00000000-0005-0000-0000-00005C000000}"/>
    <cellStyle name="_17공구_안동투찰_전체계약" xfId="3068" xr:uid="{00000000-0005-0000-0000-00005D000000}"/>
    <cellStyle name="_17공구_안동투찰_철근(사급)" xfId="3069" xr:uid="{00000000-0005-0000-0000-00005E000000}"/>
    <cellStyle name="_17공구_예정공정표" xfId="3070" xr:uid="{00000000-0005-0000-0000-00005F000000}"/>
    <cellStyle name="_17공구_전체2회설변내역" xfId="3071" xr:uid="{00000000-0005-0000-0000-000060000000}"/>
    <cellStyle name="_17공구_전체계약" xfId="3072" xr:uid="{00000000-0005-0000-0000-000061000000}"/>
    <cellStyle name="_17공구_철근(사급)" xfId="3073" xr:uid="{00000000-0005-0000-0000-000062000000}"/>
    <cellStyle name="_17공구_통리투찰" xfId="3074" xr:uid="{00000000-0005-0000-0000-000063000000}"/>
    <cellStyle name="_17공구_통리투찰_1차1회기성" xfId="3075" xr:uid="{00000000-0005-0000-0000-000064000000}"/>
    <cellStyle name="_17공구_통리투찰_1차1회설변내역" xfId="3076" xr:uid="{00000000-0005-0000-0000-000065000000}"/>
    <cellStyle name="_17공구_통리투찰_2차1회설변내역" xfId="3077" xr:uid="{00000000-0005-0000-0000-000066000000}"/>
    <cellStyle name="_17공구_통리투찰_설계예산서" xfId="3078" xr:uid="{00000000-0005-0000-0000-000067000000}"/>
    <cellStyle name="_17공구_통리투찰_설계예산서 1차" xfId="3079" xr:uid="{00000000-0005-0000-0000-000068000000}"/>
    <cellStyle name="_17공구_통리투찰_예정공정표" xfId="3080" xr:uid="{00000000-0005-0000-0000-000069000000}"/>
    <cellStyle name="_17공구_통리투찰_전체2회설변내역" xfId="3081" xr:uid="{00000000-0005-0000-0000-00006A000000}"/>
    <cellStyle name="_17공구_통리투찰_전체계약" xfId="3082" xr:uid="{00000000-0005-0000-0000-00006B000000}"/>
    <cellStyle name="_17공구_통리투찰_철근(사급)" xfId="3083" xr:uid="{00000000-0005-0000-0000-00006C000000}"/>
    <cellStyle name="_19공구" xfId="3094" xr:uid="{00000000-0005-0000-0000-00006D000000}"/>
    <cellStyle name="_19공구_1차1회기성" xfId="3095" xr:uid="{00000000-0005-0000-0000-00006E000000}"/>
    <cellStyle name="_19공구_1차1회설변내역" xfId="3096" xr:uid="{00000000-0005-0000-0000-00006F000000}"/>
    <cellStyle name="_19공구_2차1회설변내역" xfId="3097" xr:uid="{00000000-0005-0000-0000-000070000000}"/>
    <cellStyle name="_19공구_kn 구룡포~대보간 1" xfId="3124" xr:uid="{00000000-0005-0000-0000-000071000000}"/>
    <cellStyle name="_19공구_kn 구룡포~대보간 1_1차1회기성" xfId="3125" xr:uid="{00000000-0005-0000-0000-000072000000}"/>
    <cellStyle name="_19공구_kn 구룡포~대보간 1_1차1회설변내역" xfId="3126" xr:uid="{00000000-0005-0000-0000-000073000000}"/>
    <cellStyle name="_19공구_kn 구룡포~대보간 1_2차1회설변내역" xfId="3127" xr:uid="{00000000-0005-0000-0000-000074000000}"/>
    <cellStyle name="_19공구_kn 구룡포~대보간 1_설계예산서" xfId="3128" xr:uid="{00000000-0005-0000-0000-000075000000}"/>
    <cellStyle name="_19공구_kn 구룡포~대보간 1_설계예산서 1차" xfId="3129" xr:uid="{00000000-0005-0000-0000-000076000000}"/>
    <cellStyle name="_19공구_kn 구룡포~대보간 1_예정공정표" xfId="3130" xr:uid="{00000000-0005-0000-0000-000077000000}"/>
    <cellStyle name="_19공구_kn 구룡포~대보간 1_전체2회설변내역" xfId="3131" xr:uid="{00000000-0005-0000-0000-000078000000}"/>
    <cellStyle name="_19공구_kn 구룡포~대보간 1_전체계약" xfId="3132" xr:uid="{00000000-0005-0000-0000-000079000000}"/>
    <cellStyle name="_19공구_kn 구룡포~대보간 1_철근(사급)" xfId="3133" xr:uid="{00000000-0005-0000-0000-00007A000000}"/>
    <cellStyle name="_19공구_설계예산서" xfId="3098" xr:uid="{00000000-0005-0000-0000-00007B000000}"/>
    <cellStyle name="_19공구_설계예산서 1차" xfId="3099" xr:uid="{00000000-0005-0000-0000-00007C000000}"/>
    <cellStyle name="_19공구_안동투찰" xfId="3100" xr:uid="{00000000-0005-0000-0000-00007D000000}"/>
    <cellStyle name="_19공구_안동투찰_1차1회기성" xfId="3101" xr:uid="{00000000-0005-0000-0000-00007E000000}"/>
    <cellStyle name="_19공구_안동투찰_1차1회설변내역" xfId="3102" xr:uid="{00000000-0005-0000-0000-00007F000000}"/>
    <cellStyle name="_19공구_안동투찰_2차1회설변내역" xfId="3103" xr:uid="{00000000-0005-0000-0000-000080000000}"/>
    <cellStyle name="_19공구_안동투찰_설계예산서" xfId="3104" xr:uid="{00000000-0005-0000-0000-000081000000}"/>
    <cellStyle name="_19공구_안동투찰_설계예산서 1차" xfId="3105" xr:uid="{00000000-0005-0000-0000-000082000000}"/>
    <cellStyle name="_19공구_안동투찰_예정공정표" xfId="3106" xr:uid="{00000000-0005-0000-0000-000083000000}"/>
    <cellStyle name="_19공구_안동투찰_전체2회설변내역" xfId="3107" xr:uid="{00000000-0005-0000-0000-000084000000}"/>
    <cellStyle name="_19공구_안동투찰_전체계약" xfId="3108" xr:uid="{00000000-0005-0000-0000-000085000000}"/>
    <cellStyle name="_19공구_안동투찰_철근(사급)" xfId="3109" xr:uid="{00000000-0005-0000-0000-000086000000}"/>
    <cellStyle name="_19공구_예정공정표" xfId="3110" xr:uid="{00000000-0005-0000-0000-000087000000}"/>
    <cellStyle name="_19공구_전체2회설변내역" xfId="3111" xr:uid="{00000000-0005-0000-0000-000088000000}"/>
    <cellStyle name="_19공구_전체계약" xfId="3112" xr:uid="{00000000-0005-0000-0000-000089000000}"/>
    <cellStyle name="_19공구_철근(사급)" xfId="3113" xr:uid="{00000000-0005-0000-0000-00008A000000}"/>
    <cellStyle name="_19공구_통리투찰" xfId="3114" xr:uid="{00000000-0005-0000-0000-00008B000000}"/>
    <cellStyle name="_19공구_통리투찰_1차1회기성" xfId="3115" xr:uid="{00000000-0005-0000-0000-00008C000000}"/>
    <cellStyle name="_19공구_통리투찰_1차1회설변내역" xfId="3116" xr:uid="{00000000-0005-0000-0000-00008D000000}"/>
    <cellStyle name="_19공구_통리투찰_2차1회설변내역" xfId="3117" xr:uid="{00000000-0005-0000-0000-00008E000000}"/>
    <cellStyle name="_19공구_통리투찰_설계예산서" xfId="3118" xr:uid="{00000000-0005-0000-0000-00008F000000}"/>
    <cellStyle name="_19공구_통리투찰_설계예산서 1차" xfId="3119" xr:uid="{00000000-0005-0000-0000-000090000000}"/>
    <cellStyle name="_19공구_통리투찰_예정공정표" xfId="3120" xr:uid="{00000000-0005-0000-0000-000091000000}"/>
    <cellStyle name="_19공구_통리투찰_전체2회설변내역" xfId="3121" xr:uid="{00000000-0005-0000-0000-000092000000}"/>
    <cellStyle name="_19공구_통리투찰_전체계약" xfId="3122" xr:uid="{00000000-0005-0000-0000-000093000000}"/>
    <cellStyle name="_19공구_통리투찰_철근(사급)" xfId="3123" xr:uid="{00000000-0005-0000-0000-000094000000}"/>
    <cellStyle name="_2001년만" xfId="2790" xr:uid="{00000000-0005-0000-0000-000095000000}"/>
    <cellStyle name="_2001년만_(11-6)2001중장기계획(총괄)1" xfId="2791" xr:uid="{00000000-0005-0000-0000-000096000000}"/>
    <cellStyle name="_2001년만_(11-6)2001중장기계획(총괄)1_(설)관망정비기본계획(고령+)" xfId="2792" xr:uid="{00000000-0005-0000-0000-000097000000}"/>
    <cellStyle name="_2001년만_(11-6)2001중장기계획(총괄)1_Book2" xfId="2802" xr:uid="{00000000-0005-0000-0000-000098000000}"/>
    <cellStyle name="_2001년만_(11-6)2001중장기계획(총괄)1_관망정비기본계획(1차)" xfId="2793" xr:uid="{00000000-0005-0000-0000-000099000000}"/>
    <cellStyle name="_2001년만_(11-6)2001중장기계획(총괄)1_전기설비유지보수공사" xfId="2794" xr:uid="{00000000-0005-0000-0000-00009A000000}"/>
    <cellStyle name="_2001년만_(11-6)2001중장기계획(총괄)1_전기설비유지보수공사_(설)관망정비기본계획(고령+)" xfId="2795" xr:uid="{00000000-0005-0000-0000-00009B000000}"/>
    <cellStyle name="_2001년만_(11-6)2001중장기계획(총괄)1_전기설비유지보수공사_Book2" xfId="2797" xr:uid="{00000000-0005-0000-0000-00009C000000}"/>
    <cellStyle name="_2001년만_(11-6)2001중장기계획(총괄)1_전기설비유지보수공사_관망정비기본계획(1차)" xfId="2796" xr:uid="{00000000-0005-0000-0000-00009D000000}"/>
    <cellStyle name="_2001년만_(11-6)2001중장기계획(총괄)1_참조(정한상)" xfId="2798" xr:uid="{00000000-0005-0000-0000-00009E000000}"/>
    <cellStyle name="_2001년만_(11-6)2001중장기계획(총괄)1_참조(정한상)_(설)관망정비기본계획(고령+)" xfId="2799" xr:uid="{00000000-0005-0000-0000-00009F000000}"/>
    <cellStyle name="_2001년만_(11-6)2001중장기계획(총괄)1_참조(정한상)_Book2" xfId="2801" xr:uid="{00000000-0005-0000-0000-0000A0000000}"/>
    <cellStyle name="_2001년만_(11-6)2001중장기계획(총괄)1_참조(정한상)_관망정비기본계획(1차)" xfId="2800" xr:uid="{00000000-0005-0000-0000-0000A1000000}"/>
    <cellStyle name="_2001년만_(설)관망정비기본계획(고령+)" xfId="2803" xr:uid="{00000000-0005-0000-0000-0000A2000000}"/>
    <cellStyle name="_2001년만_~MF1128" xfId="2804" xr:uid="{00000000-0005-0000-0000-0000A3000000}"/>
    <cellStyle name="_2001년만_~MF1128_(11-6)2001중장기계획(총괄)1" xfId="2805" xr:uid="{00000000-0005-0000-0000-0000A4000000}"/>
    <cellStyle name="_2001년만_~MF1128_(11-6)2001중장기계획(총괄)1_(설)관망정비기본계획(고령+)" xfId="2806" xr:uid="{00000000-0005-0000-0000-0000A5000000}"/>
    <cellStyle name="_2001년만_~MF1128_(11-6)2001중장기계획(총괄)1_Book2" xfId="2816" xr:uid="{00000000-0005-0000-0000-0000A6000000}"/>
    <cellStyle name="_2001년만_~MF1128_(11-6)2001중장기계획(총괄)1_관망정비기본계획(1차)" xfId="2807" xr:uid="{00000000-0005-0000-0000-0000A7000000}"/>
    <cellStyle name="_2001년만_~MF1128_(11-6)2001중장기계획(총괄)1_전기설비유지보수공사" xfId="2808" xr:uid="{00000000-0005-0000-0000-0000A8000000}"/>
    <cellStyle name="_2001년만_~MF1128_(11-6)2001중장기계획(총괄)1_전기설비유지보수공사_(설)관망정비기본계획(고령+)" xfId="2809" xr:uid="{00000000-0005-0000-0000-0000A9000000}"/>
    <cellStyle name="_2001년만_~MF1128_(11-6)2001중장기계획(총괄)1_전기설비유지보수공사_Book2" xfId="2811" xr:uid="{00000000-0005-0000-0000-0000AA000000}"/>
    <cellStyle name="_2001년만_~MF1128_(11-6)2001중장기계획(총괄)1_전기설비유지보수공사_관망정비기본계획(1차)" xfId="2810" xr:uid="{00000000-0005-0000-0000-0000AB000000}"/>
    <cellStyle name="_2001년만_~MF1128_(11-6)2001중장기계획(총괄)1_참조(정한상)" xfId="2812" xr:uid="{00000000-0005-0000-0000-0000AC000000}"/>
    <cellStyle name="_2001년만_~MF1128_(11-6)2001중장기계획(총괄)1_참조(정한상)_(설)관망정비기본계획(고령+)" xfId="2813" xr:uid="{00000000-0005-0000-0000-0000AD000000}"/>
    <cellStyle name="_2001년만_~MF1128_(11-6)2001중장기계획(총괄)1_참조(정한상)_Book2" xfId="2815" xr:uid="{00000000-0005-0000-0000-0000AE000000}"/>
    <cellStyle name="_2001년만_~MF1128_(11-6)2001중장기계획(총괄)1_참조(정한상)_관망정비기본계획(1차)" xfId="2814" xr:uid="{00000000-0005-0000-0000-0000AF000000}"/>
    <cellStyle name="_2001년만_~MF1128_(설)관망정비기본계획(고령+)" xfId="2817" xr:uid="{00000000-0005-0000-0000-0000B0000000}"/>
    <cellStyle name="_2001년만_~MF1128_~MF2110" xfId="2818" xr:uid="{00000000-0005-0000-0000-0000B1000000}"/>
    <cellStyle name="_2001년만_~MF1128_~MF2110_(설)관망정비기본계획(고령+)" xfId="2819" xr:uid="{00000000-0005-0000-0000-0000B2000000}"/>
    <cellStyle name="_2001년만_~MF1128_~MF2110_Book2" xfId="2829" xr:uid="{00000000-0005-0000-0000-0000B3000000}"/>
    <cellStyle name="_2001년만_~MF1128_~MF2110_관망정비기본계획(1차)" xfId="2820" xr:uid="{00000000-0005-0000-0000-0000B4000000}"/>
    <cellStyle name="_2001년만_~MF1128_~MF2110_전기설비유지보수공사" xfId="2821" xr:uid="{00000000-0005-0000-0000-0000B5000000}"/>
    <cellStyle name="_2001년만_~MF1128_~MF2110_전기설비유지보수공사_(설)관망정비기본계획(고령+)" xfId="2822" xr:uid="{00000000-0005-0000-0000-0000B6000000}"/>
    <cellStyle name="_2001년만_~MF1128_~MF2110_전기설비유지보수공사_Book2" xfId="2824" xr:uid="{00000000-0005-0000-0000-0000B7000000}"/>
    <cellStyle name="_2001년만_~MF1128_~MF2110_전기설비유지보수공사_관망정비기본계획(1차)" xfId="2823" xr:uid="{00000000-0005-0000-0000-0000B8000000}"/>
    <cellStyle name="_2001년만_~MF1128_~MF2110_참조(정한상)" xfId="2825" xr:uid="{00000000-0005-0000-0000-0000B9000000}"/>
    <cellStyle name="_2001년만_~MF1128_~MF2110_참조(정한상)_(설)관망정비기본계획(고령+)" xfId="2826" xr:uid="{00000000-0005-0000-0000-0000BA000000}"/>
    <cellStyle name="_2001년만_~MF1128_~MF2110_참조(정한상)_Book2" xfId="2828" xr:uid="{00000000-0005-0000-0000-0000BB000000}"/>
    <cellStyle name="_2001년만_~MF1128_~MF2110_참조(정한상)_관망정비기본계획(1차)" xfId="2827" xr:uid="{00000000-0005-0000-0000-0000BC000000}"/>
    <cellStyle name="_2001년만_~MF1128_~MF373C" xfId="2830" xr:uid="{00000000-0005-0000-0000-0000BD000000}"/>
    <cellStyle name="_2001년만_~MF1128_~MF373C_(설)관망정비기본계획(고령+)" xfId="2831" xr:uid="{00000000-0005-0000-0000-0000BE000000}"/>
    <cellStyle name="_2001년만_~MF1128_~MF373C_Book2" xfId="2841" xr:uid="{00000000-0005-0000-0000-0000BF000000}"/>
    <cellStyle name="_2001년만_~MF1128_~MF373C_관망정비기본계획(1차)" xfId="2832" xr:uid="{00000000-0005-0000-0000-0000C0000000}"/>
    <cellStyle name="_2001년만_~MF1128_~MF373C_전기설비유지보수공사" xfId="2833" xr:uid="{00000000-0005-0000-0000-0000C1000000}"/>
    <cellStyle name="_2001년만_~MF1128_~MF373C_전기설비유지보수공사_(설)관망정비기본계획(고령+)" xfId="2834" xr:uid="{00000000-0005-0000-0000-0000C2000000}"/>
    <cellStyle name="_2001년만_~MF1128_~MF373C_전기설비유지보수공사_Book2" xfId="2836" xr:uid="{00000000-0005-0000-0000-0000C3000000}"/>
    <cellStyle name="_2001년만_~MF1128_~MF373C_전기설비유지보수공사_관망정비기본계획(1차)" xfId="2835" xr:uid="{00000000-0005-0000-0000-0000C4000000}"/>
    <cellStyle name="_2001년만_~MF1128_~MF373C_참조(정한상)" xfId="2837" xr:uid="{00000000-0005-0000-0000-0000C5000000}"/>
    <cellStyle name="_2001년만_~MF1128_~MF373C_참조(정한상)_(설)관망정비기본계획(고령+)" xfId="2838" xr:uid="{00000000-0005-0000-0000-0000C6000000}"/>
    <cellStyle name="_2001년만_~MF1128_~MF373C_참조(정한상)_Book2" xfId="2840" xr:uid="{00000000-0005-0000-0000-0000C7000000}"/>
    <cellStyle name="_2001년만_~MF1128_~MF373C_참조(정한상)_관망정비기본계획(1차)" xfId="2839" xr:uid="{00000000-0005-0000-0000-0000C8000000}"/>
    <cellStyle name="_2001년만_~MF1128_2001예산배정액 및 내역2" xfId="2842" xr:uid="{00000000-0005-0000-0000-0000C9000000}"/>
    <cellStyle name="_2001년만_~MF1128_2001예산배정액 및 내역2_(설)관망정비기본계획(고령+)" xfId="2843" xr:uid="{00000000-0005-0000-0000-0000CA000000}"/>
    <cellStyle name="_2001년만_~MF1128_2001예산배정액 및 내역2_Book2" xfId="2853" xr:uid="{00000000-0005-0000-0000-0000CB000000}"/>
    <cellStyle name="_2001년만_~MF1128_2001예산배정액 및 내역2_관망정비기본계획(1차)" xfId="2844" xr:uid="{00000000-0005-0000-0000-0000CC000000}"/>
    <cellStyle name="_2001년만_~MF1128_2001예산배정액 및 내역2_전기설비유지보수공사" xfId="2845" xr:uid="{00000000-0005-0000-0000-0000CD000000}"/>
    <cellStyle name="_2001년만_~MF1128_2001예산배정액 및 내역2_전기설비유지보수공사_(설)관망정비기본계획(고령+)" xfId="2846" xr:uid="{00000000-0005-0000-0000-0000CE000000}"/>
    <cellStyle name="_2001년만_~MF1128_2001예산배정액 및 내역2_전기설비유지보수공사_Book2" xfId="2848" xr:uid="{00000000-0005-0000-0000-0000CF000000}"/>
    <cellStyle name="_2001년만_~MF1128_2001예산배정액 및 내역2_전기설비유지보수공사_관망정비기본계획(1차)" xfId="2847" xr:uid="{00000000-0005-0000-0000-0000D0000000}"/>
    <cellStyle name="_2001년만_~MF1128_2001예산배정액 및 내역2_참조(정한상)" xfId="2849" xr:uid="{00000000-0005-0000-0000-0000D1000000}"/>
    <cellStyle name="_2001년만_~MF1128_2001예산배정액 및 내역2_참조(정한상)_(설)관망정비기본계획(고령+)" xfId="2850" xr:uid="{00000000-0005-0000-0000-0000D2000000}"/>
    <cellStyle name="_2001년만_~MF1128_2001예산배정액 및 내역2_참조(정한상)_Book2" xfId="2852" xr:uid="{00000000-0005-0000-0000-0000D3000000}"/>
    <cellStyle name="_2001년만_~MF1128_2001예산배정액 및 내역2_참조(정한상)_관망정비기본계획(1차)" xfId="2851" xr:uid="{00000000-0005-0000-0000-0000D4000000}"/>
    <cellStyle name="_2001년만_~MF1128_Book2" xfId="2863" xr:uid="{00000000-0005-0000-0000-0000D5000000}"/>
    <cellStyle name="_2001년만_~MF1128_관망정비기본계획(1차)" xfId="2854" xr:uid="{00000000-0005-0000-0000-0000D6000000}"/>
    <cellStyle name="_2001년만_~MF1128_전기설비유지보수공사" xfId="2855" xr:uid="{00000000-0005-0000-0000-0000D7000000}"/>
    <cellStyle name="_2001년만_~MF1128_전기설비유지보수공사_(설)관망정비기본계획(고령+)" xfId="2856" xr:uid="{00000000-0005-0000-0000-0000D8000000}"/>
    <cellStyle name="_2001년만_~MF1128_전기설비유지보수공사_Book2" xfId="2858" xr:uid="{00000000-0005-0000-0000-0000D9000000}"/>
    <cellStyle name="_2001년만_~MF1128_전기설비유지보수공사_관망정비기본계획(1차)" xfId="2857" xr:uid="{00000000-0005-0000-0000-0000DA000000}"/>
    <cellStyle name="_2001년만_~MF1128_참조(정한상)" xfId="2859" xr:uid="{00000000-0005-0000-0000-0000DB000000}"/>
    <cellStyle name="_2001년만_~MF1128_참조(정한상)_(설)관망정비기본계획(고령+)" xfId="2860" xr:uid="{00000000-0005-0000-0000-0000DC000000}"/>
    <cellStyle name="_2001년만_~MF1128_참조(정한상)_Book2" xfId="2862" xr:uid="{00000000-0005-0000-0000-0000DD000000}"/>
    <cellStyle name="_2001년만_~MF1128_참조(정한상)_관망정비기본계획(1차)" xfId="2861" xr:uid="{00000000-0005-0000-0000-0000DE000000}"/>
    <cellStyle name="_2001년만_~MF2110" xfId="2864" xr:uid="{00000000-0005-0000-0000-0000DF000000}"/>
    <cellStyle name="_2001년만_~MF2110_(설)관망정비기본계획(고령+)" xfId="2865" xr:uid="{00000000-0005-0000-0000-0000E0000000}"/>
    <cellStyle name="_2001년만_~MF2110_Book2" xfId="2875" xr:uid="{00000000-0005-0000-0000-0000E1000000}"/>
    <cellStyle name="_2001년만_~MF2110_관망정비기본계획(1차)" xfId="2866" xr:uid="{00000000-0005-0000-0000-0000E2000000}"/>
    <cellStyle name="_2001년만_~MF2110_전기설비유지보수공사" xfId="2867" xr:uid="{00000000-0005-0000-0000-0000E3000000}"/>
    <cellStyle name="_2001년만_~MF2110_전기설비유지보수공사_(설)관망정비기본계획(고령+)" xfId="2868" xr:uid="{00000000-0005-0000-0000-0000E4000000}"/>
    <cellStyle name="_2001년만_~MF2110_전기설비유지보수공사_Book2" xfId="2870" xr:uid="{00000000-0005-0000-0000-0000E5000000}"/>
    <cellStyle name="_2001년만_~MF2110_전기설비유지보수공사_관망정비기본계획(1차)" xfId="2869" xr:uid="{00000000-0005-0000-0000-0000E6000000}"/>
    <cellStyle name="_2001년만_~MF2110_참조(정한상)" xfId="2871" xr:uid="{00000000-0005-0000-0000-0000E7000000}"/>
    <cellStyle name="_2001년만_~MF2110_참조(정한상)_(설)관망정비기본계획(고령+)" xfId="2872" xr:uid="{00000000-0005-0000-0000-0000E8000000}"/>
    <cellStyle name="_2001년만_~MF2110_참조(정한상)_Book2" xfId="2874" xr:uid="{00000000-0005-0000-0000-0000E9000000}"/>
    <cellStyle name="_2001년만_~MF2110_참조(정한상)_관망정비기본계획(1차)" xfId="2873" xr:uid="{00000000-0005-0000-0000-0000EA000000}"/>
    <cellStyle name="_2001년만_~MF373C" xfId="2876" xr:uid="{00000000-0005-0000-0000-0000EB000000}"/>
    <cellStyle name="_2001년만_~MF373C_(설)관망정비기본계획(고령+)" xfId="2877" xr:uid="{00000000-0005-0000-0000-0000EC000000}"/>
    <cellStyle name="_2001년만_~MF373C_Book2" xfId="2887" xr:uid="{00000000-0005-0000-0000-0000ED000000}"/>
    <cellStyle name="_2001년만_~MF373C_관망정비기본계획(1차)" xfId="2878" xr:uid="{00000000-0005-0000-0000-0000EE000000}"/>
    <cellStyle name="_2001년만_~MF373C_전기설비유지보수공사" xfId="2879" xr:uid="{00000000-0005-0000-0000-0000EF000000}"/>
    <cellStyle name="_2001년만_~MF373C_전기설비유지보수공사_(설)관망정비기본계획(고령+)" xfId="2880" xr:uid="{00000000-0005-0000-0000-0000F0000000}"/>
    <cellStyle name="_2001년만_~MF373C_전기설비유지보수공사_Book2" xfId="2882" xr:uid="{00000000-0005-0000-0000-0000F1000000}"/>
    <cellStyle name="_2001년만_~MF373C_전기설비유지보수공사_관망정비기본계획(1차)" xfId="2881" xr:uid="{00000000-0005-0000-0000-0000F2000000}"/>
    <cellStyle name="_2001년만_~MF373C_참조(정한상)" xfId="2883" xr:uid="{00000000-0005-0000-0000-0000F3000000}"/>
    <cellStyle name="_2001년만_~MF373C_참조(정한상)_(설)관망정비기본계획(고령+)" xfId="2884" xr:uid="{00000000-0005-0000-0000-0000F4000000}"/>
    <cellStyle name="_2001년만_~MF373C_참조(정한상)_Book2" xfId="2886" xr:uid="{00000000-0005-0000-0000-0000F5000000}"/>
    <cellStyle name="_2001년만_~MF373C_참조(정한상)_관망정비기본계획(1차)" xfId="2885" xr:uid="{00000000-0005-0000-0000-0000F6000000}"/>
    <cellStyle name="_2001년만_2001예산배정액 및 내역2" xfId="2888" xr:uid="{00000000-0005-0000-0000-0000F7000000}"/>
    <cellStyle name="_2001년만_2001예산배정액 및 내역2_(설)관망정비기본계획(고령+)" xfId="2889" xr:uid="{00000000-0005-0000-0000-0000F8000000}"/>
    <cellStyle name="_2001년만_2001예산배정액 및 내역2_Book2" xfId="2899" xr:uid="{00000000-0005-0000-0000-0000F9000000}"/>
    <cellStyle name="_2001년만_2001예산배정액 및 내역2_관망정비기본계획(1차)" xfId="2890" xr:uid="{00000000-0005-0000-0000-0000FA000000}"/>
    <cellStyle name="_2001년만_2001예산배정액 및 내역2_전기설비유지보수공사" xfId="2891" xr:uid="{00000000-0005-0000-0000-0000FB000000}"/>
    <cellStyle name="_2001년만_2001예산배정액 및 내역2_전기설비유지보수공사_(설)관망정비기본계획(고령+)" xfId="2892" xr:uid="{00000000-0005-0000-0000-0000FC000000}"/>
    <cellStyle name="_2001년만_2001예산배정액 및 내역2_전기설비유지보수공사_Book2" xfId="2894" xr:uid="{00000000-0005-0000-0000-0000FD000000}"/>
    <cellStyle name="_2001년만_2001예산배정액 및 내역2_전기설비유지보수공사_관망정비기본계획(1차)" xfId="2893" xr:uid="{00000000-0005-0000-0000-0000FE000000}"/>
    <cellStyle name="_2001년만_2001예산배정액 및 내역2_참조(정한상)" xfId="2895" xr:uid="{00000000-0005-0000-0000-0000FF000000}"/>
    <cellStyle name="_2001년만_2001예산배정액 및 내역2_참조(정한상)_(설)관망정비기본계획(고령+)" xfId="2896" xr:uid="{00000000-0005-0000-0000-000000010000}"/>
    <cellStyle name="_2001년만_2001예산배정액 및 내역2_참조(정한상)_Book2" xfId="2898" xr:uid="{00000000-0005-0000-0000-000001010000}"/>
    <cellStyle name="_2001년만_2001예산배정액 및 내역2_참조(정한상)_관망정비기본계획(1차)" xfId="2897" xr:uid="{00000000-0005-0000-0000-000002010000}"/>
    <cellStyle name="_2001년만_Book2" xfId="2909" xr:uid="{00000000-0005-0000-0000-000003010000}"/>
    <cellStyle name="_2001년만_관망정비기본계획(1차)" xfId="2900" xr:uid="{00000000-0005-0000-0000-000004010000}"/>
    <cellStyle name="_2001년만_전기설비유지보수공사" xfId="2901" xr:uid="{00000000-0005-0000-0000-000005010000}"/>
    <cellStyle name="_2001년만_전기설비유지보수공사_(설)관망정비기본계획(고령+)" xfId="2902" xr:uid="{00000000-0005-0000-0000-000006010000}"/>
    <cellStyle name="_2001년만_전기설비유지보수공사_Book2" xfId="2904" xr:uid="{00000000-0005-0000-0000-000007010000}"/>
    <cellStyle name="_2001년만_전기설비유지보수공사_관망정비기본계획(1차)" xfId="2903" xr:uid="{00000000-0005-0000-0000-000008010000}"/>
    <cellStyle name="_2001년만_참조(정한상)" xfId="2905" xr:uid="{00000000-0005-0000-0000-000009010000}"/>
    <cellStyle name="_2001년만_참조(정한상)_(설)관망정비기본계획(고령+)" xfId="2906" xr:uid="{00000000-0005-0000-0000-00000A010000}"/>
    <cellStyle name="_2001년만_참조(정한상)_Book2" xfId="2908" xr:uid="{00000000-0005-0000-0000-00000B010000}"/>
    <cellStyle name="_2001년만_참조(정한상)_관망정비기본계획(1차)" xfId="2907" xr:uid="{00000000-0005-0000-0000-00000C010000}"/>
    <cellStyle name="_2001예산배정액 및 내역" xfId="2910" xr:uid="{00000000-0005-0000-0000-00000D010000}"/>
    <cellStyle name="_2001예산배정액 및 내역_(설)관망정비기본계획(고령+)" xfId="2911" xr:uid="{00000000-0005-0000-0000-00000E010000}"/>
    <cellStyle name="_2001예산배정액 및 내역_Book2" xfId="2921" xr:uid="{00000000-0005-0000-0000-00000F010000}"/>
    <cellStyle name="_2001예산배정액 및 내역_관망정비기본계획(1차)" xfId="2912" xr:uid="{00000000-0005-0000-0000-000010010000}"/>
    <cellStyle name="_2001예산배정액 및 내역_전기설비유지보수공사" xfId="2913" xr:uid="{00000000-0005-0000-0000-000011010000}"/>
    <cellStyle name="_2001예산배정액 및 내역_전기설비유지보수공사_(설)관망정비기본계획(고령+)" xfId="2914" xr:uid="{00000000-0005-0000-0000-000012010000}"/>
    <cellStyle name="_2001예산배정액 및 내역_전기설비유지보수공사_Book2" xfId="2916" xr:uid="{00000000-0005-0000-0000-000013010000}"/>
    <cellStyle name="_2001예산배정액 및 내역_전기설비유지보수공사_관망정비기본계획(1차)" xfId="2915" xr:uid="{00000000-0005-0000-0000-000014010000}"/>
    <cellStyle name="_2001예산배정액 및 내역_참조(정한상)" xfId="2917" xr:uid="{00000000-0005-0000-0000-000015010000}"/>
    <cellStyle name="_2001예산배정액 및 내역_참조(정한상)_(설)관망정비기본계획(고령+)" xfId="2918" xr:uid="{00000000-0005-0000-0000-000016010000}"/>
    <cellStyle name="_2001예산배정액 및 내역_참조(정한상)_Book2" xfId="2920" xr:uid="{00000000-0005-0000-0000-000017010000}"/>
    <cellStyle name="_2001예산배정액 및 내역_참조(정한상)_관망정비기본계획(1차)" xfId="2919" xr:uid="{00000000-0005-0000-0000-000018010000}"/>
    <cellStyle name="_2001예산배정액 및 내역2" xfId="2922" xr:uid="{00000000-0005-0000-0000-000019010000}"/>
    <cellStyle name="_2001예산배정액 및 내역2_(설)관망정비기본계획(고령+)" xfId="2923" xr:uid="{00000000-0005-0000-0000-00001A010000}"/>
    <cellStyle name="_2001예산배정액 및 내역2_Book2" xfId="2933" xr:uid="{00000000-0005-0000-0000-00001B010000}"/>
    <cellStyle name="_2001예산배정액 및 내역2_관망정비기본계획(1차)" xfId="2924" xr:uid="{00000000-0005-0000-0000-00001C010000}"/>
    <cellStyle name="_2001예산배정액 및 내역2_전기설비유지보수공사" xfId="2925" xr:uid="{00000000-0005-0000-0000-00001D010000}"/>
    <cellStyle name="_2001예산배정액 및 내역2_전기설비유지보수공사_(설)관망정비기본계획(고령+)" xfId="2926" xr:uid="{00000000-0005-0000-0000-00001E010000}"/>
    <cellStyle name="_2001예산배정액 및 내역2_전기설비유지보수공사_Book2" xfId="2928" xr:uid="{00000000-0005-0000-0000-00001F010000}"/>
    <cellStyle name="_2001예산배정액 및 내역2_전기설비유지보수공사_관망정비기본계획(1차)" xfId="2927" xr:uid="{00000000-0005-0000-0000-000020010000}"/>
    <cellStyle name="_2001예산배정액 및 내역2_참조(정한상)" xfId="2929" xr:uid="{00000000-0005-0000-0000-000021010000}"/>
    <cellStyle name="_2001예산배정액 및 내역2_참조(정한상)_(설)관망정비기본계획(고령+)" xfId="2930" xr:uid="{00000000-0005-0000-0000-000022010000}"/>
    <cellStyle name="_2001예산배정액 및 내역2_참조(정한상)_Book2" xfId="2932" xr:uid="{00000000-0005-0000-0000-000023010000}"/>
    <cellStyle name="_2001예산배정액 및 내역2_참조(정한상)_관망정비기본계획(1차)" xfId="2931" xr:uid="{00000000-0005-0000-0000-000024010000}"/>
    <cellStyle name="_2003밸브실유지보수공사" xfId="2934" xr:uid="{00000000-0005-0000-0000-000025010000}"/>
    <cellStyle name="_2005상수도통계" xfId="2935" xr:uid="{00000000-0005-0000-0000-000026010000}"/>
    <cellStyle name="_2005태평2동제2놀이터수해위험방지포장공사" xfId="3134" xr:uid="{00000000-0005-0000-0000-000027010000}"/>
    <cellStyle name="_20공구" xfId="3135" xr:uid="{00000000-0005-0000-0000-000028010000}"/>
    <cellStyle name="_Book2" xfId="3021" xr:uid="{00000000-0005-0000-0000-000029010000}"/>
    <cellStyle name="_HIServlet?SLET=AttView&amp;APP=1&amp;ID=00050ozrw&amp;SEQ=0&amp;K=00U7A3Fxv1&amp;FILENAME=구조물단면" xfId="3022" xr:uid="{00000000-0005-0000-0000-00002A010000}"/>
    <cellStyle name="_HIServlet?SLET=AttView&amp;APP=1&amp;ID=00050ozrw&amp;SEQ=0&amp;K=00U7A3Fxv1&amp;FILENAME=구조물단면_(설)관망정비기본계획(고령+)" xfId="3023" xr:uid="{00000000-0005-0000-0000-00002B010000}"/>
    <cellStyle name="_HIServlet?SLET=AttView&amp;APP=1&amp;ID=00050ozrw&amp;SEQ=0&amp;K=00U7A3Fxv1&amp;FILENAME=구조물단면_Book2" xfId="3025" xr:uid="{00000000-0005-0000-0000-00002C010000}"/>
    <cellStyle name="_HIServlet?SLET=AttView&amp;APP=1&amp;ID=00050ozrw&amp;SEQ=0&amp;K=00U7A3Fxv1&amp;FILENAME=구조물단면_관망정비기본계획(1차)" xfId="3024" xr:uid="{00000000-0005-0000-0000-00002D010000}"/>
    <cellStyle name="_hs 보령우회" xfId="4034" xr:uid="{00000000-0005-0000-0000-00002E010000}"/>
    <cellStyle name="_hs 중앙선 8(선산토건)" xfId="4035" xr:uid="{00000000-0005-0000-0000-00002F010000}"/>
    <cellStyle name="_hs 중앙선 8(선산토건)_1차1회기성" xfId="4036" xr:uid="{00000000-0005-0000-0000-000030010000}"/>
    <cellStyle name="_hs 중앙선 8(선산토건)_1차1회설변내역" xfId="4037" xr:uid="{00000000-0005-0000-0000-000031010000}"/>
    <cellStyle name="_hs 중앙선 8(선산토건)_2차1회설변내역" xfId="4038" xr:uid="{00000000-0005-0000-0000-000032010000}"/>
    <cellStyle name="_hs 중앙선 8(선산토건)_설계예산서" xfId="4039" xr:uid="{00000000-0005-0000-0000-000033010000}"/>
    <cellStyle name="_hs 중앙선 8(선산토건)_설계예산서 1차" xfId="4040" xr:uid="{00000000-0005-0000-0000-000034010000}"/>
    <cellStyle name="_hs 중앙선 8(선산토건)_예정공정표" xfId="4041" xr:uid="{00000000-0005-0000-0000-000035010000}"/>
    <cellStyle name="_hs 중앙선 8(선산토건)_전체2회설변내역" xfId="4042" xr:uid="{00000000-0005-0000-0000-000036010000}"/>
    <cellStyle name="_hs 중앙선 8(선산토건)_전체계약" xfId="4043" xr:uid="{00000000-0005-0000-0000-000037010000}"/>
    <cellStyle name="_hs 중앙선 8(선산토건)_철근(사급)" xfId="4044" xr:uid="{00000000-0005-0000-0000-000038010000}"/>
    <cellStyle name="_kcc 안산2단계" xfId="4045" xr:uid="{00000000-0005-0000-0000-000039010000}"/>
    <cellStyle name="_kcc 안산2단계_1차1회기성" xfId="4046" xr:uid="{00000000-0005-0000-0000-00003A010000}"/>
    <cellStyle name="_kcc 안산2단계_1차1회설변내역" xfId="4047" xr:uid="{00000000-0005-0000-0000-00003B010000}"/>
    <cellStyle name="_kcc 안산2단계_2차1회설변내역" xfId="4048" xr:uid="{00000000-0005-0000-0000-00003C010000}"/>
    <cellStyle name="_kcc 안산2단계_설계예산서" xfId="4049" xr:uid="{00000000-0005-0000-0000-00003D010000}"/>
    <cellStyle name="_kcc 안산2단계_설계예산서 1차" xfId="4050" xr:uid="{00000000-0005-0000-0000-00003E010000}"/>
    <cellStyle name="_kcc 안산2단계_예정공정표" xfId="4051" xr:uid="{00000000-0005-0000-0000-00003F010000}"/>
    <cellStyle name="_kcc 안산2단계_전체2회설변내역" xfId="4052" xr:uid="{00000000-0005-0000-0000-000040010000}"/>
    <cellStyle name="_kcc 안산2단계_전체계약" xfId="4053" xr:uid="{00000000-0005-0000-0000-000041010000}"/>
    <cellStyle name="_kcc 안산2단계_철근(사급)" xfId="4054" xr:uid="{00000000-0005-0000-0000-000042010000}"/>
    <cellStyle name="_kcc 합덕 신례원 1" xfId="4055" xr:uid="{00000000-0005-0000-0000-000043010000}"/>
    <cellStyle name="_kcc 합덕 신례원 1_1차1회기성" xfId="4056" xr:uid="{00000000-0005-0000-0000-000044010000}"/>
    <cellStyle name="_kcc 합덕 신례원 1_1차1회설변내역" xfId="4057" xr:uid="{00000000-0005-0000-0000-000045010000}"/>
    <cellStyle name="_kcc 합덕 신례원 1_2차1회설변내역" xfId="4058" xr:uid="{00000000-0005-0000-0000-000046010000}"/>
    <cellStyle name="_kcc 합덕 신례원 1_설계예산서" xfId="4059" xr:uid="{00000000-0005-0000-0000-000047010000}"/>
    <cellStyle name="_kcc 합덕 신례원 1_설계예산서 1차" xfId="4060" xr:uid="{00000000-0005-0000-0000-000048010000}"/>
    <cellStyle name="_kcc 합덕 신례원 1_예정공정표" xfId="4061" xr:uid="{00000000-0005-0000-0000-000049010000}"/>
    <cellStyle name="_kcc 합덕 신례원 1_전체2회설변내역" xfId="4062" xr:uid="{00000000-0005-0000-0000-00004A010000}"/>
    <cellStyle name="_kcc 합덕 신례원 1_전체계약" xfId="4063" xr:uid="{00000000-0005-0000-0000-00004B010000}"/>
    <cellStyle name="_kcc 합덕 신례원 1_철근(사급)" xfId="4064" xr:uid="{00000000-0005-0000-0000-00004C010000}"/>
    <cellStyle name="_kcc-수동안의간" xfId="4065" xr:uid="{00000000-0005-0000-0000-00004D010000}"/>
    <cellStyle name="_kcc-수동안의간_1차1회기성" xfId="4066" xr:uid="{00000000-0005-0000-0000-00004E010000}"/>
    <cellStyle name="_kcc-수동안의간_1차1회설변내역" xfId="4067" xr:uid="{00000000-0005-0000-0000-00004F010000}"/>
    <cellStyle name="_kcc-수동안의간_2차1회설변내역" xfId="4068" xr:uid="{00000000-0005-0000-0000-000050010000}"/>
    <cellStyle name="_kcc-수동안의간_설계예산서" xfId="4069" xr:uid="{00000000-0005-0000-0000-000051010000}"/>
    <cellStyle name="_kcc-수동안의간_설계예산서 1차" xfId="4070" xr:uid="{00000000-0005-0000-0000-000052010000}"/>
    <cellStyle name="_kcc-수동안의간_예정공정표" xfId="4071" xr:uid="{00000000-0005-0000-0000-000053010000}"/>
    <cellStyle name="_kcc-수동안의간_전체2회설변내역" xfId="4072" xr:uid="{00000000-0005-0000-0000-000054010000}"/>
    <cellStyle name="_kcc-수동안의간_전체계약" xfId="4073" xr:uid="{00000000-0005-0000-0000-000055010000}"/>
    <cellStyle name="_kcc-수동안의간_철근(사급)" xfId="4074" xr:uid="{00000000-0005-0000-0000-000056010000}"/>
    <cellStyle name="_kcc-안동시관내" xfId="4075" xr:uid="{00000000-0005-0000-0000-000057010000}"/>
    <cellStyle name="_kcc-안동시관내_1차1회기성" xfId="4076" xr:uid="{00000000-0005-0000-0000-000058010000}"/>
    <cellStyle name="_kcc-안동시관내_1차1회설변내역" xfId="4077" xr:uid="{00000000-0005-0000-0000-000059010000}"/>
    <cellStyle name="_kcc-안동시관내_2차1회설변내역" xfId="4078" xr:uid="{00000000-0005-0000-0000-00005A010000}"/>
    <cellStyle name="_kcc-안동시관내_설계예산서" xfId="4079" xr:uid="{00000000-0005-0000-0000-00005B010000}"/>
    <cellStyle name="_kcc-안동시관내_설계예산서 1차" xfId="4080" xr:uid="{00000000-0005-0000-0000-00005C010000}"/>
    <cellStyle name="_kcc-안동시관내_예정공정표" xfId="4081" xr:uid="{00000000-0005-0000-0000-00005D010000}"/>
    <cellStyle name="_kcc-안동시관내_전체2회설변내역" xfId="4082" xr:uid="{00000000-0005-0000-0000-00005E010000}"/>
    <cellStyle name="_kcc-안동시관내_전체계약" xfId="4083" xr:uid="{00000000-0005-0000-0000-00005F010000}"/>
    <cellStyle name="_kcc-안동시관내_철근(사급)" xfId="4084" xr:uid="{00000000-0005-0000-0000-000060010000}"/>
    <cellStyle name="_kn 구룡포~대보간 1" xfId="4085" xr:uid="{00000000-0005-0000-0000-000061010000}"/>
    <cellStyle name="_kn 구룡포~대보간 1_1차1회기성" xfId="4086" xr:uid="{00000000-0005-0000-0000-000062010000}"/>
    <cellStyle name="_kn 구룡포~대보간 1_1차1회설변내역" xfId="4087" xr:uid="{00000000-0005-0000-0000-000063010000}"/>
    <cellStyle name="_kn 구룡포~대보간 1_2차1회설변내역" xfId="4088" xr:uid="{00000000-0005-0000-0000-000064010000}"/>
    <cellStyle name="_kn 구룡포~대보간 1_설계예산서" xfId="4089" xr:uid="{00000000-0005-0000-0000-000065010000}"/>
    <cellStyle name="_kn 구룡포~대보간 1_설계예산서 1차" xfId="4090" xr:uid="{00000000-0005-0000-0000-000066010000}"/>
    <cellStyle name="_kn 구룡포~대보간 1_예정공정표" xfId="4091" xr:uid="{00000000-0005-0000-0000-000067010000}"/>
    <cellStyle name="_kn 구룡포~대보간 1_전체2회설변내역" xfId="4092" xr:uid="{00000000-0005-0000-0000-000068010000}"/>
    <cellStyle name="_kn 구룡포~대보간 1_전체계약" xfId="4093" xr:uid="{00000000-0005-0000-0000-000069010000}"/>
    <cellStyle name="_kn 구룡포~대보간 1_철근(사급)" xfId="4094" xr:uid="{00000000-0005-0000-0000-00006A010000}"/>
    <cellStyle name="_lee 견적보고-2002년" xfId="4095" xr:uid="{00000000-0005-0000-0000-00006B010000}"/>
    <cellStyle name="_lee 견적보고-2002년_1차1회기성" xfId="4096" xr:uid="{00000000-0005-0000-0000-00006C010000}"/>
    <cellStyle name="_lee 견적보고-2002년_1차1회설변내역" xfId="4097" xr:uid="{00000000-0005-0000-0000-00006D010000}"/>
    <cellStyle name="_lee 견적보고-2002년_2차1회설변내역" xfId="4098" xr:uid="{00000000-0005-0000-0000-00006E010000}"/>
    <cellStyle name="_lee 견적보고-2002년_설계예산서" xfId="4099" xr:uid="{00000000-0005-0000-0000-00006F010000}"/>
    <cellStyle name="_lee 견적보고-2002년_설계예산서 1차" xfId="4100" xr:uid="{00000000-0005-0000-0000-000070010000}"/>
    <cellStyle name="_lee 견적보고-2002년_예정공정표" xfId="4101" xr:uid="{00000000-0005-0000-0000-000071010000}"/>
    <cellStyle name="_lee 견적보고-2002년_전체2회설변내역" xfId="4102" xr:uid="{00000000-0005-0000-0000-000072010000}"/>
    <cellStyle name="_lee 견적보고-2002년_전체계약" xfId="4103" xr:uid="{00000000-0005-0000-0000-000073010000}"/>
    <cellStyle name="_lee 견적보고-2002년_철근(사급)" xfId="4104" xr:uid="{00000000-0005-0000-0000-000074010000}"/>
    <cellStyle name="_RESULTS" xfId="4105" xr:uid="{00000000-0005-0000-0000-000075010000}"/>
    <cellStyle name="_ss dsi 중앙선 10" xfId="4116" xr:uid="{00000000-0005-0000-0000-000076010000}"/>
    <cellStyle name="_ss dsi 중앙선 10_1차1회기성" xfId="4117" xr:uid="{00000000-0005-0000-0000-000077010000}"/>
    <cellStyle name="_ss dsi 중앙선 10_1차1회설변내역" xfId="4118" xr:uid="{00000000-0005-0000-0000-000078010000}"/>
    <cellStyle name="_ss dsi 중앙선 10_2차1회설변내역" xfId="4119" xr:uid="{00000000-0005-0000-0000-000079010000}"/>
    <cellStyle name="_ss dsi 중앙선 10_설계예산서" xfId="4120" xr:uid="{00000000-0005-0000-0000-00007A010000}"/>
    <cellStyle name="_ss dsi 중앙선 10_설계예산서 1차" xfId="4121" xr:uid="{00000000-0005-0000-0000-00007B010000}"/>
    <cellStyle name="_ss dsi 중앙선 10_예정공정표" xfId="4122" xr:uid="{00000000-0005-0000-0000-00007C010000}"/>
    <cellStyle name="_ss dsi 중앙선 10_전체2회설변내역" xfId="4123" xr:uid="{00000000-0005-0000-0000-00007D010000}"/>
    <cellStyle name="_ss dsi 중앙선 10_전체계약" xfId="4124" xr:uid="{00000000-0005-0000-0000-00007E010000}"/>
    <cellStyle name="_ss dsi 중앙선 10_철근(사급)" xfId="4125" xr:uid="{00000000-0005-0000-0000-00007F010000}"/>
    <cellStyle name="_ss 굴포천" xfId="4106" xr:uid="{00000000-0005-0000-0000-000080010000}"/>
    <cellStyle name="_ss 굴포천_1차1회기성" xfId="4107" xr:uid="{00000000-0005-0000-0000-000081010000}"/>
    <cellStyle name="_ss 굴포천_1차1회설변내역" xfId="4108" xr:uid="{00000000-0005-0000-0000-000082010000}"/>
    <cellStyle name="_ss 굴포천_2차1회설변내역" xfId="4109" xr:uid="{00000000-0005-0000-0000-000083010000}"/>
    <cellStyle name="_ss 굴포천_설계예산서" xfId="4110" xr:uid="{00000000-0005-0000-0000-000084010000}"/>
    <cellStyle name="_ss 굴포천_설계예산서 1차" xfId="4111" xr:uid="{00000000-0005-0000-0000-000085010000}"/>
    <cellStyle name="_ss 굴포천_예정공정표" xfId="4112" xr:uid="{00000000-0005-0000-0000-000086010000}"/>
    <cellStyle name="_ss 굴포천_전체2회설변내역" xfId="4113" xr:uid="{00000000-0005-0000-0000-000087010000}"/>
    <cellStyle name="_ss 굴포천_전체계약" xfId="4114" xr:uid="{00000000-0005-0000-0000-000088010000}"/>
    <cellStyle name="_ss 굴포천_철근(사급)" xfId="4115" xr:uid="{00000000-0005-0000-0000-000089010000}"/>
    <cellStyle name="_가압장철거" xfId="2936" xr:uid="{00000000-0005-0000-0000-00008A010000}"/>
    <cellStyle name="_가압장철거스탠드파이프추가" xfId="2937" xr:uid="{00000000-0005-0000-0000-00008B010000}"/>
    <cellStyle name="_간접부대공+공통" xfId="13" xr:uid="{00000000-0005-0000-0000-00008C010000}"/>
    <cellStyle name="_간접부대공+공통_견적 방문 제출시-SAMPLE" xfId="14" xr:uid="{00000000-0005-0000-0000-00008D010000}"/>
    <cellStyle name="_간접부대공+공통_견적 방문 제출시-SAMPLE_신호등견적서" xfId="15" xr:uid="{00000000-0005-0000-0000-00008E010000}"/>
    <cellStyle name="_간접부대공+공통_신호등견적서" xfId="16" xr:uid="{00000000-0005-0000-0000-00008F010000}"/>
    <cellStyle name="_갑지양식" xfId="3136" xr:uid="{00000000-0005-0000-0000-000090010000}"/>
    <cellStyle name="_강곡4제(상류)" xfId="294" xr:uid="{00000000-0005-0000-0000-000091010000}"/>
    <cellStyle name="_강곡4제(상류)_통관본체및토공(차수벽상단없음)" xfId="295" xr:uid="{00000000-0005-0000-0000-000092010000}"/>
    <cellStyle name="_강산-지압보도-1020" xfId="3137" xr:uid="{00000000-0005-0000-0000-000093010000}"/>
    <cellStyle name="_강산-지압보도-1023" xfId="3138" xr:uid="{00000000-0005-0000-0000-000094010000}"/>
    <cellStyle name="_견적 방문 제출시-SAMPLE" xfId="17" xr:uid="{00000000-0005-0000-0000-000095010000}"/>
    <cellStyle name="_견적 방문 제출시-SAMPLE_신호등견적서" xfId="18" xr:uid="{00000000-0005-0000-0000-000096010000}"/>
    <cellStyle name="_견적서갑지양식" xfId="3139" xr:uid="{00000000-0005-0000-0000-000097010000}"/>
    <cellStyle name="_계룡네거리원설계" xfId="3140" xr:uid="{00000000-0005-0000-0000-000098010000}"/>
    <cellStyle name="_고려-수원미네시티(작업)" xfId="3141" xr:uid="{00000000-0005-0000-0000-000099010000}"/>
    <cellStyle name="_공문 " xfId="3142" xr:uid="{00000000-0005-0000-0000-00009A010000}"/>
    <cellStyle name="_공문 _내역서" xfId="3143" xr:uid="{00000000-0005-0000-0000-00009B010000}"/>
    <cellStyle name="_공문양식" xfId="3144" xr:uid="{00000000-0005-0000-0000-00009C010000}"/>
    <cellStyle name="_공원시설정비공사" xfId="3145" xr:uid="{00000000-0005-0000-0000-00009D010000}"/>
    <cellStyle name="_관망정비기본계획(1차)" xfId="2938" xr:uid="{00000000-0005-0000-0000-00009E010000}"/>
    <cellStyle name="_광역송수관 이설공사 설계(SK판넬, 최종 과장수정)" xfId="2947" xr:uid="{00000000-0005-0000-0000-00009F010000}"/>
    <cellStyle name="_광역송수관 이설공사 설계(SK판넬, 최종 과장수정)_(설)관망정비기본계획(고령+)" xfId="2948" xr:uid="{00000000-0005-0000-0000-0000A0010000}"/>
    <cellStyle name="_광역송수관 이설공사 설계(SK판넬, 최종 과장수정)_Book2" xfId="2950" xr:uid="{00000000-0005-0000-0000-0000A1010000}"/>
    <cellStyle name="_광역송수관 이설공사 설계(SK판넬, 최종 과장수정)_관망정비기본계획(1차)" xfId="2949" xr:uid="{00000000-0005-0000-0000-0000A2010000}"/>
    <cellStyle name="_광역송수관 이설공사 설계(SK판넬, 최종)" xfId="2951" xr:uid="{00000000-0005-0000-0000-0000A3010000}"/>
    <cellStyle name="_광역송수관 이설공사 설계(SK판넬, 최종)_(설)관망정비기본계획(고령+)" xfId="2952" xr:uid="{00000000-0005-0000-0000-0000A4010000}"/>
    <cellStyle name="_광역송수관 이설공사 설계(SK판넬, 최종)_Book2" xfId="2954" xr:uid="{00000000-0005-0000-0000-0000A5010000}"/>
    <cellStyle name="_광역송수관 이설공사 설계(SK판넬, 최종)_관망정비기본계획(1차)" xfId="2953" xr:uid="{00000000-0005-0000-0000-0000A6010000}"/>
    <cellStyle name="_광역송수관 이설공사 설계(흙막이)" xfId="2939" xr:uid="{00000000-0005-0000-0000-0000A7010000}"/>
    <cellStyle name="_광역송수관 이설공사 설계(흙막이)_(설)관망정비기본계획(고령+)" xfId="2940" xr:uid="{00000000-0005-0000-0000-0000A8010000}"/>
    <cellStyle name="_광역송수관 이설공사 설계(흙막이)_Book2" xfId="2942" xr:uid="{00000000-0005-0000-0000-0000A9010000}"/>
    <cellStyle name="_광역송수관 이설공사 설계(흙막이)_관망정비기본계획(1차)" xfId="2941" xr:uid="{00000000-0005-0000-0000-0000AA010000}"/>
    <cellStyle name="_광역송수관 이설공사 설계(흙막이+양수)" xfId="2943" xr:uid="{00000000-0005-0000-0000-0000AB010000}"/>
    <cellStyle name="_광역송수관 이설공사 설계(흙막이+양수)_(설)관망정비기본계획(고령+)" xfId="2944" xr:uid="{00000000-0005-0000-0000-0000AC010000}"/>
    <cellStyle name="_광역송수관 이설공사 설계(흙막이+양수)_Book2" xfId="2946" xr:uid="{00000000-0005-0000-0000-0000AD010000}"/>
    <cellStyle name="_광역송수관 이설공사 설계(흙막이+양수)_관망정비기본계획(1차)" xfId="2945" xr:uid="{00000000-0005-0000-0000-0000AE010000}"/>
    <cellStyle name="_구즉내역서" xfId="3146" xr:uid="{00000000-0005-0000-0000-0000AF010000}"/>
    <cellStyle name="_국도23호선영암연소지구내역서" xfId="3147" xr:uid="{00000000-0005-0000-0000-0000B0010000}"/>
    <cellStyle name="_국도42호선여량지구오르막차로" xfId="3148" xr:uid="{00000000-0005-0000-0000-0000B1010000}"/>
    <cellStyle name="_금천청소년수련관(토목林)" xfId="3149" xr:uid="{00000000-0005-0000-0000-0000B2010000}"/>
    <cellStyle name="_기성검사원" xfId="3150" xr:uid="{00000000-0005-0000-0000-0000B3010000}"/>
    <cellStyle name="_기성검사원_내역서" xfId="3151" xr:uid="{00000000-0005-0000-0000-0000B4010000}"/>
    <cellStyle name="_기안" xfId="3152" xr:uid="{00000000-0005-0000-0000-0000B5010000}"/>
    <cellStyle name="_기안_1차1회기성" xfId="3153" xr:uid="{00000000-0005-0000-0000-0000B6010000}"/>
    <cellStyle name="_기안_1차1회설변내역" xfId="3154" xr:uid="{00000000-0005-0000-0000-0000B7010000}"/>
    <cellStyle name="_기안_2차1회설변내역" xfId="3155" xr:uid="{00000000-0005-0000-0000-0000B8010000}"/>
    <cellStyle name="_기안_설계예산서" xfId="3156" xr:uid="{00000000-0005-0000-0000-0000B9010000}"/>
    <cellStyle name="_기안_설계예산서 1차" xfId="3157" xr:uid="{00000000-0005-0000-0000-0000BA010000}"/>
    <cellStyle name="_기안_예정공정표" xfId="3158" xr:uid="{00000000-0005-0000-0000-0000BB010000}"/>
    <cellStyle name="_기안_전체2회설변내역" xfId="3159" xr:uid="{00000000-0005-0000-0000-0000BC010000}"/>
    <cellStyle name="_기안_전체계약" xfId="3160" xr:uid="{00000000-0005-0000-0000-0000BD010000}"/>
    <cellStyle name="_기안_철근(사급)" xfId="3161" xr:uid="{00000000-0005-0000-0000-0000BE010000}"/>
    <cellStyle name="_내역서" xfId="19" xr:uid="{00000000-0005-0000-0000-0000BF010000}"/>
    <cellStyle name="_노고봉-내역" xfId="3162" xr:uid="{00000000-0005-0000-0000-0000C0010000}"/>
    <cellStyle name="_능말폐기물내역(2단계-총괄)" xfId="296" xr:uid="{00000000-0005-0000-0000-0000C1010000}"/>
    <cellStyle name="_단가산출서" xfId="2955" xr:uid="{00000000-0005-0000-0000-0000C2010000}"/>
    <cellStyle name="_단가산출서_(설)관망정비기본계획(고령+)" xfId="2956" xr:uid="{00000000-0005-0000-0000-0000C3010000}"/>
    <cellStyle name="_단가산출서_Book2" xfId="2958" xr:uid="{00000000-0005-0000-0000-0000C4010000}"/>
    <cellStyle name="_단가산출서_관망정비기본계획(1차)" xfId="2957" xr:uid="{00000000-0005-0000-0000-0000C5010000}"/>
    <cellStyle name="_대원공원설계서" xfId="297" xr:uid="{00000000-0005-0000-0000-0000C6010000}"/>
    <cellStyle name="_대원공원설계서_0408도급내역서" xfId="298" xr:uid="{00000000-0005-0000-0000-0000C7010000}"/>
    <cellStyle name="_대원공원설계서_0408도급내역서_분당구청중정보수" xfId="299" xr:uid="{00000000-0005-0000-0000-0000C8010000}"/>
    <cellStyle name="_대원공원설계서_0501설계내역서" xfId="300" xr:uid="{00000000-0005-0000-0000-0000C9010000}"/>
    <cellStyle name="_대원공원설계서_0501설계내역서_0501설계내역서" xfId="301" xr:uid="{00000000-0005-0000-0000-0000CA010000}"/>
    <cellStyle name="_대원공원설계서_0501설계내역서_0501설계내역서(10억)" xfId="302" xr:uid="{00000000-0005-0000-0000-0000CB010000}"/>
    <cellStyle name="_대원공원설계서_0501설계내역서_0501설계내역서(10억)_0513설계내역서" xfId="303" xr:uid="{00000000-0005-0000-0000-0000CC010000}"/>
    <cellStyle name="_대원공원설계서_0501설계내역서_0501설계내역서(10억)_0516도급내역서" xfId="304" xr:uid="{00000000-0005-0000-0000-0000CD010000}"/>
    <cellStyle name="_대원공원설계서_0501설계내역서_0501설계내역서(10억)_단대동청사쌈지마당" xfId="305" xr:uid="{00000000-0005-0000-0000-0000CE010000}"/>
    <cellStyle name="_대원공원설계서_0501설계내역서_0501설계내역서(7억)" xfId="306" xr:uid="{00000000-0005-0000-0000-0000CF010000}"/>
    <cellStyle name="_대원공원설계서_0501설계내역서_0501설계내역서(7억)-최종" xfId="307" xr:uid="{00000000-0005-0000-0000-0000D0010000}"/>
    <cellStyle name="_대원공원설계서_0501설계내역서_0501설계내역서_0513설계내역서" xfId="308" xr:uid="{00000000-0005-0000-0000-0000D1010000}"/>
    <cellStyle name="_대원공원설계서_0501설계내역서_0501설계내역서_0516도급내역서" xfId="309" xr:uid="{00000000-0005-0000-0000-0000D2010000}"/>
    <cellStyle name="_대원공원설계서_0501설계내역서_0501설계내역서_단대동청사쌈지마당" xfId="310" xr:uid="{00000000-0005-0000-0000-0000D3010000}"/>
    <cellStyle name="_대원공원설계서_0501설계내역서_0501설계내역서_야탑생태하천-0526(추가)" xfId="311" xr:uid="{00000000-0005-0000-0000-0000D4010000}"/>
    <cellStyle name="_대원공원설계서_0501설계내역서_0501설계내역서_야탑생태하천-0526(추가)_단대동청사쌈지마당" xfId="312" xr:uid="{00000000-0005-0000-0000-0000D5010000}"/>
    <cellStyle name="_대원공원설계서_0501설계내역서_0501설계내역서_야탑생태하천-0526(추가)_야탑3동생태하천" xfId="313" xr:uid="{00000000-0005-0000-0000-0000D6010000}"/>
    <cellStyle name="_대원공원설계서_0501설계내역서_0501설계내역서_야탑생태하천-0526(추가)_야탑3동생태하천_단대동청사쌈지마당" xfId="314" xr:uid="{00000000-0005-0000-0000-0000D7010000}"/>
    <cellStyle name="_대원공원설계서_0501설계내역서_0501설계내역서_야탑생태하천-0526(추가)_야탑생태하천-0526(추가)" xfId="315" xr:uid="{00000000-0005-0000-0000-0000D8010000}"/>
    <cellStyle name="_대원공원설계서_0501설계내역서_0501설계내역서_야탑생태하천-0526(추가)_야탑생태하천-0526(추가)_단대동청사쌈지마당" xfId="316" xr:uid="{00000000-0005-0000-0000-0000D9010000}"/>
    <cellStyle name="_대원공원설계서_0501설계내역서_0501설계내역서_야탑생태하천-0526(추가)_야탑생태하천-0526(추가)_야탑생태하천-0526(추가)" xfId="317" xr:uid="{00000000-0005-0000-0000-0000DA010000}"/>
    <cellStyle name="_대원공원설계서_0501설계내역서_0501설계내역서_야탑생태하천-0526(추가)_야탑생태하천-0526(추가)_야탑생태하천-0526(추가)_단대동청사쌈지마당" xfId="318" xr:uid="{00000000-0005-0000-0000-0000DB010000}"/>
    <cellStyle name="_대원공원설계서_0501설계내역서_0501설계내역서_야탑생태하천-0526(추가)_야탑생태하천-0526(추가)_야탑생태하천-0526(추가)_야탑3동생태하천" xfId="319" xr:uid="{00000000-0005-0000-0000-0000DC010000}"/>
    <cellStyle name="_대원공원설계서_0501설계내역서_0501설계내역서_야탑생태하천-0526(추가)_야탑생태하천-0526(추가)_야탑생태하천-0526(추가)_야탑3동생태하천_단대동청사쌈지마당" xfId="320" xr:uid="{00000000-0005-0000-0000-0000DD010000}"/>
    <cellStyle name="_대원공원설계서_0501설계내역서_0513설계내역서" xfId="321" xr:uid="{00000000-0005-0000-0000-0000DE010000}"/>
    <cellStyle name="_대원공원설계서_0501설계내역서_0516도급내역서" xfId="322" xr:uid="{00000000-0005-0000-0000-0000DF010000}"/>
    <cellStyle name="_대원공원설계서_0501설계내역서_남한산성변경도급내역서 050517" xfId="323" xr:uid="{00000000-0005-0000-0000-0000E0010000}"/>
    <cellStyle name="_대원공원설계서_0501설계내역서_남한산성변경도급내역서 050517_0513설계내역서" xfId="324" xr:uid="{00000000-0005-0000-0000-0000E1010000}"/>
    <cellStyle name="_대원공원설계서_0501설계내역서_남한산성변경도급내역서 050517_단대동청사쌈지마당" xfId="325" xr:uid="{00000000-0005-0000-0000-0000E2010000}"/>
    <cellStyle name="_대원공원설계서_0501설계내역서_단대동청사쌈지마당" xfId="326" xr:uid="{00000000-0005-0000-0000-0000E3010000}"/>
    <cellStyle name="_대원공원설계서_0501설계내역서_등산로패쇄공사" xfId="327" xr:uid="{00000000-0005-0000-0000-0000E4010000}"/>
    <cellStyle name="_대원공원설계서_0501설계내역서_등산로패쇄공사(최종)" xfId="328" xr:uid="{00000000-0005-0000-0000-0000E5010000}"/>
    <cellStyle name="_대원공원설계서_0501설계내역서_물놀이장준공내역서(0624)" xfId="329" xr:uid="{00000000-0005-0000-0000-0000E6010000}"/>
    <cellStyle name="_대원공원설계서_0501설계내역서_물놀이장준공내역서(0624)_0513설계내역서" xfId="330" xr:uid="{00000000-0005-0000-0000-0000E7010000}"/>
    <cellStyle name="_대원공원설계서_0501설계내역서_물놀이장준공내역서(0624)_단대동청사쌈지마당" xfId="331" xr:uid="{00000000-0005-0000-0000-0000E8010000}"/>
    <cellStyle name="_대원공원설계서_0501설계내역서_사본 - 0501설계내역서" xfId="332" xr:uid="{00000000-0005-0000-0000-0000E9010000}"/>
    <cellStyle name="_대원공원설계서_0501설계내역서_사본 - 0501설계내역서_0513설계내역서" xfId="333" xr:uid="{00000000-0005-0000-0000-0000EA010000}"/>
    <cellStyle name="_대원공원설계서_0501설계내역서_사본 - 0501설계내역서_0516도급내역서" xfId="334" xr:uid="{00000000-0005-0000-0000-0000EB010000}"/>
    <cellStyle name="_대원공원설계서_0501설계내역서_사본 - 0501설계내역서_단대동청사쌈지마당" xfId="335" xr:uid="{00000000-0005-0000-0000-0000EC010000}"/>
    <cellStyle name="_대원공원설계서_0501설계내역서_사본 - 0501설계내역서_야탑생태하천-0526(추가)" xfId="336" xr:uid="{00000000-0005-0000-0000-0000ED010000}"/>
    <cellStyle name="_대원공원설계서_0501설계내역서_사본 - 0501설계내역서_야탑생태하천-0526(추가)_단대동청사쌈지마당" xfId="337" xr:uid="{00000000-0005-0000-0000-0000EE010000}"/>
    <cellStyle name="_대원공원설계서_0501설계내역서_사본 - 0501설계내역서_야탑생태하천-0526(추가)_야탑3동생태하천" xfId="338" xr:uid="{00000000-0005-0000-0000-0000EF010000}"/>
    <cellStyle name="_대원공원설계서_0501설계내역서_사본 - 0501설계내역서_야탑생태하천-0526(추가)_야탑3동생태하천_단대동청사쌈지마당" xfId="339" xr:uid="{00000000-0005-0000-0000-0000F0010000}"/>
    <cellStyle name="_대원공원설계서_0501설계내역서_사본 - 0501설계내역서_야탑생태하천-0526(추가)_야탑생태하천-0526(추가)" xfId="340" xr:uid="{00000000-0005-0000-0000-0000F1010000}"/>
    <cellStyle name="_대원공원설계서_0501설계내역서_사본 - 0501설계내역서_야탑생태하천-0526(추가)_야탑생태하천-0526(추가)_단대동청사쌈지마당" xfId="341" xr:uid="{00000000-0005-0000-0000-0000F2010000}"/>
    <cellStyle name="_대원공원설계서_0501설계내역서_사본 - 0501설계내역서_야탑생태하천-0526(추가)_야탑생태하천-0526(추가)_야탑생태하천-0526(추가)" xfId="342" xr:uid="{00000000-0005-0000-0000-0000F3010000}"/>
    <cellStyle name="_대원공원설계서_0501설계내역서_사본 - 0501설계내역서_야탑생태하천-0526(추가)_야탑생태하천-0526(추가)_야탑생태하천-0526(추가)_단대동청사쌈지마당" xfId="343" xr:uid="{00000000-0005-0000-0000-0000F4010000}"/>
    <cellStyle name="_대원공원설계서_0501설계내역서_사본 - 0501설계내역서_야탑생태하천-0526(추가)_야탑생태하천-0526(추가)_야탑생태하천-0526(추가)_야탑3동생태하천" xfId="344" xr:uid="{00000000-0005-0000-0000-0000F5010000}"/>
    <cellStyle name="_대원공원설계서_0501설계내역서_사본 - 0501설계내역서_야탑생태하천-0526(추가)_야탑생태하천-0526(추가)_야탑생태하천-0526(추가)_야탑3동생태하천_단대동청사쌈지마당" xfId="345" xr:uid="{00000000-0005-0000-0000-0000F6010000}"/>
    <cellStyle name="_대원공원설계서_0501설계내역서_야탑3동생태하천" xfId="346" xr:uid="{00000000-0005-0000-0000-0000F7010000}"/>
    <cellStyle name="_대원공원설계서_0501설계내역서_야탑3동생태하천_단대동청사쌈지마당" xfId="347" xr:uid="{00000000-0005-0000-0000-0000F8010000}"/>
    <cellStyle name="_대원공원설계서_0501설계내역서_야탑생태하천" xfId="348" xr:uid="{00000000-0005-0000-0000-0000F9010000}"/>
    <cellStyle name="_대원공원설계서_0501설계내역서_야탑생태하천_단대동청사쌈지마당" xfId="349" xr:uid="{00000000-0005-0000-0000-0000FA010000}"/>
    <cellStyle name="_대원공원설계서_0501설계내역서_야탑생태하천_야탑생태하천-0526(추가)" xfId="350" xr:uid="{00000000-0005-0000-0000-0000FB010000}"/>
    <cellStyle name="_대원공원설계서_0501설계내역서_야탑생태하천_야탑생태하천-0526(추가)_단대동청사쌈지마당" xfId="351" xr:uid="{00000000-0005-0000-0000-0000FC010000}"/>
    <cellStyle name="_대원공원설계서_0501설계내역서_야탑생태하천_야탑생태하천-0526(추가)_야탑3동생태하천" xfId="352" xr:uid="{00000000-0005-0000-0000-0000FD010000}"/>
    <cellStyle name="_대원공원설계서_0501설계내역서_야탑생태하천_야탑생태하천-0526(추가)_야탑3동생태하천_단대동청사쌈지마당" xfId="353" xr:uid="{00000000-0005-0000-0000-0000FE010000}"/>
    <cellStyle name="_대원공원설계서_0501설계내역서_야탑생태하천_야탑생태하천-0526(추가)_야탑생태하천-0526(추가)" xfId="354" xr:uid="{00000000-0005-0000-0000-0000FF010000}"/>
    <cellStyle name="_대원공원설계서_0501설계내역서_야탑생태하천_야탑생태하천-0526(추가)_야탑생태하천-0526(추가)_단대동청사쌈지마당" xfId="355" xr:uid="{00000000-0005-0000-0000-000000020000}"/>
    <cellStyle name="_대원공원설계서_0501설계내역서_야탑생태하천_야탑생태하천-0526(추가)_야탑생태하천-0526(추가)_야탑생태하천-0526(추가)" xfId="356" xr:uid="{00000000-0005-0000-0000-000001020000}"/>
    <cellStyle name="_대원공원설계서_0501설계내역서_야탑생태하천_야탑생태하천-0526(추가)_야탑생태하천-0526(추가)_야탑생태하천-0526(추가)_단대동청사쌈지마당" xfId="357" xr:uid="{00000000-0005-0000-0000-000002020000}"/>
    <cellStyle name="_대원공원설계서_0501설계내역서_야탑생태하천_야탑생태하천-0526(추가)_야탑생태하천-0526(추가)_야탑생태하천-0526(추가)_야탑3동생태하천" xfId="358" xr:uid="{00000000-0005-0000-0000-000003020000}"/>
    <cellStyle name="_대원공원설계서_0501설계내역서_야탑생태하천_야탑생태하천-0526(추가)_야탑생태하천-0526(추가)_야탑생태하천-0526(추가)_야탑3동생태하천_단대동청사쌈지마당" xfId="359" xr:uid="{00000000-0005-0000-0000-000004020000}"/>
    <cellStyle name="_대원공원설계서_0501설계내역서_야탑생태하천-0526(추가)" xfId="360" xr:uid="{00000000-0005-0000-0000-000005020000}"/>
    <cellStyle name="_대원공원설계서_0501설계내역서_야탑생태하천-0526(추가)_단대동청사쌈지마당" xfId="361" xr:uid="{00000000-0005-0000-0000-000006020000}"/>
    <cellStyle name="_대원공원설계서_0501설계내역서_야탑생태하천-0526(추가)_야탑생태하천-0526(추가)" xfId="362" xr:uid="{00000000-0005-0000-0000-000007020000}"/>
    <cellStyle name="_대원공원설계서_0501설계내역서_야탑생태하천-0526(추가)_야탑생태하천-0526(추가)_단대동청사쌈지마당" xfId="363" xr:uid="{00000000-0005-0000-0000-000008020000}"/>
    <cellStyle name="_대원공원설계서_0501설계내역서_야탑생태하천-0526(추가)_야탑생태하천-0526(추가)_야탑3동생태하천" xfId="364" xr:uid="{00000000-0005-0000-0000-000009020000}"/>
    <cellStyle name="_대원공원설계서_0501설계내역서_야탑생태하천-0526(추가)_야탑생태하천-0526(추가)_야탑3동생태하천_단대동청사쌈지마당" xfId="365" xr:uid="{00000000-0005-0000-0000-00000A020000}"/>
    <cellStyle name="_대원공원설계서_0502설계내역서" xfId="366" xr:uid="{00000000-0005-0000-0000-00000B020000}"/>
    <cellStyle name="_대원공원설계서_0502설계내역서_0502설계내역서(0219)" xfId="367" xr:uid="{00000000-0005-0000-0000-00000C020000}"/>
    <cellStyle name="_대원공원설계서_0502설계내역서_0502설계내역서(0219)_0516도급내역서" xfId="368" xr:uid="{00000000-0005-0000-0000-00000D020000}"/>
    <cellStyle name="_대원공원설계서_0502설계내역서_0502설계내역서(0219)_0517개략예산" xfId="369" xr:uid="{00000000-0005-0000-0000-00000E020000}"/>
    <cellStyle name="_대원공원설계서_0502설계내역서_0502설계내역서(0219)_단대동청사쌈지마당" xfId="370" xr:uid="{00000000-0005-0000-0000-00000F020000}"/>
    <cellStyle name="_대원공원설계서_0502설계내역서_0502설계내역서(0219)_모란광장" xfId="371" xr:uid="{00000000-0005-0000-0000-000010020000}"/>
    <cellStyle name="_대원공원설계서_0502설계내역서_0502설계내역서(0219)_모란광장_0517개략예산" xfId="372" xr:uid="{00000000-0005-0000-0000-000011020000}"/>
    <cellStyle name="_대원공원설계서_0502설계내역서_0502설계내역서(0219)_모란광장_0518도급내역서" xfId="373" xr:uid="{00000000-0005-0000-0000-000012020000}"/>
    <cellStyle name="_대원공원설계서_0502설계내역서_0502설계내역서(0219)_모란광장_단대동청사쌈지마당" xfId="374" xr:uid="{00000000-0005-0000-0000-000013020000}"/>
    <cellStyle name="_대원공원설계서_0502설계내역서_0502설계내역서(0219)_모란광장_단대동청사쌈지마당_단대동청사쌈지마당" xfId="375" xr:uid="{00000000-0005-0000-0000-000014020000}"/>
    <cellStyle name="_대원공원설계서_0502설계내역서_0502설계내역서(수정)" xfId="376" xr:uid="{00000000-0005-0000-0000-000015020000}"/>
    <cellStyle name="_대원공원설계서_0502설계내역서_0502설계내역서(수정)_0516도급내역서" xfId="377" xr:uid="{00000000-0005-0000-0000-000016020000}"/>
    <cellStyle name="_대원공원설계서_0502설계내역서_0502설계내역서(수정)_0517개략예산" xfId="378" xr:uid="{00000000-0005-0000-0000-000017020000}"/>
    <cellStyle name="_대원공원설계서_0502설계내역서_0502설계내역서(수정)_단대동청사쌈지마당" xfId="379" xr:uid="{00000000-0005-0000-0000-000018020000}"/>
    <cellStyle name="_대원공원설계서_0502설계내역서_0502설계내역서(수정)_모란광장" xfId="380" xr:uid="{00000000-0005-0000-0000-000019020000}"/>
    <cellStyle name="_대원공원설계서_0502설계내역서_0502설계내역서(수정)_모란광장_0517개략예산" xfId="381" xr:uid="{00000000-0005-0000-0000-00001A020000}"/>
    <cellStyle name="_대원공원설계서_0502설계내역서_0502설계내역서(수정)_모란광장_0518도급내역서" xfId="382" xr:uid="{00000000-0005-0000-0000-00001B020000}"/>
    <cellStyle name="_대원공원설계서_0502설계내역서_0502설계내역서(수정)_모란광장_단대동청사쌈지마당" xfId="383" xr:uid="{00000000-0005-0000-0000-00001C020000}"/>
    <cellStyle name="_대원공원설계서_0502설계내역서_0502설계내역서(수정)_모란광장_단대동청사쌈지마당_단대동청사쌈지마당" xfId="384" xr:uid="{00000000-0005-0000-0000-00001D020000}"/>
    <cellStyle name="_대원공원설계서_0502설계내역서_0516도급내역서" xfId="385" xr:uid="{00000000-0005-0000-0000-00001E020000}"/>
    <cellStyle name="_대원공원설계서_0502설계내역서_0517개략예산" xfId="386" xr:uid="{00000000-0005-0000-0000-00001F020000}"/>
    <cellStyle name="_대원공원설계서_0502설계내역서_단대동청사쌈지마당" xfId="387" xr:uid="{00000000-0005-0000-0000-000020020000}"/>
    <cellStyle name="_대원공원설계서_0502설계내역서_모란광장" xfId="388" xr:uid="{00000000-0005-0000-0000-000021020000}"/>
    <cellStyle name="_대원공원설계서_0502설계내역서_모란광장_0517개략예산" xfId="389" xr:uid="{00000000-0005-0000-0000-000022020000}"/>
    <cellStyle name="_대원공원설계서_0502설계내역서_모란광장_0518도급내역서" xfId="390" xr:uid="{00000000-0005-0000-0000-000023020000}"/>
    <cellStyle name="_대원공원설계서_0502설계내역서_모란광장_단대동청사쌈지마당" xfId="391" xr:uid="{00000000-0005-0000-0000-000024020000}"/>
    <cellStyle name="_대원공원설계서_0502설계내역서_모란광장_단대동청사쌈지마당_단대동청사쌈지마당" xfId="392" xr:uid="{00000000-0005-0000-0000-000025020000}"/>
    <cellStyle name="_대원공원설계서_0513설계내역서" xfId="393" xr:uid="{00000000-0005-0000-0000-000026020000}"/>
    <cellStyle name="_대원공원설계서_0516도급내역서" xfId="394" xr:uid="{00000000-0005-0000-0000-000027020000}"/>
    <cellStyle name="_대원공원설계서_0517개략예산" xfId="395" xr:uid="{00000000-0005-0000-0000-000028020000}"/>
    <cellStyle name="_대원공원설계서_내역서-최종0223" xfId="396" xr:uid="{00000000-0005-0000-0000-000029020000}"/>
    <cellStyle name="_대원공원설계서_내역서-최종0223_0513설계내역서" xfId="397" xr:uid="{00000000-0005-0000-0000-00002A020000}"/>
    <cellStyle name="_대원공원설계서_내역서-최종0223_단대동청사쌈지마당" xfId="398" xr:uid="{00000000-0005-0000-0000-00002B020000}"/>
    <cellStyle name="_대원공원설계서_내역서-최종0223_철거 및 이설수량산출-학교숲" xfId="399" xr:uid="{00000000-0005-0000-0000-00002C020000}"/>
    <cellStyle name="_대원공원설계서_내역서-최종0223_철거 및 이설수량산출-학교숲_0513설계내역서" xfId="400" xr:uid="{00000000-0005-0000-0000-00002D020000}"/>
    <cellStyle name="_대원공원설계서_내역서-최종0223_철거 및 이설수량산출-학교숲_단대동청사쌈지마당" xfId="401" xr:uid="{00000000-0005-0000-0000-00002E020000}"/>
    <cellStyle name="_대원공원설계서_단대동청사쌈지마당" xfId="402" xr:uid="{00000000-0005-0000-0000-00002F020000}"/>
    <cellStyle name="_대원공원설계서_모란광장" xfId="403" xr:uid="{00000000-0005-0000-0000-000030020000}"/>
    <cellStyle name="_대원공원설계서_모란광장_0517개략예산" xfId="404" xr:uid="{00000000-0005-0000-0000-000031020000}"/>
    <cellStyle name="_대원공원설계서_모란광장_0518도급내역서" xfId="405" xr:uid="{00000000-0005-0000-0000-000032020000}"/>
    <cellStyle name="_대원공원설계서_모란광장_단대동청사쌈지마당" xfId="406" xr:uid="{00000000-0005-0000-0000-000033020000}"/>
    <cellStyle name="_대원공원설계서_모란광장_단대동청사쌈지마당_단대동청사쌈지마당" xfId="407" xr:uid="{00000000-0005-0000-0000-000034020000}"/>
    <cellStyle name="_대원공원설계서_야탑생태하천-0526(추가)" xfId="408" xr:uid="{00000000-0005-0000-0000-000035020000}"/>
    <cellStyle name="_대원공원설계서_야탑생태하천-0526(추가)_단대동청사쌈지마당" xfId="409" xr:uid="{00000000-0005-0000-0000-000036020000}"/>
    <cellStyle name="_대원공원설계서_야탑생태하천-0526(추가)_야탑3동생태하천" xfId="410" xr:uid="{00000000-0005-0000-0000-000037020000}"/>
    <cellStyle name="_대원공원설계서_야탑생태하천-0526(추가)_야탑3동생태하천_단대동청사쌈지마당" xfId="411" xr:uid="{00000000-0005-0000-0000-000038020000}"/>
    <cellStyle name="_대원공원설계서_야탑생태하천-0526(추가)_야탑생태하천-0526(추가)" xfId="412" xr:uid="{00000000-0005-0000-0000-000039020000}"/>
    <cellStyle name="_대원공원설계서_야탑생태하천-0526(추가)_야탑생태하천-0526(추가)_단대동청사쌈지마당" xfId="413" xr:uid="{00000000-0005-0000-0000-00003A020000}"/>
    <cellStyle name="_대원공원설계서_야탑생태하천-0526(추가)_야탑생태하천-0526(추가)_야탑생태하천-0526(추가)" xfId="414" xr:uid="{00000000-0005-0000-0000-00003B020000}"/>
    <cellStyle name="_대원공원설계서_야탑생태하천-0526(추가)_야탑생태하천-0526(추가)_야탑생태하천-0526(추가)_단대동청사쌈지마당" xfId="415" xr:uid="{00000000-0005-0000-0000-00003C020000}"/>
    <cellStyle name="_대원공원설계서_야탑생태하천-0526(추가)_야탑생태하천-0526(추가)_야탑생태하천-0526(추가)_야탑3동생태하천" xfId="416" xr:uid="{00000000-0005-0000-0000-00003D020000}"/>
    <cellStyle name="_대원공원설계서_야탑생태하천-0526(추가)_야탑생태하천-0526(추가)_야탑생태하천-0526(추가)_야탑3동생태하천_단대동청사쌈지마당" xfId="417" xr:uid="{00000000-0005-0000-0000-00003E020000}"/>
    <cellStyle name="_대원공원설계서_율동자연공원내 화장실 보수 및 도색공사" xfId="418" xr:uid="{00000000-0005-0000-0000-00003F020000}"/>
    <cellStyle name="_대원공원설계서_율동자연공원내 화장실 보수 및 도색공사_0513설계내역서" xfId="419" xr:uid="{00000000-0005-0000-0000-000040020000}"/>
    <cellStyle name="_대원공원설계서_율동자연공원내 화장실 보수 및 도색공사_내역서-최종0223" xfId="420" xr:uid="{00000000-0005-0000-0000-000041020000}"/>
    <cellStyle name="_대원공원설계서_율동자연공원내 화장실 보수 및 도색공사_내역서-최종0223_0513설계내역서" xfId="421" xr:uid="{00000000-0005-0000-0000-000042020000}"/>
    <cellStyle name="_대원공원설계서_율동자연공원내 화장실 보수 및 도색공사_내역서-최종0223_단대동청사쌈지마당" xfId="422" xr:uid="{00000000-0005-0000-0000-000043020000}"/>
    <cellStyle name="_대원공원설계서_율동자연공원내 화장실 보수 및 도색공사_내역서-최종0223_철거 및 이설수량산출-학교숲" xfId="423" xr:uid="{00000000-0005-0000-0000-000044020000}"/>
    <cellStyle name="_대원공원설계서_율동자연공원내 화장실 보수 및 도색공사_내역서-최종0223_철거 및 이설수량산출-학교숲_0513설계내역서" xfId="424" xr:uid="{00000000-0005-0000-0000-000045020000}"/>
    <cellStyle name="_대원공원설계서_율동자연공원내 화장실 보수 및 도색공사_내역서-최종0223_철거 및 이설수량산출-학교숲_단대동청사쌈지마당" xfId="425" xr:uid="{00000000-0005-0000-0000-000046020000}"/>
    <cellStyle name="_대원공원설계서_율동자연공원내 화장실 보수 및 도색공사_단대동청사쌈지마당" xfId="426" xr:uid="{00000000-0005-0000-0000-000047020000}"/>
    <cellStyle name="_대원공원설계서_율동자연공원내 화장실 보수 및 도색공사_철거 및 이설수량산출-학교숲" xfId="427" xr:uid="{00000000-0005-0000-0000-000048020000}"/>
    <cellStyle name="_대원공원설계서_율동자연공원내 화장실 보수 및 도색공사_철거 및 이설수량산출-학교숲_0513설계내역서" xfId="428" xr:uid="{00000000-0005-0000-0000-000049020000}"/>
    <cellStyle name="_대원공원설계서_율동자연공원내 화장실 보수 및 도색공사_철거 및 이설수량산출-학교숲_단대동청사쌈지마당" xfId="429" xr:uid="{00000000-0005-0000-0000-00004A020000}"/>
    <cellStyle name="_대원공원설계서_율동자연공원내 휴게편의점 도색작업-할증-천정면적추가" xfId="430" xr:uid="{00000000-0005-0000-0000-00004B020000}"/>
    <cellStyle name="_대원공원설계서_율동자연공원내 휴게편의점 도색작업-할증-천정면적추가_0513설계내역서" xfId="431" xr:uid="{00000000-0005-0000-0000-00004C020000}"/>
    <cellStyle name="_대원공원설계서_율동자연공원내 휴게편의점 도색작업-할증-천정면적추가_내역서-최종0223" xfId="432" xr:uid="{00000000-0005-0000-0000-00004D020000}"/>
    <cellStyle name="_대원공원설계서_율동자연공원내 휴게편의점 도색작업-할증-천정면적추가_내역서-최종0223_0513설계내역서" xfId="433" xr:uid="{00000000-0005-0000-0000-00004E020000}"/>
    <cellStyle name="_대원공원설계서_율동자연공원내 휴게편의점 도색작업-할증-천정면적추가_내역서-최종0223_단대동청사쌈지마당" xfId="434" xr:uid="{00000000-0005-0000-0000-00004F020000}"/>
    <cellStyle name="_대원공원설계서_율동자연공원내 휴게편의점 도색작업-할증-천정면적추가_내역서-최종0223_철거 및 이설수량산출-학교숲" xfId="435" xr:uid="{00000000-0005-0000-0000-000050020000}"/>
    <cellStyle name="_대원공원설계서_율동자연공원내 휴게편의점 도색작업-할증-천정면적추가_내역서-최종0223_철거 및 이설수량산출-학교숲_0513설계내역서" xfId="436" xr:uid="{00000000-0005-0000-0000-000051020000}"/>
    <cellStyle name="_대원공원설계서_율동자연공원내 휴게편의점 도색작업-할증-천정면적추가_내역서-최종0223_철거 및 이설수량산출-학교숲_단대동청사쌈지마당" xfId="437" xr:uid="{00000000-0005-0000-0000-000052020000}"/>
    <cellStyle name="_대원공원설계서_율동자연공원내 휴게편의점 도색작업-할증-천정면적추가_단대동청사쌈지마당" xfId="438" xr:uid="{00000000-0005-0000-0000-000053020000}"/>
    <cellStyle name="_대원공원설계서_율동자연공원내 휴게편의점 도색작업-할증-천정면적추가_철거 및 이설수량산출-학교숲" xfId="439" xr:uid="{00000000-0005-0000-0000-000054020000}"/>
    <cellStyle name="_대원공원설계서_율동자연공원내 휴게편의점 도색작업-할증-천정면적추가_철거 및 이설수량산출-학교숲_0513설계내역서" xfId="440" xr:uid="{00000000-0005-0000-0000-000055020000}"/>
    <cellStyle name="_대원공원설계서_율동자연공원내 휴게편의점 도색작업-할증-천정면적추가_철거 및 이설수량산출-학교숲_단대동청사쌈지마당" xfId="441" xr:uid="{00000000-0005-0000-0000-000056020000}"/>
    <cellStyle name="_대원공원설계서_철거 및 이설수량산출-학교숲" xfId="442" xr:uid="{00000000-0005-0000-0000-000057020000}"/>
    <cellStyle name="_대원공원설계서_철거 및 이설수량산출-학교숲_0513설계내역서" xfId="443" xr:uid="{00000000-0005-0000-0000-000058020000}"/>
    <cellStyle name="_대원공원설계서_철거 및 이설수량산출-학교숲_단대동청사쌈지마당" xfId="444" xr:uid="{00000000-0005-0000-0000-000059020000}"/>
    <cellStyle name="_도곡1교 교대 수량" xfId="445" xr:uid="{00000000-0005-0000-0000-00005A020000}"/>
    <cellStyle name="_도곡1교 교대 수량_강곡4제(상류)" xfId="446" xr:uid="{00000000-0005-0000-0000-00005B020000}"/>
    <cellStyle name="_도곡1교 교대 수량_강곡4제(상류)_통관본체및토공(차수벽상단없음)" xfId="447" xr:uid="{00000000-0005-0000-0000-00005C020000}"/>
    <cellStyle name="_도곡1교 교대 수량_암거수량" xfId="448" xr:uid="{00000000-0005-0000-0000-00005D020000}"/>
    <cellStyle name="_도곡1교 교대 수량_암거수량(2)" xfId="449" xr:uid="{00000000-0005-0000-0000-00005E020000}"/>
    <cellStyle name="_도곡1교 교대 수량_암거수량(2)_강곡4제(상류)" xfId="450" xr:uid="{00000000-0005-0000-0000-00005F020000}"/>
    <cellStyle name="_도곡1교 교대 수량_암거수량(2)_강곡4제(상류)_통관본체및토공(차수벽상단없음)" xfId="451" xr:uid="{00000000-0005-0000-0000-000060020000}"/>
    <cellStyle name="_도곡1교 교대 수량_암거수량(2)_창하 #8(800집수)" xfId="452" xr:uid="{00000000-0005-0000-0000-000061020000}"/>
    <cellStyle name="_도곡1교 교대 수량_암거수량(2)_창하 #8(800집수)_통관본체및토공(차수벽상단없음)" xfId="453" xr:uid="{00000000-0005-0000-0000-000062020000}"/>
    <cellStyle name="_도곡1교 교대 수량_암거수량_강곡4제(상류)" xfId="454" xr:uid="{00000000-0005-0000-0000-000063020000}"/>
    <cellStyle name="_도곡1교 교대 수량_암거수량_강곡4제(상류)_통관본체및토공(차수벽상단없음)" xfId="455" xr:uid="{00000000-0005-0000-0000-000064020000}"/>
    <cellStyle name="_도곡1교 교대 수량_암거수량_창하 #8(800집수)" xfId="456" xr:uid="{00000000-0005-0000-0000-000065020000}"/>
    <cellStyle name="_도곡1교 교대 수량_암거수량_창하 #8(800집수)_통관본체및토공(차수벽상단없음)" xfId="457" xr:uid="{00000000-0005-0000-0000-000066020000}"/>
    <cellStyle name="_도곡1교 교대 수량_창하 #8(800집수)" xfId="458" xr:uid="{00000000-0005-0000-0000-000067020000}"/>
    <cellStyle name="_도곡1교 교대 수량_창하 #8(800집수)_통관본체및토공(차수벽상단없음)" xfId="459" xr:uid="{00000000-0005-0000-0000-000068020000}"/>
    <cellStyle name="_도곡1교 교대(시점) 수량" xfId="460" xr:uid="{00000000-0005-0000-0000-000069020000}"/>
    <cellStyle name="_도곡1교 교대(시점) 수량_강곡4제(상류)" xfId="461" xr:uid="{00000000-0005-0000-0000-00006A020000}"/>
    <cellStyle name="_도곡1교 교대(시점) 수량_강곡4제(상류)_통관본체및토공(차수벽상단없음)" xfId="462" xr:uid="{00000000-0005-0000-0000-00006B020000}"/>
    <cellStyle name="_도곡1교 교대(시점) 수량_암거수량" xfId="463" xr:uid="{00000000-0005-0000-0000-00006C020000}"/>
    <cellStyle name="_도곡1교 교대(시점) 수량_암거수량(2)" xfId="464" xr:uid="{00000000-0005-0000-0000-00006D020000}"/>
    <cellStyle name="_도곡1교 교대(시점) 수량_암거수량(2)_강곡4제(상류)" xfId="465" xr:uid="{00000000-0005-0000-0000-00006E020000}"/>
    <cellStyle name="_도곡1교 교대(시점) 수량_암거수량(2)_강곡4제(상류)_통관본체및토공(차수벽상단없음)" xfId="466" xr:uid="{00000000-0005-0000-0000-00006F020000}"/>
    <cellStyle name="_도곡1교 교대(시점) 수량_암거수량(2)_창하 #8(800집수)" xfId="467" xr:uid="{00000000-0005-0000-0000-000070020000}"/>
    <cellStyle name="_도곡1교 교대(시점) 수량_암거수량(2)_창하 #8(800집수)_통관본체및토공(차수벽상단없음)" xfId="468" xr:uid="{00000000-0005-0000-0000-000071020000}"/>
    <cellStyle name="_도곡1교 교대(시점) 수량_암거수량_강곡4제(상류)" xfId="469" xr:uid="{00000000-0005-0000-0000-000072020000}"/>
    <cellStyle name="_도곡1교 교대(시점) 수량_암거수량_강곡4제(상류)_통관본체및토공(차수벽상단없음)" xfId="470" xr:uid="{00000000-0005-0000-0000-000073020000}"/>
    <cellStyle name="_도곡1교 교대(시점) 수량_암거수량_창하 #8(800집수)" xfId="471" xr:uid="{00000000-0005-0000-0000-000074020000}"/>
    <cellStyle name="_도곡1교 교대(시점) 수량_암거수량_창하 #8(800집수)_통관본체및토공(차수벽상단없음)" xfId="472" xr:uid="{00000000-0005-0000-0000-000075020000}"/>
    <cellStyle name="_도곡1교 교대(시점) 수량_창하 #8(800집수)" xfId="473" xr:uid="{00000000-0005-0000-0000-000076020000}"/>
    <cellStyle name="_도곡1교 교대(시점) 수량_창하 #8(800집수)_통관본체및토공(차수벽상단없음)" xfId="474" xr:uid="{00000000-0005-0000-0000-000077020000}"/>
    <cellStyle name="_도곡1교 하부공 수량" xfId="475" xr:uid="{00000000-0005-0000-0000-000078020000}"/>
    <cellStyle name="_도곡1교 하부공 수량_강곡4제(상류)" xfId="476" xr:uid="{00000000-0005-0000-0000-000079020000}"/>
    <cellStyle name="_도곡1교 하부공 수량_강곡4제(상류)_통관본체및토공(차수벽상단없음)" xfId="477" xr:uid="{00000000-0005-0000-0000-00007A020000}"/>
    <cellStyle name="_도곡1교 하부공 수량_암거수량" xfId="478" xr:uid="{00000000-0005-0000-0000-00007B020000}"/>
    <cellStyle name="_도곡1교 하부공 수량_암거수량(2)" xfId="479" xr:uid="{00000000-0005-0000-0000-00007C020000}"/>
    <cellStyle name="_도곡1교 하부공 수량_암거수량(2)_강곡4제(상류)" xfId="480" xr:uid="{00000000-0005-0000-0000-00007D020000}"/>
    <cellStyle name="_도곡1교 하부공 수량_암거수량(2)_강곡4제(상류)_통관본체및토공(차수벽상단없음)" xfId="481" xr:uid="{00000000-0005-0000-0000-00007E020000}"/>
    <cellStyle name="_도곡1교 하부공 수량_암거수량(2)_창하 #8(800집수)" xfId="482" xr:uid="{00000000-0005-0000-0000-00007F020000}"/>
    <cellStyle name="_도곡1교 하부공 수량_암거수량(2)_창하 #8(800집수)_통관본체및토공(차수벽상단없음)" xfId="483" xr:uid="{00000000-0005-0000-0000-000080020000}"/>
    <cellStyle name="_도곡1교 하부공 수량_암거수량_강곡4제(상류)" xfId="484" xr:uid="{00000000-0005-0000-0000-000081020000}"/>
    <cellStyle name="_도곡1교 하부공 수량_암거수량_강곡4제(상류)_통관본체및토공(차수벽상단없음)" xfId="485" xr:uid="{00000000-0005-0000-0000-000082020000}"/>
    <cellStyle name="_도곡1교 하부공 수량_암거수량_창하 #8(800집수)" xfId="486" xr:uid="{00000000-0005-0000-0000-000083020000}"/>
    <cellStyle name="_도곡1교 하부공 수량_암거수량_창하 #8(800집수)_통관본체및토공(차수벽상단없음)" xfId="487" xr:uid="{00000000-0005-0000-0000-000084020000}"/>
    <cellStyle name="_도곡1교 하부공 수량_창하 #8(800집수)" xfId="488" xr:uid="{00000000-0005-0000-0000-000085020000}"/>
    <cellStyle name="_도곡1교 하부공 수량_창하 #8(800집수)_통관본체및토공(차수벽상단없음)" xfId="489" xr:uid="{00000000-0005-0000-0000-000086020000}"/>
    <cellStyle name="_도곡2교 교대 수량" xfId="490" xr:uid="{00000000-0005-0000-0000-000087020000}"/>
    <cellStyle name="_도곡2교 교대 수량_강곡4제(상류)" xfId="491" xr:uid="{00000000-0005-0000-0000-000088020000}"/>
    <cellStyle name="_도곡2교 교대 수량_강곡4제(상류)_통관본체및토공(차수벽상단없음)" xfId="492" xr:uid="{00000000-0005-0000-0000-000089020000}"/>
    <cellStyle name="_도곡2교 교대 수량_암거수량" xfId="493" xr:uid="{00000000-0005-0000-0000-00008A020000}"/>
    <cellStyle name="_도곡2교 교대 수량_암거수량(2)" xfId="494" xr:uid="{00000000-0005-0000-0000-00008B020000}"/>
    <cellStyle name="_도곡2교 교대 수량_암거수량(2)_강곡4제(상류)" xfId="495" xr:uid="{00000000-0005-0000-0000-00008C020000}"/>
    <cellStyle name="_도곡2교 교대 수량_암거수량(2)_강곡4제(상류)_통관본체및토공(차수벽상단없음)" xfId="496" xr:uid="{00000000-0005-0000-0000-00008D020000}"/>
    <cellStyle name="_도곡2교 교대 수량_암거수량(2)_창하 #8(800집수)" xfId="497" xr:uid="{00000000-0005-0000-0000-00008E020000}"/>
    <cellStyle name="_도곡2교 교대 수량_암거수량(2)_창하 #8(800집수)_통관본체및토공(차수벽상단없음)" xfId="498" xr:uid="{00000000-0005-0000-0000-00008F020000}"/>
    <cellStyle name="_도곡2교 교대 수량_암거수량_강곡4제(상류)" xfId="499" xr:uid="{00000000-0005-0000-0000-000090020000}"/>
    <cellStyle name="_도곡2교 교대 수량_암거수량_강곡4제(상류)_통관본체및토공(차수벽상단없음)" xfId="500" xr:uid="{00000000-0005-0000-0000-000091020000}"/>
    <cellStyle name="_도곡2교 교대 수량_암거수량_창하 #8(800집수)" xfId="501" xr:uid="{00000000-0005-0000-0000-000092020000}"/>
    <cellStyle name="_도곡2교 교대 수량_암거수량_창하 #8(800집수)_통관본체및토공(차수벽상단없음)" xfId="502" xr:uid="{00000000-0005-0000-0000-000093020000}"/>
    <cellStyle name="_도곡2교 교대 수량_창하 #8(800집수)" xfId="503" xr:uid="{00000000-0005-0000-0000-000094020000}"/>
    <cellStyle name="_도곡2교 교대 수량_창하 #8(800집수)_통관본체및토공(차수벽상단없음)" xfId="504" xr:uid="{00000000-0005-0000-0000-000095020000}"/>
    <cellStyle name="_도곡2교 교대(종점) 수량" xfId="505" xr:uid="{00000000-0005-0000-0000-000096020000}"/>
    <cellStyle name="_도곡2교 교대(종점) 수량_강곡4제(상류)" xfId="506" xr:uid="{00000000-0005-0000-0000-000097020000}"/>
    <cellStyle name="_도곡2교 교대(종점) 수량_강곡4제(상류)_통관본체및토공(차수벽상단없음)" xfId="507" xr:uid="{00000000-0005-0000-0000-000098020000}"/>
    <cellStyle name="_도곡2교 교대(종점) 수량_암거수량" xfId="508" xr:uid="{00000000-0005-0000-0000-000099020000}"/>
    <cellStyle name="_도곡2교 교대(종점) 수량_암거수량(2)" xfId="509" xr:uid="{00000000-0005-0000-0000-00009A020000}"/>
    <cellStyle name="_도곡2교 교대(종점) 수량_암거수량(2)_강곡4제(상류)" xfId="510" xr:uid="{00000000-0005-0000-0000-00009B020000}"/>
    <cellStyle name="_도곡2교 교대(종점) 수량_암거수량(2)_강곡4제(상류)_통관본체및토공(차수벽상단없음)" xfId="511" xr:uid="{00000000-0005-0000-0000-00009C020000}"/>
    <cellStyle name="_도곡2교 교대(종점) 수량_암거수량(2)_창하 #8(800집수)" xfId="512" xr:uid="{00000000-0005-0000-0000-00009D020000}"/>
    <cellStyle name="_도곡2교 교대(종점) 수량_암거수량(2)_창하 #8(800집수)_통관본체및토공(차수벽상단없음)" xfId="513" xr:uid="{00000000-0005-0000-0000-00009E020000}"/>
    <cellStyle name="_도곡2교 교대(종점) 수량_암거수량_강곡4제(상류)" xfId="514" xr:uid="{00000000-0005-0000-0000-00009F020000}"/>
    <cellStyle name="_도곡2교 교대(종점) 수량_암거수량_강곡4제(상류)_통관본체및토공(차수벽상단없음)" xfId="515" xr:uid="{00000000-0005-0000-0000-0000A0020000}"/>
    <cellStyle name="_도곡2교 교대(종점) 수량_암거수량_창하 #8(800집수)" xfId="516" xr:uid="{00000000-0005-0000-0000-0000A1020000}"/>
    <cellStyle name="_도곡2교 교대(종점) 수량_암거수량_창하 #8(800집수)_통관본체및토공(차수벽상단없음)" xfId="517" xr:uid="{00000000-0005-0000-0000-0000A2020000}"/>
    <cellStyle name="_도곡2교 교대(종점) 수량_창하 #8(800집수)" xfId="518" xr:uid="{00000000-0005-0000-0000-0000A3020000}"/>
    <cellStyle name="_도곡2교 교대(종점) 수량_창하 #8(800집수)_통관본체및토공(차수벽상단없음)" xfId="519" xr:uid="{00000000-0005-0000-0000-0000A4020000}"/>
    <cellStyle name="_도곡3교 교대 수량" xfId="520" xr:uid="{00000000-0005-0000-0000-0000A5020000}"/>
    <cellStyle name="_도곡3교 교대 수량_강곡4제(상류)" xfId="521" xr:uid="{00000000-0005-0000-0000-0000A6020000}"/>
    <cellStyle name="_도곡3교 교대 수량_강곡4제(상류)_통관본체및토공(차수벽상단없음)" xfId="522" xr:uid="{00000000-0005-0000-0000-0000A7020000}"/>
    <cellStyle name="_도곡3교 교대 수량_암거수량" xfId="523" xr:uid="{00000000-0005-0000-0000-0000A8020000}"/>
    <cellStyle name="_도곡3교 교대 수량_암거수량(2)" xfId="524" xr:uid="{00000000-0005-0000-0000-0000A9020000}"/>
    <cellStyle name="_도곡3교 교대 수량_암거수량(2)_강곡4제(상류)" xfId="525" xr:uid="{00000000-0005-0000-0000-0000AA020000}"/>
    <cellStyle name="_도곡3교 교대 수량_암거수량(2)_강곡4제(상류)_통관본체및토공(차수벽상단없음)" xfId="526" xr:uid="{00000000-0005-0000-0000-0000AB020000}"/>
    <cellStyle name="_도곡3교 교대 수량_암거수량(2)_창하 #8(800집수)" xfId="527" xr:uid="{00000000-0005-0000-0000-0000AC020000}"/>
    <cellStyle name="_도곡3교 교대 수량_암거수량(2)_창하 #8(800집수)_통관본체및토공(차수벽상단없음)" xfId="528" xr:uid="{00000000-0005-0000-0000-0000AD020000}"/>
    <cellStyle name="_도곡3교 교대 수량_암거수량_강곡4제(상류)" xfId="529" xr:uid="{00000000-0005-0000-0000-0000AE020000}"/>
    <cellStyle name="_도곡3교 교대 수량_암거수량_강곡4제(상류)_통관본체및토공(차수벽상단없음)" xfId="530" xr:uid="{00000000-0005-0000-0000-0000AF020000}"/>
    <cellStyle name="_도곡3교 교대 수량_암거수량_창하 #8(800집수)" xfId="531" xr:uid="{00000000-0005-0000-0000-0000B0020000}"/>
    <cellStyle name="_도곡3교 교대 수량_암거수량_창하 #8(800집수)_통관본체및토공(차수벽상단없음)" xfId="532" xr:uid="{00000000-0005-0000-0000-0000B1020000}"/>
    <cellStyle name="_도곡3교 교대 수량_창하 #8(800집수)" xfId="533" xr:uid="{00000000-0005-0000-0000-0000B2020000}"/>
    <cellStyle name="_도곡3교 교대 수량_창하 #8(800집수)_통관본체및토공(차수벽상단없음)" xfId="534" xr:uid="{00000000-0005-0000-0000-0000B3020000}"/>
    <cellStyle name="_도곡4교 하부공 수량" xfId="535" xr:uid="{00000000-0005-0000-0000-0000B4020000}"/>
    <cellStyle name="_도곡4교 하부공 수량_강곡4제(상류)" xfId="536" xr:uid="{00000000-0005-0000-0000-0000B5020000}"/>
    <cellStyle name="_도곡4교 하부공 수량_강곡4제(상류)_통관본체및토공(차수벽상단없음)" xfId="537" xr:uid="{00000000-0005-0000-0000-0000B6020000}"/>
    <cellStyle name="_도곡4교 하부공 수량_암거수량" xfId="538" xr:uid="{00000000-0005-0000-0000-0000B7020000}"/>
    <cellStyle name="_도곡4교 하부공 수량_암거수량(2)" xfId="539" xr:uid="{00000000-0005-0000-0000-0000B8020000}"/>
    <cellStyle name="_도곡4교 하부공 수량_암거수량(2)_강곡4제(상류)" xfId="540" xr:uid="{00000000-0005-0000-0000-0000B9020000}"/>
    <cellStyle name="_도곡4교 하부공 수량_암거수량(2)_강곡4제(상류)_통관본체및토공(차수벽상단없음)" xfId="541" xr:uid="{00000000-0005-0000-0000-0000BA020000}"/>
    <cellStyle name="_도곡4교 하부공 수량_암거수량(2)_창하 #8(800집수)" xfId="542" xr:uid="{00000000-0005-0000-0000-0000BB020000}"/>
    <cellStyle name="_도곡4교 하부공 수량_암거수량(2)_창하 #8(800집수)_통관본체및토공(차수벽상단없음)" xfId="543" xr:uid="{00000000-0005-0000-0000-0000BC020000}"/>
    <cellStyle name="_도곡4교 하부공 수량_암거수량_강곡4제(상류)" xfId="544" xr:uid="{00000000-0005-0000-0000-0000BD020000}"/>
    <cellStyle name="_도곡4교 하부공 수량_암거수량_강곡4제(상류)_통관본체및토공(차수벽상단없음)" xfId="545" xr:uid="{00000000-0005-0000-0000-0000BE020000}"/>
    <cellStyle name="_도곡4교 하부공 수량_암거수량_창하 #8(800집수)" xfId="546" xr:uid="{00000000-0005-0000-0000-0000BF020000}"/>
    <cellStyle name="_도곡4교 하부공 수량_암거수량_창하 #8(800집수)_통관본체및토공(차수벽상단없음)" xfId="547" xr:uid="{00000000-0005-0000-0000-0000C0020000}"/>
    <cellStyle name="_도곡4교 하부공 수량_창하 #8(800집수)" xfId="548" xr:uid="{00000000-0005-0000-0000-0000C1020000}"/>
    <cellStyle name="_도곡4교 하부공 수량_창하 #8(800집수)_통관본체및토공(차수벽상단없음)" xfId="549" xr:uid="{00000000-0005-0000-0000-0000C2020000}"/>
    <cellStyle name="_도곡교 교대 수량" xfId="550" xr:uid="{00000000-0005-0000-0000-0000C3020000}"/>
    <cellStyle name="_도곡교 교대 수량_강곡4제(상류)" xfId="551" xr:uid="{00000000-0005-0000-0000-0000C4020000}"/>
    <cellStyle name="_도곡교 교대 수량_강곡4제(상류)_통관본체및토공(차수벽상단없음)" xfId="552" xr:uid="{00000000-0005-0000-0000-0000C5020000}"/>
    <cellStyle name="_도곡교 교대 수량_암거수량" xfId="553" xr:uid="{00000000-0005-0000-0000-0000C6020000}"/>
    <cellStyle name="_도곡교 교대 수량_암거수량(2)" xfId="554" xr:uid="{00000000-0005-0000-0000-0000C7020000}"/>
    <cellStyle name="_도곡교 교대 수량_암거수량(2)_강곡4제(상류)" xfId="555" xr:uid="{00000000-0005-0000-0000-0000C8020000}"/>
    <cellStyle name="_도곡교 교대 수량_암거수량(2)_강곡4제(상류)_통관본체및토공(차수벽상단없음)" xfId="556" xr:uid="{00000000-0005-0000-0000-0000C9020000}"/>
    <cellStyle name="_도곡교 교대 수량_암거수량(2)_창하 #8(800집수)" xfId="557" xr:uid="{00000000-0005-0000-0000-0000CA020000}"/>
    <cellStyle name="_도곡교 교대 수량_암거수량(2)_창하 #8(800집수)_통관본체및토공(차수벽상단없음)" xfId="558" xr:uid="{00000000-0005-0000-0000-0000CB020000}"/>
    <cellStyle name="_도곡교 교대 수량_암거수량_강곡4제(상류)" xfId="559" xr:uid="{00000000-0005-0000-0000-0000CC020000}"/>
    <cellStyle name="_도곡교 교대 수량_암거수량_강곡4제(상류)_통관본체및토공(차수벽상단없음)" xfId="560" xr:uid="{00000000-0005-0000-0000-0000CD020000}"/>
    <cellStyle name="_도곡교 교대 수량_암거수량_창하 #8(800집수)" xfId="561" xr:uid="{00000000-0005-0000-0000-0000CE020000}"/>
    <cellStyle name="_도곡교 교대 수량_암거수량_창하 #8(800집수)_통관본체및토공(차수벽상단없음)" xfId="562" xr:uid="{00000000-0005-0000-0000-0000CF020000}"/>
    <cellStyle name="_도곡교 교대 수량_창하 #8(800집수)" xfId="563" xr:uid="{00000000-0005-0000-0000-0000D0020000}"/>
    <cellStyle name="_도곡교 교대 수량_창하 #8(800집수)_통관본체및토공(차수벽상단없음)" xfId="564" xr:uid="{00000000-0005-0000-0000-0000D1020000}"/>
    <cellStyle name="_동원꽃농원" xfId="3163" xr:uid="{00000000-0005-0000-0000-0000D2020000}"/>
    <cellStyle name="_말띠고개(수정)" xfId="3164" xr:uid="{00000000-0005-0000-0000-0000D3020000}"/>
    <cellStyle name="_망향휴게소조경시설물설치공사" xfId="3165" xr:uid="{00000000-0005-0000-0000-0000D4020000}"/>
    <cellStyle name="_발주 설계서" xfId="2959" xr:uid="{00000000-0005-0000-0000-0000D5020000}"/>
    <cellStyle name="_방동" xfId="565" xr:uid="{00000000-0005-0000-0000-0000D6020000}"/>
    <cellStyle name="_방동_0408도급내역서" xfId="566" xr:uid="{00000000-0005-0000-0000-0000D7020000}"/>
    <cellStyle name="_방동_0408도급내역서_분당구청중정보수" xfId="567" xr:uid="{00000000-0005-0000-0000-0000D8020000}"/>
    <cellStyle name="_방동_0501설계내역서" xfId="568" xr:uid="{00000000-0005-0000-0000-0000D9020000}"/>
    <cellStyle name="_방동_0501설계내역서_0501설계내역서" xfId="569" xr:uid="{00000000-0005-0000-0000-0000DA020000}"/>
    <cellStyle name="_방동_0501설계내역서_0501설계내역서(10억)" xfId="570" xr:uid="{00000000-0005-0000-0000-0000DB020000}"/>
    <cellStyle name="_방동_0501설계내역서_0501설계내역서(10억)_0513설계내역서" xfId="571" xr:uid="{00000000-0005-0000-0000-0000DC020000}"/>
    <cellStyle name="_방동_0501설계내역서_0501설계내역서(10억)_0516도급내역서" xfId="572" xr:uid="{00000000-0005-0000-0000-0000DD020000}"/>
    <cellStyle name="_방동_0501설계내역서_0501설계내역서(10억)_단대동청사쌈지마당" xfId="573" xr:uid="{00000000-0005-0000-0000-0000DE020000}"/>
    <cellStyle name="_방동_0501설계내역서_0501설계내역서(7억)" xfId="574" xr:uid="{00000000-0005-0000-0000-0000DF020000}"/>
    <cellStyle name="_방동_0501설계내역서_0501설계내역서(7억)-최종" xfId="575" xr:uid="{00000000-0005-0000-0000-0000E0020000}"/>
    <cellStyle name="_방동_0501설계내역서_0501설계내역서_0513설계내역서" xfId="576" xr:uid="{00000000-0005-0000-0000-0000E1020000}"/>
    <cellStyle name="_방동_0501설계내역서_0501설계내역서_0516도급내역서" xfId="577" xr:uid="{00000000-0005-0000-0000-0000E2020000}"/>
    <cellStyle name="_방동_0501설계내역서_0501설계내역서_단대동청사쌈지마당" xfId="578" xr:uid="{00000000-0005-0000-0000-0000E3020000}"/>
    <cellStyle name="_방동_0501설계내역서_0501설계내역서_야탑생태하천-0526(추가)" xfId="579" xr:uid="{00000000-0005-0000-0000-0000E4020000}"/>
    <cellStyle name="_방동_0501설계내역서_0501설계내역서_야탑생태하천-0526(추가)_단대동청사쌈지마당" xfId="580" xr:uid="{00000000-0005-0000-0000-0000E5020000}"/>
    <cellStyle name="_방동_0501설계내역서_0501설계내역서_야탑생태하천-0526(추가)_야탑3동생태하천" xfId="581" xr:uid="{00000000-0005-0000-0000-0000E6020000}"/>
    <cellStyle name="_방동_0501설계내역서_0501설계내역서_야탑생태하천-0526(추가)_야탑3동생태하천_단대동청사쌈지마당" xfId="582" xr:uid="{00000000-0005-0000-0000-0000E7020000}"/>
    <cellStyle name="_방동_0501설계내역서_0501설계내역서_야탑생태하천-0526(추가)_야탑생태하천-0526(추가)" xfId="583" xr:uid="{00000000-0005-0000-0000-0000E8020000}"/>
    <cellStyle name="_방동_0501설계내역서_0501설계내역서_야탑생태하천-0526(추가)_야탑생태하천-0526(추가)_단대동청사쌈지마당" xfId="584" xr:uid="{00000000-0005-0000-0000-0000E9020000}"/>
    <cellStyle name="_방동_0501설계내역서_0501설계내역서_야탑생태하천-0526(추가)_야탑생태하천-0526(추가)_야탑생태하천-0526(추가)" xfId="585" xr:uid="{00000000-0005-0000-0000-0000EA020000}"/>
    <cellStyle name="_방동_0501설계내역서_0501설계내역서_야탑생태하천-0526(추가)_야탑생태하천-0526(추가)_야탑생태하천-0526(추가)_단대동청사쌈지마당" xfId="586" xr:uid="{00000000-0005-0000-0000-0000EB020000}"/>
    <cellStyle name="_방동_0501설계내역서_0501설계내역서_야탑생태하천-0526(추가)_야탑생태하천-0526(추가)_야탑생태하천-0526(추가)_야탑3동생태하천" xfId="587" xr:uid="{00000000-0005-0000-0000-0000EC020000}"/>
    <cellStyle name="_방동_0501설계내역서_0501설계내역서_야탑생태하천-0526(추가)_야탑생태하천-0526(추가)_야탑생태하천-0526(추가)_야탑3동생태하천_단대동청사쌈지마당" xfId="588" xr:uid="{00000000-0005-0000-0000-0000ED020000}"/>
    <cellStyle name="_방동_0501설계내역서_0513설계내역서" xfId="589" xr:uid="{00000000-0005-0000-0000-0000EE020000}"/>
    <cellStyle name="_방동_0501설계내역서_0516도급내역서" xfId="590" xr:uid="{00000000-0005-0000-0000-0000EF020000}"/>
    <cellStyle name="_방동_0501설계내역서_남한산성변경도급내역서 050517" xfId="591" xr:uid="{00000000-0005-0000-0000-0000F0020000}"/>
    <cellStyle name="_방동_0501설계내역서_남한산성변경도급내역서 050517_0513설계내역서" xfId="592" xr:uid="{00000000-0005-0000-0000-0000F1020000}"/>
    <cellStyle name="_방동_0501설계내역서_남한산성변경도급내역서 050517_단대동청사쌈지마당" xfId="593" xr:uid="{00000000-0005-0000-0000-0000F2020000}"/>
    <cellStyle name="_방동_0501설계내역서_단대동청사쌈지마당" xfId="594" xr:uid="{00000000-0005-0000-0000-0000F3020000}"/>
    <cellStyle name="_방동_0501설계내역서_등산로패쇄공사" xfId="595" xr:uid="{00000000-0005-0000-0000-0000F4020000}"/>
    <cellStyle name="_방동_0501설계내역서_등산로패쇄공사(최종)" xfId="596" xr:uid="{00000000-0005-0000-0000-0000F5020000}"/>
    <cellStyle name="_방동_0501설계내역서_물놀이장준공내역서(0624)" xfId="597" xr:uid="{00000000-0005-0000-0000-0000F6020000}"/>
    <cellStyle name="_방동_0501설계내역서_물놀이장준공내역서(0624)_0513설계내역서" xfId="598" xr:uid="{00000000-0005-0000-0000-0000F7020000}"/>
    <cellStyle name="_방동_0501설계내역서_물놀이장준공내역서(0624)_단대동청사쌈지마당" xfId="599" xr:uid="{00000000-0005-0000-0000-0000F8020000}"/>
    <cellStyle name="_방동_0501설계내역서_사본 - 0501설계내역서" xfId="600" xr:uid="{00000000-0005-0000-0000-0000F9020000}"/>
    <cellStyle name="_방동_0501설계내역서_사본 - 0501설계내역서_0513설계내역서" xfId="601" xr:uid="{00000000-0005-0000-0000-0000FA020000}"/>
    <cellStyle name="_방동_0501설계내역서_사본 - 0501설계내역서_0516도급내역서" xfId="602" xr:uid="{00000000-0005-0000-0000-0000FB020000}"/>
    <cellStyle name="_방동_0501설계내역서_사본 - 0501설계내역서_단대동청사쌈지마당" xfId="603" xr:uid="{00000000-0005-0000-0000-0000FC020000}"/>
    <cellStyle name="_방동_0501설계내역서_사본 - 0501설계내역서_야탑생태하천-0526(추가)" xfId="604" xr:uid="{00000000-0005-0000-0000-0000FD020000}"/>
    <cellStyle name="_방동_0501설계내역서_사본 - 0501설계내역서_야탑생태하천-0526(추가)_단대동청사쌈지마당" xfId="605" xr:uid="{00000000-0005-0000-0000-0000FE020000}"/>
    <cellStyle name="_방동_0501설계내역서_사본 - 0501설계내역서_야탑생태하천-0526(추가)_야탑3동생태하천" xfId="606" xr:uid="{00000000-0005-0000-0000-0000FF020000}"/>
    <cellStyle name="_방동_0501설계내역서_사본 - 0501설계내역서_야탑생태하천-0526(추가)_야탑3동생태하천_단대동청사쌈지마당" xfId="607" xr:uid="{00000000-0005-0000-0000-000000030000}"/>
    <cellStyle name="_방동_0501설계내역서_사본 - 0501설계내역서_야탑생태하천-0526(추가)_야탑생태하천-0526(추가)" xfId="608" xr:uid="{00000000-0005-0000-0000-000001030000}"/>
    <cellStyle name="_방동_0501설계내역서_사본 - 0501설계내역서_야탑생태하천-0526(추가)_야탑생태하천-0526(추가)_단대동청사쌈지마당" xfId="609" xr:uid="{00000000-0005-0000-0000-000002030000}"/>
    <cellStyle name="_방동_0501설계내역서_사본 - 0501설계내역서_야탑생태하천-0526(추가)_야탑생태하천-0526(추가)_야탑생태하천-0526(추가)" xfId="610" xr:uid="{00000000-0005-0000-0000-000003030000}"/>
    <cellStyle name="_방동_0501설계내역서_사본 - 0501설계내역서_야탑생태하천-0526(추가)_야탑생태하천-0526(추가)_야탑생태하천-0526(추가)_단대동청사쌈지마당" xfId="611" xr:uid="{00000000-0005-0000-0000-000004030000}"/>
    <cellStyle name="_방동_0501설계내역서_사본 - 0501설계내역서_야탑생태하천-0526(추가)_야탑생태하천-0526(추가)_야탑생태하천-0526(추가)_야탑3동생태하천" xfId="612" xr:uid="{00000000-0005-0000-0000-000005030000}"/>
    <cellStyle name="_방동_0501설계내역서_사본 - 0501설계내역서_야탑생태하천-0526(추가)_야탑생태하천-0526(추가)_야탑생태하천-0526(추가)_야탑3동생태하천_단대동청사쌈지마당" xfId="613" xr:uid="{00000000-0005-0000-0000-000006030000}"/>
    <cellStyle name="_방동_0501설계내역서_야탑3동생태하천" xfId="614" xr:uid="{00000000-0005-0000-0000-000007030000}"/>
    <cellStyle name="_방동_0501설계내역서_야탑3동생태하천_단대동청사쌈지마당" xfId="615" xr:uid="{00000000-0005-0000-0000-000008030000}"/>
    <cellStyle name="_방동_0501설계내역서_야탑생태하천" xfId="616" xr:uid="{00000000-0005-0000-0000-000009030000}"/>
    <cellStyle name="_방동_0501설계내역서_야탑생태하천_단대동청사쌈지마당" xfId="617" xr:uid="{00000000-0005-0000-0000-00000A030000}"/>
    <cellStyle name="_방동_0501설계내역서_야탑생태하천_야탑생태하천-0526(추가)" xfId="618" xr:uid="{00000000-0005-0000-0000-00000B030000}"/>
    <cellStyle name="_방동_0501설계내역서_야탑생태하천_야탑생태하천-0526(추가)_단대동청사쌈지마당" xfId="619" xr:uid="{00000000-0005-0000-0000-00000C030000}"/>
    <cellStyle name="_방동_0501설계내역서_야탑생태하천_야탑생태하천-0526(추가)_야탑3동생태하천" xfId="620" xr:uid="{00000000-0005-0000-0000-00000D030000}"/>
    <cellStyle name="_방동_0501설계내역서_야탑생태하천_야탑생태하천-0526(추가)_야탑3동생태하천_단대동청사쌈지마당" xfId="621" xr:uid="{00000000-0005-0000-0000-00000E030000}"/>
    <cellStyle name="_방동_0501설계내역서_야탑생태하천_야탑생태하천-0526(추가)_야탑생태하천-0526(추가)" xfId="622" xr:uid="{00000000-0005-0000-0000-00000F030000}"/>
    <cellStyle name="_방동_0501설계내역서_야탑생태하천_야탑생태하천-0526(추가)_야탑생태하천-0526(추가)_단대동청사쌈지마당" xfId="623" xr:uid="{00000000-0005-0000-0000-000010030000}"/>
    <cellStyle name="_방동_0501설계내역서_야탑생태하천_야탑생태하천-0526(추가)_야탑생태하천-0526(추가)_야탑생태하천-0526(추가)" xfId="624" xr:uid="{00000000-0005-0000-0000-000011030000}"/>
    <cellStyle name="_방동_0501설계내역서_야탑생태하천_야탑생태하천-0526(추가)_야탑생태하천-0526(추가)_야탑생태하천-0526(추가)_단대동청사쌈지마당" xfId="625" xr:uid="{00000000-0005-0000-0000-000012030000}"/>
    <cellStyle name="_방동_0501설계내역서_야탑생태하천_야탑생태하천-0526(추가)_야탑생태하천-0526(추가)_야탑생태하천-0526(추가)_야탑3동생태하천" xfId="626" xr:uid="{00000000-0005-0000-0000-000013030000}"/>
    <cellStyle name="_방동_0501설계내역서_야탑생태하천_야탑생태하천-0526(추가)_야탑생태하천-0526(추가)_야탑생태하천-0526(추가)_야탑3동생태하천_단대동청사쌈지마당" xfId="627" xr:uid="{00000000-0005-0000-0000-000014030000}"/>
    <cellStyle name="_방동_0501설계내역서_야탑생태하천-0526(추가)" xfId="628" xr:uid="{00000000-0005-0000-0000-000015030000}"/>
    <cellStyle name="_방동_0501설계내역서_야탑생태하천-0526(추가)_단대동청사쌈지마당" xfId="629" xr:uid="{00000000-0005-0000-0000-000016030000}"/>
    <cellStyle name="_방동_0501설계내역서_야탑생태하천-0526(추가)_야탑생태하천-0526(추가)" xfId="630" xr:uid="{00000000-0005-0000-0000-000017030000}"/>
    <cellStyle name="_방동_0501설계내역서_야탑생태하천-0526(추가)_야탑생태하천-0526(추가)_단대동청사쌈지마당" xfId="631" xr:uid="{00000000-0005-0000-0000-000018030000}"/>
    <cellStyle name="_방동_0501설계내역서_야탑생태하천-0526(추가)_야탑생태하천-0526(추가)_야탑3동생태하천" xfId="632" xr:uid="{00000000-0005-0000-0000-000019030000}"/>
    <cellStyle name="_방동_0501설계내역서_야탑생태하천-0526(추가)_야탑생태하천-0526(추가)_야탑3동생태하천_단대동청사쌈지마당" xfId="633" xr:uid="{00000000-0005-0000-0000-00001A030000}"/>
    <cellStyle name="_방동_0502설계내역서" xfId="634" xr:uid="{00000000-0005-0000-0000-00001B030000}"/>
    <cellStyle name="_방동_0502설계내역서_0502설계내역서(0219)" xfId="635" xr:uid="{00000000-0005-0000-0000-00001C030000}"/>
    <cellStyle name="_방동_0502설계내역서_0502설계내역서(0219)_0516도급내역서" xfId="636" xr:uid="{00000000-0005-0000-0000-00001D030000}"/>
    <cellStyle name="_방동_0502설계내역서_0502설계내역서(0219)_0517개략예산" xfId="637" xr:uid="{00000000-0005-0000-0000-00001E030000}"/>
    <cellStyle name="_방동_0502설계내역서_0502설계내역서(0219)_단대동청사쌈지마당" xfId="638" xr:uid="{00000000-0005-0000-0000-00001F030000}"/>
    <cellStyle name="_방동_0502설계내역서_0502설계내역서(0219)_모란광장" xfId="639" xr:uid="{00000000-0005-0000-0000-000020030000}"/>
    <cellStyle name="_방동_0502설계내역서_0502설계내역서(0219)_모란광장_0517개략예산" xfId="640" xr:uid="{00000000-0005-0000-0000-000021030000}"/>
    <cellStyle name="_방동_0502설계내역서_0502설계내역서(0219)_모란광장_0518도급내역서" xfId="641" xr:uid="{00000000-0005-0000-0000-000022030000}"/>
    <cellStyle name="_방동_0502설계내역서_0502설계내역서(0219)_모란광장_단대동청사쌈지마당" xfId="642" xr:uid="{00000000-0005-0000-0000-000023030000}"/>
    <cellStyle name="_방동_0502설계내역서_0502설계내역서(0219)_모란광장_단대동청사쌈지마당_단대동청사쌈지마당" xfId="643" xr:uid="{00000000-0005-0000-0000-000024030000}"/>
    <cellStyle name="_방동_0502설계내역서_0502설계내역서(수정)" xfId="644" xr:uid="{00000000-0005-0000-0000-000025030000}"/>
    <cellStyle name="_방동_0502설계내역서_0502설계내역서(수정)_0516도급내역서" xfId="645" xr:uid="{00000000-0005-0000-0000-000026030000}"/>
    <cellStyle name="_방동_0502설계내역서_0502설계내역서(수정)_0517개략예산" xfId="646" xr:uid="{00000000-0005-0000-0000-000027030000}"/>
    <cellStyle name="_방동_0502설계내역서_0502설계내역서(수정)_단대동청사쌈지마당" xfId="647" xr:uid="{00000000-0005-0000-0000-000028030000}"/>
    <cellStyle name="_방동_0502설계내역서_0502설계내역서(수정)_모란광장" xfId="648" xr:uid="{00000000-0005-0000-0000-000029030000}"/>
    <cellStyle name="_방동_0502설계내역서_0502설계내역서(수정)_모란광장_0517개략예산" xfId="649" xr:uid="{00000000-0005-0000-0000-00002A030000}"/>
    <cellStyle name="_방동_0502설계내역서_0502설계내역서(수정)_모란광장_0518도급내역서" xfId="650" xr:uid="{00000000-0005-0000-0000-00002B030000}"/>
    <cellStyle name="_방동_0502설계내역서_0502설계내역서(수정)_모란광장_단대동청사쌈지마당" xfId="651" xr:uid="{00000000-0005-0000-0000-00002C030000}"/>
    <cellStyle name="_방동_0502설계내역서_0502설계내역서(수정)_모란광장_단대동청사쌈지마당_단대동청사쌈지마당" xfId="652" xr:uid="{00000000-0005-0000-0000-00002D030000}"/>
    <cellStyle name="_방동_0502설계내역서_0516도급내역서" xfId="653" xr:uid="{00000000-0005-0000-0000-00002E030000}"/>
    <cellStyle name="_방동_0502설계내역서_0517개략예산" xfId="654" xr:uid="{00000000-0005-0000-0000-00002F030000}"/>
    <cellStyle name="_방동_0502설계내역서_단대동청사쌈지마당" xfId="655" xr:uid="{00000000-0005-0000-0000-000030030000}"/>
    <cellStyle name="_방동_0502설계내역서_모란광장" xfId="656" xr:uid="{00000000-0005-0000-0000-000031030000}"/>
    <cellStyle name="_방동_0502설계내역서_모란광장_0517개략예산" xfId="657" xr:uid="{00000000-0005-0000-0000-000032030000}"/>
    <cellStyle name="_방동_0502설계내역서_모란광장_0518도급내역서" xfId="658" xr:uid="{00000000-0005-0000-0000-000033030000}"/>
    <cellStyle name="_방동_0502설계내역서_모란광장_단대동청사쌈지마당" xfId="659" xr:uid="{00000000-0005-0000-0000-000034030000}"/>
    <cellStyle name="_방동_0502설계내역서_모란광장_단대동청사쌈지마당_단대동청사쌈지마당" xfId="660" xr:uid="{00000000-0005-0000-0000-000035030000}"/>
    <cellStyle name="_방동_0513설계내역서" xfId="661" xr:uid="{00000000-0005-0000-0000-000036030000}"/>
    <cellStyle name="_방동_0516도급내역서" xfId="662" xr:uid="{00000000-0005-0000-0000-000037030000}"/>
    <cellStyle name="_방동_0517개략예산" xfId="663" xr:uid="{00000000-0005-0000-0000-000038030000}"/>
    <cellStyle name="_방동_내역서-최종0223" xfId="664" xr:uid="{00000000-0005-0000-0000-000039030000}"/>
    <cellStyle name="_방동_내역서-최종0223_0513설계내역서" xfId="665" xr:uid="{00000000-0005-0000-0000-00003A030000}"/>
    <cellStyle name="_방동_내역서-최종0223_단대동청사쌈지마당" xfId="666" xr:uid="{00000000-0005-0000-0000-00003B030000}"/>
    <cellStyle name="_방동_내역서-최종0223_철거 및 이설수량산출-학교숲" xfId="667" xr:uid="{00000000-0005-0000-0000-00003C030000}"/>
    <cellStyle name="_방동_내역서-최종0223_철거 및 이설수량산출-학교숲_0513설계내역서" xfId="668" xr:uid="{00000000-0005-0000-0000-00003D030000}"/>
    <cellStyle name="_방동_내역서-최종0223_철거 및 이설수량산출-학교숲_단대동청사쌈지마당" xfId="669" xr:uid="{00000000-0005-0000-0000-00003E030000}"/>
    <cellStyle name="_방동_단대동청사쌈지마당" xfId="670" xr:uid="{00000000-0005-0000-0000-00003F030000}"/>
    <cellStyle name="_방동_모란광장" xfId="671" xr:uid="{00000000-0005-0000-0000-000040030000}"/>
    <cellStyle name="_방동_모란광장_0517개략예산" xfId="672" xr:uid="{00000000-0005-0000-0000-000041030000}"/>
    <cellStyle name="_방동_모란광장_0518도급내역서" xfId="673" xr:uid="{00000000-0005-0000-0000-000042030000}"/>
    <cellStyle name="_방동_모란광장_단대동청사쌈지마당" xfId="674" xr:uid="{00000000-0005-0000-0000-000043030000}"/>
    <cellStyle name="_방동_모란광장_단대동청사쌈지마당_단대동청사쌈지마당" xfId="675" xr:uid="{00000000-0005-0000-0000-000044030000}"/>
    <cellStyle name="_방동_방동" xfId="676" xr:uid="{00000000-0005-0000-0000-000045030000}"/>
    <cellStyle name="_방동_방동_0408도급내역서" xfId="677" xr:uid="{00000000-0005-0000-0000-000046030000}"/>
    <cellStyle name="_방동_방동_0408도급내역서_분당구청중정보수" xfId="678" xr:uid="{00000000-0005-0000-0000-000047030000}"/>
    <cellStyle name="_방동_방동_0501설계내역서" xfId="679" xr:uid="{00000000-0005-0000-0000-000048030000}"/>
    <cellStyle name="_방동_방동_0501설계내역서_0501설계내역서" xfId="680" xr:uid="{00000000-0005-0000-0000-000049030000}"/>
    <cellStyle name="_방동_방동_0501설계내역서_0501설계내역서(10억)" xfId="681" xr:uid="{00000000-0005-0000-0000-00004A030000}"/>
    <cellStyle name="_방동_방동_0501설계내역서_0501설계내역서(10억)_0513설계내역서" xfId="682" xr:uid="{00000000-0005-0000-0000-00004B030000}"/>
    <cellStyle name="_방동_방동_0501설계내역서_0501설계내역서(10억)_0516도급내역서" xfId="683" xr:uid="{00000000-0005-0000-0000-00004C030000}"/>
    <cellStyle name="_방동_방동_0501설계내역서_0501설계내역서(10억)_단대동청사쌈지마당" xfId="684" xr:uid="{00000000-0005-0000-0000-00004D030000}"/>
    <cellStyle name="_방동_방동_0501설계내역서_0501설계내역서(7억)" xfId="685" xr:uid="{00000000-0005-0000-0000-00004E030000}"/>
    <cellStyle name="_방동_방동_0501설계내역서_0501설계내역서(7억)-최종" xfId="686" xr:uid="{00000000-0005-0000-0000-00004F030000}"/>
    <cellStyle name="_방동_방동_0501설계내역서_0501설계내역서_0513설계내역서" xfId="687" xr:uid="{00000000-0005-0000-0000-000050030000}"/>
    <cellStyle name="_방동_방동_0501설계내역서_0501설계내역서_0516도급내역서" xfId="688" xr:uid="{00000000-0005-0000-0000-000051030000}"/>
    <cellStyle name="_방동_방동_0501설계내역서_0501설계내역서_단대동청사쌈지마당" xfId="689" xr:uid="{00000000-0005-0000-0000-000052030000}"/>
    <cellStyle name="_방동_방동_0501설계내역서_0501설계내역서_야탑생태하천-0526(추가)" xfId="690" xr:uid="{00000000-0005-0000-0000-000053030000}"/>
    <cellStyle name="_방동_방동_0501설계내역서_0501설계내역서_야탑생태하천-0526(추가)_단대동청사쌈지마당" xfId="691" xr:uid="{00000000-0005-0000-0000-000054030000}"/>
    <cellStyle name="_방동_방동_0501설계내역서_0501설계내역서_야탑생태하천-0526(추가)_야탑3동생태하천" xfId="692" xr:uid="{00000000-0005-0000-0000-000055030000}"/>
    <cellStyle name="_방동_방동_0501설계내역서_0501설계내역서_야탑생태하천-0526(추가)_야탑3동생태하천_단대동청사쌈지마당" xfId="693" xr:uid="{00000000-0005-0000-0000-000056030000}"/>
    <cellStyle name="_방동_방동_0501설계내역서_0501설계내역서_야탑생태하천-0526(추가)_야탑생태하천-0526(추가)" xfId="694" xr:uid="{00000000-0005-0000-0000-000057030000}"/>
    <cellStyle name="_방동_방동_0501설계내역서_0501설계내역서_야탑생태하천-0526(추가)_야탑생태하천-0526(추가)_단대동청사쌈지마당" xfId="695" xr:uid="{00000000-0005-0000-0000-000058030000}"/>
    <cellStyle name="_방동_방동_0501설계내역서_0501설계내역서_야탑생태하천-0526(추가)_야탑생태하천-0526(추가)_야탑생태하천-0526(추가)" xfId="696" xr:uid="{00000000-0005-0000-0000-000059030000}"/>
    <cellStyle name="_방동_방동_0501설계내역서_0501설계내역서_야탑생태하천-0526(추가)_야탑생태하천-0526(추가)_야탑생태하천-0526(추가)_단대동청사쌈지마당" xfId="697" xr:uid="{00000000-0005-0000-0000-00005A030000}"/>
    <cellStyle name="_방동_방동_0501설계내역서_0501설계내역서_야탑생태하천-0526(추가)_야탑생태하천-0526(추가)_야탑생태하천-0526(추가)_야탑3동생태하천" xfId="698" xr:uid="{00000000-0005-0000-0000-00005B030000}"/>
    <cellStyle name="_방동_방동_0501설계내역서_0501설계내역서_야탑생태하천-0526(추가)_야탑생태하천-0526(추가)_야탑생태하천-0526(추가)_야탑3동생태하천_단대동청사쌈지마당" xfId="699" xr:uid="{00000000-0005-0000-0000-00005C030000}"/>
    <cellStyle name="_방동_방동_0501설계내역서_0513설계내역서" xfId="700" xr:uid="{00000000-0005-0000-0000-00005D030000}"/>
    <cellStyle name="_방동_방동_0501설계내역서_0516도급내역서" xfId="701" xr:uid="{00000000-0005-0000-0000-00005E030000}"/>
    <cellStyle name="_방동_방동_0501설계내역서_남한산성변경도급내역서 050517" xfId="702" xr:uid="{00000000-0005-0000-0000-00005F030000}"/>
    <cellStyle name="_방동_방동_0501설계내역서_남한산성변경도급내역서 050517_0513설계내역서" xfId="703" xr:uid="{00000000-0005-0000-0000-000060030000}"/>
    <cellStyle name="_방동_방동_0501설계내역서_남한산성변경도급내역서 050517_단대동청사쌈지마당" xfId="704" xr:uid="{00000000-0005-0000-0000-000061030000}"/>
    <cellStyle name="_방동_방동_0501설계내역서_단대동청사쌈지마당" xfId="705" xr:uid="{00000000-0005-0000-0000-000062030000}"/>
    <cellStyle name="_방동_방동_0501설계내역서_등산로패쇄공사" xfId="706" xr:uid="{00000000-0005-0000-0000-000063030000}"/>
    <cellStyle name="_방동_방동_0501설계내역서_등산로패쇄공사(최종)" xfId="707" xr:uid="{00000000-0005-0000-0000-000064030000}"/>
    <cellStyle name="_방동_방동_0501설계내역서_물놀이장준공내역서(0624)" xfId="708" xr:uid="{00000000-0005-0000-0000-000065030000}"/>
    <cellStyle name="_방동_방동_0501설계내역서_물놀이장준공내역서(0624)_0513설계내역서" xfId="709" xr:uid="{00000000-0005-0000-0000-000066030000}"/>
    <cellStyle name="_방동_방동_0501설계내역서_물놀이장준공내역서(0624)_단대동청사쌈지마당" xfId="710" xr:uid="{00000000-0005-0000-0000-000067030000}"/>
    <cellStyle name="_방동_방동_0501설계내역서_사본 - 0501설계내역서" xfId="711" xr:uid="{00000000-0005-0000-0000-000068030000}"/>
    <cellStyle name="_방동_방동_0501설계내역서_사본 - 0501설계내역서_0513설계내역서" xfId="712" xr:uid="{00000000-0005-0000-0000-000069030000}"/>
    <cellStyle name="_방동_방동_0501설계내역서_사본 - 0501설계내역서_0516도급내역서" xfId="713" xr:uid="{00000000-0005-0000-0000-00006A030000}"/>
    <cellStyle name="_방동_방동_0501설계내역서_사본 - 0501설계내역서_단대동청사쌈지마당" xfId="714" xr:uid="{00000000-0005-0000-0000-00006B030000}"/>
    <cellStyle name="_방동_방동_0501설계내역서_사본 - 0501설계내역서_야탑생태하천-0526(추가)" xfId="715" xr:uid="{00000000-0005-0000-0000-00006C030000}"/>
    <cellStyle name="_방동_방동_0501설계내역서_사본 - 0501설계내역서_야탑생태하천-0526(추가)_단대동청사쌈지마당" xfId="716" xr:uid="{00000000-0005-0000-0000-00006D030000}"/>
    <cellStyle name="_방동_방동_0501설계내역서_사본 - 0501설계내역서_야탑생태하천-0526(추가)_야탑3동생태하천" xfId="717" xr:uid="{00000000-0005-0000-0000-00006E030000}"/>
    <cellStyle name="_방동_방동_0501설계내역서_사본 - 0501설계내역서_야탑생태하천-0526(추가)_야탑3동생태하천_단대동청사쌈지마당" xfId="718" xr:uid="{00000000-0005-0000-0000-00006F030000}"/>
    <cellStyle name="_방동_방동_0501설계내역서_사본 - 0501설계내역서_야탑생태하천-0526(추가)_야탑생태하천-0526(추가)" xfId="719" xr:uid="{00000000-0005-0000-0000-000070030000}"/>
    <cellStyle name="_방동_방동_0501설계내역서_사본 - 0501설계내역서_야탑생태하천-0526(추가)_야탑생태하천-0526(추가)_단대동청사쌈지마당" xfId="720" xr:uid="{00000000-0005-0000-0000-000071030000}"/>
    <cellStyle name="_방동_방동_0501설계내역서_사본 - 0501설계내역서_야탑생태하천-0526(추가)_야탑생태하천-0526(추가)_야탑생태하천-0526(추가)" xfId="721" xr:uid="{00000000-0005-0000-0000-000072030000}"/>
    <cellStyle name="_방동_방동_0501설계내역서_사본 - 0501설계내역서_야탑생태하천-0526(추가)_야탑생태하천-0526(추가)_야탑생태하천-0526(추가)_단대동청사쌈지마당" xfId="722" xr:uid="{00000000-0005-0000-0000-000073030000}"/>
    <cellStyle name="_방동_방동_0501설계내역서_사본 - 0501설계내역서_야탑생태하천-0526(추가)_야탑생태하천-0526(추가)_야탑생태하천-0526(추가)_야탑3동생태하천" xfId="723" xr:uid="{00000000-0005-0000-0000-000074030000}"/>
    <cellStyle name="_방동_방동_0501설계내역서_사본 - 0501설계내역서_야탑생태하천-0526(추가)_야탑생태하천-0526(추가)_야탑생태하천-0526(추가)_야탑3동생태하천_단대동청사쌈지마당" xfId="724" xr:uid="{00000000-0005-0000-0000-000075030000}"/>
    <cellStyle name="_방동_방동_0501설계내역서_야탑3동생태하천" xfId="725" xr:uid="{00000000-0005-0000-0000-000076030000}"/>
    <cellStyle name="_방동_방동_0501설계내역서_야탑3동생태하천_단대동청사쌈지마당" xfId="726" xr:uid="{00000000-0005-0000-0000-000077030000}"/>
    <cellStyle name="_방동_방동_0501설계내역서_야탑생태하천" xfId="727" xr:uid="{00000000-0005-0000-0000-000078030000}"/>
    <cellStyle name="_방동_방동_0501설계내역서_야탑생태하천_단대동청사쌈지마당" xfId="728" xr:uid="{00000000-0005-0000-0000-000079030000}"/>
    <cellStyle name="_방동_방동_0501설계내역서_야탑생태하천_야탑생태하천-0526(추가)" xfId="729" xr:uid="{00000000-0005-0000-0000-00007A030000}"/>
    <cellStyle name="_방동_방동_0501설계내역서_야탑생태하천_야탑생태하천-0526(추가)_단대동청사쌈지마당" xfId="730" xr:uid="{00000000-0005-0000-0000-00007B030000}"/>
    <cellStyle name="_방동_방동_0501설계내역서_야탑생태하천_야탑생태하천-0526(추가)_야탑3동생태하천" xfId="731" xr:uid="{00000000-0005-0000-0000-00007C030000}"/>
    <cellStyle name="_방동_방동_0501설계내역서_야탑생태하천_야탑생태하천-0526(추가)_야탑3동생태하천_단대동청사쌈지마당" xfId="732" xr:uid="{00000000-0005-0000-0000-00007D030000}"/>
    <cellStyle name="_방동_방동_0501설계내역서_야탑생태하천_야탑생태하천-0526(추가)_야탑생태하천-0526(추가)" xfId="733" xr:uid="{00000000-0005-0000-0000-00007E030000}"/>
    <cellStyle name="_방동_방동_0501설계내역서_야탑생태하천_야탑생태하천-0526(추가)_야탑생태하천-0526(추가)_단대동청사쌈지마당" xfId="734" xr:uid="{00000000-0005-0000-0000-00007F030000}"/>
    <cellStyle name="_방동_방동_0501설계내역서_야탑생태하천_야탑생태하천-0526(추가)_야탑생태하천-0526(추가)_야탑생태하천-0526(추가)" xfId="735" xr:uid="{00000000-0005-0000-0000-000080030000}"/>
    <cellStyle name="_방동_방동_0501설계내역서_야탑생태하천_야탑생태하천-0526(추가)_야탑생태하천-0526(추가)_야탑생태하천-0526(추가)_단대동청사쌈지마당" xfId="736" xr:uid="{00000000-0005-0000-0000-000081030000}"/>
    <cellStyle name="_방동_방동_0501설계내역서_야탑생태하천_야탑생태하천-0526(추가)_야탑생태하천-0526(추가)_야탑생태하천-0526(추가)_야탑3동생태하천" xfId="737" xr:uid="{00000000-0005-0000-0000-000082030000}"/>
    <cellStyle name="_방동_방동_0501설계내역서_야탑생태하천_야탑생태하천-0526(추가)_야탑생태하천-0526(추가)_야탑생태하천-0526(추가)_야탑3동생태하천_단대동청사쌈지마당" xfId="738" xr:uid="{00000000-0005-0000-0000-000083030000}"/>
    <cellStyle name="_방동_방동_0501설계내역서_야탑생태하천-0526(추가)" xfId="739" xr:uid="{00000000-0005-0000-0000-000084030000}"/>
    <cellStyle name="_방동_방동_0501설계내역서_야탑생태하천-0526(추가)_단대동청사쌈지마당" xfId="740" xr:uid="{00000000-0005-0000-0000-000085030000}"/>
    <cellStyle name="_방동_방동_0501설계내역서_야탑생태하천-0526(추가)_야탑생태하천-0526(추가)" xfId="741" xr:uid="{00000000-0005-0000-0000-000086030000}"/>
    <cellStyle name="_방동_방동_0501설계내역서_야탑생태하천-0526(추가)_야탑생태하천-0526(추가)_단대동청사쌈지마당" xfId="742" xr:uid="{00000000-0005-0000-0000-000087030000}"/>
    <cellStyle name="_방동_방동_0501설계내역서_야탑생태하천-0526(추가)_야탑생태하천-0526(추가)_야탑3동생태하천" xfId="743" xr:uid="{00000000-0005-0000-0000-000088030000}"/>
    <cellStyle name="_방동_방동_0501설계내역서_야탑생태하천-0526(추가)_야탑생태하천-0526(추가)_야탑3동생태하천_단대동청사쌈지마당" xfId="744" xr:uid="{00000000-0005-0000-0000-000089030000}"/>
    <cellStyle name="_방동_방동_0502설계내역서" xfId="745" xr:uid="{00000000-0005-0000-0000-00008A030000}"/>
    <cellStyle name="_방동_방동_0502설계내역서_0502설계내역서(0219)" xfId="746" xr:uid="{00000000-0005-0000-0000-00008B030000}"/>
    <cellStyle name="_방동_방동_0502설계내역서_0502설계내역서(0219)_0516도급내역서" xfId="747" xr:uid="{00000000-0005-0000-0000-00008C030000}"/>
    <cellStyle name="_방동_방동_0502설계내역서_0502설계내역서(0219)_0517개략예산" xfId="748" xr:uid="{00000000-0005-0000-0000-00008D030000}"/>
    <cellStyle name="_방동_방동_0502설계내역서_0502설계내역서(0219)_단대동청사쌈지마당" xfId="749" xr:uid="{00000000-0005-0000-0000-00008E030000}"/>
    <cellStyle name="_방동_방동_0502설계내역서_0502설계내역서(0219)_모란광장" xfId="750" xr:uid="{00000000-0005-0000-0000-00008F030000}"/>
    <cellStyle name="_방동_방동_0502설계내역서_0502설계내역서(0219)_모란광장_0517개략예산" xfId="751" xr:uid="{00000000-0005-0000-0000-000090030000}"/>
    <cellStyle name="_방동_방동_0502설계내역서_0502설계내역서(0219)_모란광장_0518도급내역서" xfId="752" xr:uid="{00000000-0005-0000-0000-000091030000}"/>
    <cellStyle name="_방동_방동_0502설계내역서_0502설계내역서(0219)_모란광장_단대동청사쌈지마당" xfId="753" xr:uid="{00000000-0005-0000-0000-000092030000}"/>
    <cellStyle name="_방동_방동_0502설계내역서_0502설계내역서(0219)_모란광장_단대동청사쌈지마당_단대동청사쌈지마당" xfId="754" xr:uid="{00000000-0005-0000-0000-000093030000}"/>
    <cellStyle name="_방동_방동_0502설계내역서_0502설계내역서(수정)" xfId="755" xr:uid="{00000000-0005-0000-0000-000094030000}"/>
    <cellStyle name="_방동_방동_0502설계내역서_0502설계내역서(수정)_0516도급내역서" xfId="756" xr:uid="{00000000-0005-0000-0000-000095030000}"/>
    <cellStyle name="_방동_방동_0502설계내역서_0502설계내역서(수정)_0517개략예산" xfId="757" xr:uid="{00000000-0005-0000-0000-000096030000}"/>
    <cellStyle name="_방동_방동_0502설계내역서_0502설계내역서(수정)_단대동청사쌈지마당" xfId="758" xr:uid="{00000000-0005-0000-0000-000097030000}"/>
    <cellStyle name="_방동_방동_0502설계내역서_0502설계내역서(수정)_모란광장" xfId="759" xr:uid="{00000000-0005-0000-0000-000098030000}"/>
    <cellStyle name="_방동_방동_0502설계내역서_0502설계내역서(수정)_모란광장_0517개략예산" xfId="760" xr:uid="{00000000-0005-0000-0000-000099030000}"/>
    <cellStyle name="_방동_방동_0502설계내역서_0502설계내역서(수정)_모란광장_0518도급내역서" xfId="761" xr:uid="{00000000-0005-0000-0000-00009A030000}"/>
    <cellStyle name="_방동_방동_0502설계내역서_0502설계내역서(수정)_모란광장_단대동청사쌈지마당" xfId="762" xr:uid="{00000000-0005-0000-0000-00009B030000}"/>
    <cellStyle name="_방동_방동_0502설계내역서_0502설계내역서(수정)_모란광장_단대동청사쌈지마당_단대동청사쌈지마당" xfId="763" xr:uid="{00000000-0005-0000-0000-00009C030000}"/>
    <cellStyle name="_방동_방동_0502설계내역서_0516도급내역서" xfId="764" xr:uid="{00000000-0005-0000-0000-00009D030000}"/>
    <cellStyle name="_방동_방동_0502설계내역서_0517개략예산" xfId="765" xr:uid="{00000000-0005-0000-0000-00009E030000}"/>
    <cellStyle name="_방동_방동_0502설계내역서_단대동청사쌈지마당" xfId="766" xr:uid="{00000000-0005-0000-0000-00009F030000}"/>
    <cellStyle name="_방동_방동_0502설계내역서_모란광장" xfId="767" xr:uid="{00000000-0005-0000-0000-0000A0030000}"/>
    <cellStyle name="_방동_방동_0502설계내역서_모란광장_0517개략예산" xfId="768" xr:uid="{00000000-0005-0000-0000-0000A1030000}"/>
    <cellStyle name="_방동_방동_0502설계내역서_모란광장_0518도급내역서" xfId="769" xr:uid="{00000000-0005-0000-0000-0000A2030000}"/>
    <cellStyle name="_방동_방동_0502설계내역서_모란광장_단대동청사쌈지마당" xfId="770" xr:uid="{00000000-0005-0000-0000-0000A3030000}"/>
    <cellStyle name="_방동_방동_0502설계내역서_모란광장_단대동청사쌈지마당_단대동청사쌈지마당" xfId="771" xr:uid="{00000000-0005-0000-0000-0000A4030000}"/>
    <cellStyle name="_방동_방동_0513설계내역서" xfId="772" xr:uid="{00000000-0005-0000-0000-0000A5030000}"/>
    <cellStyle name="_방동_방동_0516도급내역서" xfId="773" xr:uid="{00000000-0005-0000-0000-0000A6030000}"/>
    <cellStyle name="_방동_방동_0517개략예산" xfId="774" xr:uid="{00000000-0005-0000-0000-0000A7030000}"/>
    <cellStyle name="_방동_방동_내역서-최종0223" xfId="775" xr:uid="{00000000-0005-0000-0000-0000A8030000}"/>
    <cellStyle name="_방동_방동_내역서-최종0223_0513설계내역서" xfId="776" xr:uid="{00000000-0005-0000-0000-0000A9030000}"/>
    <cellStyle name="_방동_방동_내역서-최종0223_단대동청사쌈지마당" xfId="777" xr:uid="{00000000-0005-0000-0000-0000AA030000}"/>
    <cellStyle name="_방동_방동_내역서-최종0223_철거 및 이설수량산출-학교숲" xfId="778" xr:uid="{00000000-0005-0000-0000-0000AB030000}"/>
    <cellStyle name="_방동_방동_내역서-최종0223_철거 및 이설수량산출-학교숲_0513설계내역서" xfId="779" xr:uid="{00000000-0005-0000-0000-0000AC030000}"/>
    <cellStyle name="_방동_방동_내역서-최종0223_철거 및 이설수량산출-학교숲_단대동청사쌈지마당" xfId="780" xr:uid="{00000000-0005-0000-0000-0000AD030000}"/>
    <cellStyle name="_방동_방동_단대동청사쌈지마당" xfId="781" xr:uid="{00000000-0005-0000-0000-0000AE030000}"/>
    <cellStyle name="_방동_방동_모란광장" xfId="782" xr:uid="{00000000-0005-0000-0000-0000AF030000}"/>
    <cellStyle name="_방동_방동_모란광장_0517개략예산" xfId="783" xr:uid="{00000000-0005-0000-0000-0000B0030000}"/>
    <cellStyle name="_방동_방동_모란광장_0518도급내역서" xfId="784" xr:uid="{00000000-0005-0000-0000-0000B1030000}"/>
    <cellStyle name="_방동_방동_모란광장_단대동청사쌈지마당" xfId="785" xr:uid="{00000000-0005-0000-0000-0000B2030000}"/>
    <cellStyle name="_방동_방동_모란광장_단대동청사쌈지마당_단대동청사쌈지마당" xfId="786" xr:uid="{00000000-0005-0000-0000-0000B3030000}"/>
    <cellStyle name="_방동_방동_야탑생태하천-0526(추가)" xfId="787" xr:uid="{00000000-0005-0000-0000-0000B4030000}"/>
    <cellStyle name="_방동_방동_야탑생태하천-0526(추가)_단대동청사쌈지마당" xfId="788" xr:uid="{00000000-0005-0000-0000-0000B5030000}"/>
    <cellStyle name="_방동_방동_야탑생태하천-0526(추가)_야탑3동생태하천" xfId="789" xr:uid="{00000000-0005-0000-0000-0000B6030000}"/>
    <cellStyle name="_방동_방동_야탑생태하천-0526(추가)_야탑3동생태하천_단대동청사쌈지마당" xfId="790" xr:uid="{00000000-0005-0000-0000-0000B7030000}"/>
    <cellStyle name="_방동_방동_야탑생태하천-0526(추가)_야탑생태하천-0526(추가)" xfId="791" xr:uid="{00000000-0005-0000-0000-0000B8030000}"/>
    <cellStyle name="_방동_방동_야탑생태하천-0526(추가)_야탑생태하천-0526(추가)_단대동청사쌈지마당" xfId="792" xr:uid="{00000000-0005-0000-0000-0000B9030000}"/>
    <cellStyle name="_방동_방동_야탑생태하천-0526(추가)_야탑생태하천-0526(추가)_야탑생태하천-0526(추가)" xfId="793" xr:uid="{00000000-0005-0000-0000-0000BA030000}"/>
    <cellStyle name="_방동_방동_야탑생태하천-0526(추가)_야탑생태하천-0526(추가)_야탑생태하천-0526(추가)_단대동청사쌈지마당" xfId="794" xr:uid="{00000000-0005-0000-0000-0000BB030000}"/>
    <cellStyle name="_방동_방동_야탑생태하천-0526(추가)_야탑생태하천-0526(추가)_야탑생태하천-0526(추가)_야탑3동생태하천" xfId="795" xr:uid="{00000000-0005-0000-0000-0000BC030000}"/>
    <cellStyle name="_방동_방동_야탑생태하천-0526(추가)_야탑생태하천-0526(추가)_야탑생태하천-0526(추가)_야탑3동생태하천_단대동청사쌈지마당" xfId="796" xr:uid="{00000000-0005-0000-0000-0000BD030000}"/>
    <cellStyle name="_방동_방동_율동자연공원내 화장실 보수 및 도색공사" xfId="797" xr:uid="{00000000-0005-0000-0000-0000BE030000}"/>
    <cellStyle name="_방동_방동_율동자연공원내 화장실 보수 및 도색공사_0513설계내역서" xfId="798" xr:uid="{00000000-0005-0000-0000-0000BF030000}"/>
    <cellStyle name="_방동_방동_율동자연공원내 화장실 보수 및 도색공사_내역서-최종0223" xfId="799" xr:uid="{00000000-0005-0000-0000-0000C0030000}"/>
    <cellStyle name="_방동_방동_율동자연공원내 화장실 보수 및 도색공사_내역서-최종0223_0513설계내역서" xfId="800" xr:uid="{00000000-0005-0000-0000-0000C1030000}"/>
    <cellStyle name="_방동_방동_율동자연공원내 화장실 보수 및 도색공사_내역서-최종0223_단대동청사쌈지마당" xfId="801" xr:uid="{00000000-0005-0000-0000-0000C2030000}"/>
    <cellStyle name="_방동_방동_율동자연공원내 화장실 보수 및 도색공사_내역서-최종0223_철거 및 이설수량산출-학교숲" xfId="802" xr:uid="{00000000-0005-0000-0000-0000C3030000}"/>
    <cellStyle name="_방동_방동_율동자연공원내 화장실 보수 및 도색공사_내역서-최종0223_철거 및 이설수량산출-학교숲_0513설계내역서" xfId="803" xr:uid="{00000000-0005-0000-0000-0000C4030000}"/>
    <cellStyle name="_방동_방동_율동자연공원내 화장실 보수 및 도색공사_내역서-최종0223_철거 및 이설수량산출-학교숲_단대동청사쌈지마당" xfId="804" xr:uid="{00000000-0005-0000-0000-0000C5030000}"/>
    <cellStyle name="_방동_방동_율동자연공원내 화장실 보수 및 도색공사_단대동청사쌈지마당" xfId="805" xr:uid="{00000000-0005-0000-0000-0000C6030000}"/>
    <cellStyle name="_방동_방동_율동자연공원내 화장실 보수 및 도색공사_철거 및 이설수량산출-학교숲" xfId="806" xr:uid="{00000000-0005-0000-0000-0000C7030000}"/>
    <cellStyle name="_방동_방동_율동자연공원내 화장실 보수 및 도색공사_철거 및 이설수량산출-학교숲_0513설계내역서" xfId="807" xr:uid="{00000000-0005-0000-0000-0000C8030000}"/>
    <cellStyle name="_방동_방동_율동자연공원내 화장실 보수 및 도색공사_철거 및 이설수량산출-학교숲_단대동청사쌈지마당" xfId="808" xr:uid="{00000000-0005-0000-0000-0000C9030000}"/>
    <cellStyle name="_방동_방동_율동자연공원내 휴게편의점 도색작업-할증-천정면적추가" xfId="809" xr:uid="{00000000-0005-0000-0000-0000CA030000}"/>
    <cellStyle name="_방동_방동_율동자연공원내 휴게편의점 도색작업-할증-천정면적추가_0513설계내역서" xfId="810" xr:uid="{00000000-0005-0000-0000-0000CB030000}"/>
    <cellStyle name="_방동_방동_율동자연공원내 휴게편의점 도색작업-할증-천정면적추가_내역서-최종0223" xfId="811" xr:uid="{00000000-0005-0000-0000-0000CC030000}"/>
    <cellStyle name="_방동_방동_율동자연공원내 휴게편의점 도색작업-할증-천정면적추가_내역서-최종0223_0513설계내역서" xfId="812" xr:uid="{00000000-0005-0000-0000-0000CD030000}"/>
    <cellStyle name="_방동_방동_율동자연공원내 휴게편의점 도색작업-할증-천정면적추가_내역서-최종0223_단대동청사쌈지마당" xfId="813" xr:uid="{00000000-0005-0000-0000-0000CE030000}"/>
    <cellStyle name="_방동_방동_율동자연공원내 휴게편의점 도색작업-할증-천정면적추가_내역서-최종0223_철거 및 이설수량산출-학교숲" xfId="814" xr:uid="{00000000-0005-0000-0000-0000CF030000}"/>
    <cellStyle name="_방동_방동_율동자연공원내 휴게편의점 도색작업-할증-천정면적추가_내역서-최종0223_철거 및 이설수량산출-학교숲_0513설계내역서" xfId="815" xr:uid="{00000000-0005-0000-0000-0000D0030000}"/>
    <cellStyle name="_방동_방동_율동자연공원내 휴게편의점 도색작업-할증-천정면적추가_내역서-최종0223_철거 및 이설수량산출-학교숲_단대동청사쌈지마당" xfId="816" xr:uid="{00000000-0005-0000-0000-0000D1030000}"/>
    <cellStyle name="_방동_방동_율동자연공원내 휴게편의점 도색작업-할증-천정면적추가_단대동청사쌈지마당" xfId="817" xr:uid="{00000000-0005-0000-0000-0000D2030000}"/>
    <cellStyle name="_방동_방동_율동자연공원내 휴게편의점 도색작업-할증-천정면적추가_철거 및 이설수량산출-학교숲" xfId="818" xr:uid="{00000000-0005-0000-0000-0000D3030000}"/>
    <cellStyle name="_방동_방동_율동자연공원내 휴게편의점 도색작업-할증-천정면적추가_철거 및 이설수량산출-학교숲_0513설계내역서" xfId="819" xr:uid="{00000000-0005-0000-0000-0000D4030000}"/>
    <cellStyle name="_방동_방동_율동자연공원내 휴게편의점 도색작업-할증-천정면적추가_철거 및 이설수량산출-학교숲_단대동청사쌈지마당" xfId="820" xr:uid="{00000000-0005-0000-0000-0000D5030000}"/>
    <cellStyle name="_방동_방동_철거 및 이설수량산출-학교숲" xfId="821" xr:uid="{00000000-0005-0000-0000-0000D6030000}"/>
    <cellStyle name="_방동_방동_철거 및 이설수량산출-학교숲_0513설계내역서" xfId="822" xr:uid="{00000000-0005-0000-0000-0000D7030000}"/>
    <cellStyle name="_방동_방동_철거 및 이설수량산출-학교숲_단대동청사쌈지마당" xfId="823" xr:uid="{00000000-0005-0000-0000-0000D8030000}"/>
    <cellStyle name="_방동_산양리지구" xfId="824" xr:uid="{00000000-0005-0000-0000-0000D9030000}"/>
    <cellStyle name="_방동_산양리지구_0408도급내역서" xfId="825" xr:uid="{00000000-0005-0000-0000-0000DA030000}"/>
    <cellStyle name="_방동_산양리지구_0408도급내역서_분당구청중정보수" xfId="826" xr:uid="{00000000-0005-0000-0000-0000DB030000}"/>
    <cellStyle name="_방동_산양리지구_0501설계내역서" xfId="827" xr:uid="{00000000-0005-0000-0000-0000DC030000}"/>
    <cellStyle name="_방동_산양리지구_0501설계내역서_0501설계내역서" xfId="828" xr:uid="{00000000-0005-0000-0000-0000DD030000}"/>
    <cellStyle name="_방동_산양리지구_0501설계내역서_0501설계내역서(10억)" xfId="829" xr:uid="{00000000-0005-0000-0000-0000DE030000}"/>
    <cellStyle name="_방동_산양리지구_0501설계내역서_0501설계내역서(10억)_0513설계내역서" xfId="830" xr:uid="{00000000-0005-0000-0000-0000DF030000}"/>
    <cellStyle name="_방동_산양리지구_0501설계내역서_0501설계내역서(10억)_0516도급내역서" xfId="831" xr:uid="{00000000-0005-0000-0000-0000E0030000}"/>
    <cellStyle name="_방동_산양리지구_0501설계내역서_0501설계내역서(10억)_단대동청사쌈지마당" xfId="832" xr:uid="{00000000-0005-0000-0000-0000E1030000}"/>
    <cellStyle name="_방동_산양리지구_0501설계내역서_0501설계내역서(7억)" xfId="833" xr:uid="{00000000-0005-0000-0000-0000E2030000}"/>
    <cellStyle name="_방동_산양리지구_0501설계내역서_0501설계내역서(7억)-최종" xfId="834" xr:uid="{00000000-0005-0000-0000-0000E3030000}"/>
    <cellStyle name="_방동_산양리지구_0501설계내역서_0501설계내역서_0513설계내역서" xfId="835" xr:uid="{00000000-0005-0000-0000-0000E4030000}"/>
    <cellStyle name="_방동_산양리지구_0501설계내역서_0501설계내역서_0516도급내역서" xfId="836" xr:uid="{00000000-0005-0000-0000-0000E5030000}"/>
    <cellStyle name="_방동_산양리지구_0501설계내역서_0501설계내역서_단대동청사쌈지마당" xfId="837" xr:uid="{00000000-0005-0000-0000-0000E6030000}"/>
    <cellStyle name="_방동_산양리지구_0501설계내역서_0501설계내역서_야탑생태하천-0526(추가)" xfId="838" xr:uid="{00000000-0005-0000-0000-0000E7030000}"/>
    <cellStyle name="_방동_산양리지구_0501설계내역서_0501설계내역서_야탑생태하천-0526(추가)_단대동청사쌈지마당" xfId="839" xr:uid="{00000000-0005-0000-0000-0000E8030000}"/>
    <cellStyle name="_방동_산양리지구_0501설계내역서_0501설계내역서_야탑생태하천-0526(추가)_야탑3동생태하천" xfId="840" xr:uid="{00000000-0005-0000-0000-0000E9030000}"/>
    <cellStyle name="_방동_산양리지구_0501설계내역서_0501설계내역서_야탑생태하천-0526(추가)_야탑3동생태하천_단대동청사쌈지마당" xfId="841" xr:uid="{00000000-0005-0000-0000-0000EA030000}"/>
    <cellStyle name="_방동_산양리지구_0501설계내역서_0501설계내역서_야탑생태하천-0526(추가)_야탑생태하천-0526(추가)" xfId="842" xr:uid="{00000000-0005-0000-0000-0000EB030000}"/>
    <cellStyle name="_방동_산양리지구_0501설계내역서_0501설계내역서_야탑생태하천-0526(추가)_야탑생태하천-0526(추가)_단대동청사쌈지마당" xfId="843" xr:uid="{00000000-0005-0000-0000-0000EC030000}"/>
    <cellStyle name="_방동_산양리지구_0501설계내역서_0501설계내역서_야탑생태하천-0526(추가)_야탑생태하천-0526(추가)_야탑생태하천-0526(추가)" xfId="844" xr:uid="{00000000-0005-0000-0000-0000ED030000}"/>
    <cellStyle name="_방동_산양리지구_0501설계내역서_0501설계내역서_야탑생태하천-0526(추가)_야탑생태하천-0526(추가)_야탑생태하천-0526(추가)_단대동청사쌈지마당" xfId="845" xr:uid="{00000000-0005-0000-0000-0000EE030000}"/>
    <cellStyle name="_방동_산양리지구_0501설계내역서_0501설계내역서_야탑생태하천-0526(추가)_야탑생태하천-0526(추가)_야탑생태하천-0526(추가)_야탑3동생태하천" xfId="846" xr:uid="{00000000-0005-0000-0000-0000EF030000}"/>
    <cellStyle name="_방동_산양리지구_0501설계내역서_0501설계내역서_야탑생태하천-0526(추가)_야탑생태하천-0526(추가)_야탑생태하천-0526(추가)_야탑3동생태하천_단대동청사쌈지마당" xfId="847" xr:uid="{00000000-0005-0000-0000-0000F0030000}"/>
    <cellStyle name="_방동_산양리지구_0501설계내역서_0513설계내역서" xfId="848" xr:uid="{00000000-0005-0000-0000-0000F1030000}"/>
    <cellStyle name="_방동_산양리지구_0501설계내역서_0516도급내역서" xfId="849" xr:uid="{00000000-0005-0000-0000-0000F2030000}"/>
    <cellStyle name="_방동_산양리지구_0501설계내역서_남한산성변경도급내역서 050517" xfId="850" xr:uid="{00000000-0005-0000-0000-0000F3030000}"/>
    <cellStyle name="_방동_산양리지구_0501설계내역서_남한산성변경도급내역서 050517_0513설계내역서" xfId="851" xr:uid="{00000000-0005-0000-0000-0000F4030000}"/>
    <cellStyle name="_방동_산양리지구_0501설계내역서_남한산성변경도급내역서 050517_단대동청사쌈지마당" xfId="852" xr:uid="{00000000-0005-0000-0000-0000F5030000}"/>
    <cellStyle name="_방동_산양리지구_0501설계내역서_단대동청사쌈지마당" xfId="853" xr:uid="{00000000-0005-0000-0000-0000F6030000}"/>
    <cellStyle name="_방동_산양리지구_0501설계내역서_등산로패쇄공사" xfId="854" xr:uid="{00000000-0005-0000-0000-0000F7030000}"/>
    <cellStyle name="_방동_산양리지구_0501설계내역서_등산로패쇄공사(최종)" xfId="855" xr:uid="{00000000-0005-0000-0000-0000F8030000}"/>
    <cellStyle name="_방동_산양리지구_0501설계내역서_물놀이장준공내역서(0624)" xfId="856" xr:uid="{00000000-0005-0000-0000-0000F9030000}"/>
    <cellStyle name="_방동_산양리지구_0501설계내역서_물놀이장준공내역서(0624)_0513설계내역서" xfId="857" xr:uid="{00000000-0005-0000-0000-0000FA030000}"/>
    <cellStyle name="_방동_산양리지구_0501설계내역서_물놀이장준공내역서(0624)_단대동청사쌈지마당" xfId="858" xr:uid="{00000000-0005-0000-0000-0000FB030000}"/>
    <cellStyle name="_방동_산양리지구_0501설계내역서_사본 - 0501설계내역서" xfId="859" xr:uid="{00000000-0005-0000-0000-0000FC030000}"/>
    <cellStyle name="_방동_산양리지구_0501설계내역서_사본 - 0501설계내역서_0513설계내역서" xfId="860" xr:uid="{00000000-0005-0000-0000-0000FD030000}"/>
    <cellStyle name="_방동_산양리지구_0501설계내역서_사본 - 0501설계내역서_0516도급내역서" xfId="861" xr:uid="{00000000-0005-0000-0000-0000FE030000}"/>
    <cellStyle name="_방동_산양리지구_0501설계내역서_사본 - 0501설계내역서_단대동청사쌈지마당" xfId="862" xr:uid="{00000000-0005-0000-0000-0000FF030000}"/>
    <cellStyle name="_방동_산양리지구_0501설계내역서_사본 - 0501설계내역서_야탑생태하천-0526(추가)" xfId="863" xr:uid="{00000000-0005-0000-0000-000000040000}"/>
    <cellStyle name="_방동_산양리지구_0501설계내역서_사본 - 0501설계내역서_야탑생태하천-0526(추가)_단대동청사쌈지마당" xfId="864" xr:uid="{00000000-0005-0000-0000-000001040000}"/>
    <cellStyle name="_방동_산양리지구_0501설계내역서_사본 - 0501설계내역서_야탑생태하천-0526(추가)_야탑3동생태하천" xfId="865" xr:uid="{00000000-0005-0000-0000-000002040000}"/>
    <cellStyle name="_방동_산양리지구_0501설계내역서_사본 - 0501설계내역서_야탑생태하천-0526(추가)_야탑3동생태하천_단대동청사쌈지마당" xfId="866" xr:uid="{00000000-0005-0000-0000-000003040000}"/>
    <cellStyle name="_방동_산양리지구_0501설계내역서_사본 - 0501설계내역서_야탑생태하천-0526(추가)_야탑생태하천-0526(추가)" xfId="867" xr:uid="{00000000-0005-0000-0000-000004040000}"/>
    <cellStyle name="_방동_산양리지구_0501설계내역서_사본 - 0501설계내역서_야탑생태하천-0526(추가)_야탑생태하천-0526(추가)_단대동청사쌈지마당" xfId="868" xr:uid="{00000000-0005-0000-0000-000005040000}"/>
    <cellStyle name="_방동_산양리지구_0501설계내역서_사본 - 0501설계내역서_야탑생태하천-0526(추가)_야탑생태하천-0526(추가)_야탑생태하천-0526(추가)" xfId="869" xr:uid="{00000000-0005-0000-0000-000006040000}"/>
    <cellStyle name="_방동_산양리지구_0501설계내역서_사본 - 0501설계내역서_야탑생태하천-0526(추가)_야탑생태하천-0526(추가)_야탑생태하천-0526(추가)_단대동청사쌈지마당" xfId="870" xr:uid="{00000000-0005-0000-0000-000007040000}"/>
    <cellStyle name="_방동_산양리지구_0501설계내역서_사본 - 0501설계내역서_야탑생태하천-0526(추가)_야탑생태하천-0526(추가)_야탑생태하천-0526(추가)_야탑3동생태하천" xfId="871" xr:uid="{00000000-0005-0000-0000-000008040000}"/>
    <cellStyle name="_방동_산양리지구_0501설계내역서_사본 - 0501설계내역서_야탑생태하천-0526(추가)_야탑생태하천-0526(추가)_야탑생태하천-0526(추가)_야탑3동생태하천_단대동청사쌈지마당" xfId="872" xr:uid="{00000000-0005-0000-0000-000009040000}"/>
    <cellStyle name="_방동_산양리지구_0501설계내역서_야탑3동생태하천" xfId="873" xr:uid="{00000000-0005-0000-0000-00000A040000}"/>
    <cellStyle name="_방동_산양리지구_0501설계내역서_야탑3동생태하천_단대동청사쌈지마당" xfId="874" xr:uid="{00000000-0005-0000-0000-00000B040000}"/>
    <cellStyle name="_방동_산양리지구_0501설계내역서_야탑생태하천" xfId="875" xr:uid="{00000000-0005-0000-0000-00000C040000}"/>
    <cellStyle name="_방동_산양리지구_0501설계내역서_야탑생태하천_단대동청사쌈지마당" xfId="876" xr:uid="{00000000-0005-0000-0000-00000D040000}"/>
    <cellStyle name="_방동_산양리지구_0501설계내역서_야탑생태하천_야탑생태하천-0526(추가)" xfId="877" xr:uid="{00000000-0005-0000-0000-00000E040000}"/>
    <cellStyle name="_방동_산양리지구_0501설계내역서_야탑생태하천_야탑생태하천-0526(추가)_단대동청사쌈지마당" xfId="878" xr:uid="{00000000-0005-0000-0000-00000F040000}"/>
    <cellStyle name="_방동_산양리지구_0501설계내역서_야탑생태하천_야탑생태하천-0526(추가)_야탑3동생태하천" xfId="879" xr:uid="{00000000-0005-0000-0000-000010040000}"/>
    <cellStyle name="_방동_산양리지구_0501설계내역서_야탑생태하천_야탑생태하천-0526(추가)_야탑3동생태하천_단대동청사쌈지마당" xfId="880" xr:uid="{00000000-0005-0000-0000-000011040000}"/>
    <cellStyle name="_방동_산양리지구_0501설계내역서_야탑생태하천_야탑생태하천-0526(추가)_야탑생태하천-0526(추가)" xfId="881" xr:uid="{00000000-0005-0000-0000-000012040000}"/>
    <cellStyle name="_방동_산양리지구_0501설계내역서_야탑생태하천_야탑생태하천-0526(추가)_야탑생태하천-0526(추가)_단대동청사쌈지마당" xfId="882" xr:uid="{00000000-0005-0000-0000-000013040000}"/>
    <cellStyle name="_방동_산양리지구_0501설계내역서_야탑생태하천_야탑생태하천-0526(추가)_야탑생태하천-0526(추가)_야탑생태하천-0526(추가)" xfId="883" xr:uid="{00000000-0005-0000-0000-000014040000}"/>
    <cellStyle name="_방동_산양리지구_0501설계내역서_야탑생태하천_야탑생태하천-0526(추가)_야탑생태하천-0526(추가)_야탑생태하천-0526(추가)_단대동청사쌈지마당" xfId="884" xr:uid="{00000000-0005-0000-0000-000015040000}"/>
    <cellStyle name="_방동_산양리지구_0501설계내역서_야탑생태하천_야탑생태하천-0526(추가)_야탑생태하천-0526(추가)_야탑생태하천-0526(추가)_야탑3동생태하천" xfId="885" xr:uid="{00000000-0005-0000-0000-000016040000}"/>
    <cellStyle name="_방동_산양리지구_0501설계내역서_야탑생태하천_야탑생태하천-0526(추가)_야탑생태하천-0526(추가)_야탑생태하천-0526(추가)_야탑3동생태하천_단대동청사쌈지마당" xfId="886" xr:uid="{00000000-0005-0000-0000-000017040000}"/>
    <cellStyle name="_방동_산양리지구_0501설계내역서_야탑생태하천-0526(추가)" xfId="887" xr:uid="{00000000-0005-0000-0000-000018040000}"/>
    <cellStyle name="_방동_산양리지구_0501설계내역서_야탑생태하천-0526(추가)_단대동청사쌈지마당" xfId="888" xr:uid="{00000000-0005-0000-0000-000019040000}"/>
    <cellStyle name="_방동_산양리지구_0501설계내역서_야탑생태하천-0526(추가)_야탑생태하천-0526(추가)" xfId="889" xr:uid="{00000000-0005-0000-0000-00001A040000}"/>
    <cellStyle name="_방동_산양리지구_0501설계내역서_야탑생태하천-0526(추가)_야탑생태하천-0526(추가)_단대동청사쌈지마당" xfId="890" xr:uid="{00000000-0005-0000-0000-00001B040000}"/>
    <cellStyle name="_방동_산양리지구_0501설계내역서_야탑생태하천-0526(추가)_야탑생태하천-0526(추가)_야탑3동생태하천" xfId="891" xr:uid="{00000000-0005-0000-0000-00001C040000}"/>
    <cellStyle name="_방동_산양리지구_0501설계내역서_야탑생태하천-0526(추가)_야탑생태하천-0526(추가)_야탑3동생태하천_단대동청사쌈지마당" xfId="892" xr:uid="{00000000-0005-0000-0000-00001D040000}"/>
    <cellStyle name="_방동_산양리지구_0502설계내역서" xfId="893" xr:uid="{00000000-0005-0000-0000-00001E040000}"/>
    <cellStyle name="_방동_산양리지구_0502설계내역서_0502설계내역서(0219)" xfId="894" xr:uid="{00000000-0005-0000-0000-00001F040000}"/>
    <cellStyle name="_방동_산양리지구_0502설계내역서_0502설계내역서(0219)_0516도급내역서" xfId="895" xr:uid="{00000000-0005-0000-0000-000020040000}"/>
    <cellStyle name="_방동_산양리지구_0502설계내역서_0502설계내역서(0219)_0517개략예산" xfId="896" xr:uid="{00000000-0005-0000-0000-000021040000}"/>
    <cellStyle name="_방동_산양리지구_0502설계내역서_0502설계내역서(0219)_단대동청사쌈지마당" xfId="897" xr:uid="{00000000-0005-0000-0000-000022040000}"/>
    <cellStyle name="_방동_산양리지구_0502설계내역서_0502설계내역서(0219)_모란광장" xfId="898" xr:uid="{00000000-0005-0000-0000-000023040000}"/>
    <cellStyle name="_방동_산양리지구_0502설계내역서_0502설계내역서(0219)_모란광장_0517개략예산" xfId="899" xr:uid="{00000000-0005-0000-0000-000024040000}"/>
    <cellStyle name="_방동_산양리지구_0502설계내역서_0502설계내역서(0219)_모란광장_0518도급내역서" xfId="900" xr:uid="{00000000-0005-0000-0000-000025040000}"/>
    <cellStyle name="_방동_산양리지구_0502설계내역서_0502설계내역서(0219)_모란광장_단대동청사쌈지마당" xfId="901" xr:uid="{00000000-0005-0000-0000-000026040000}"/>
    <cellStyle name="_방동_산양리지구_0502설계내역서_0502설계내역서(0219)_모란광장_단대동청사쌈지마당_단대동청사쌈지마당" xfId="902" xr:uid="{00000000-0005-0000-0000-000027040000}"/>
    <cellStyle name="_방동_산양리지구_0502설계내역서_0502설계내역서(수정)" xfId="903" xr:uid="{00000000-0005-0000-0000-000028040000}"/>
    <cellStyle name="_방동_산양리지구_0502설계내역서_0502설계내역서(수정)_0516도급내역서" xfId="904" xr:uid="{00000000-0005-0000-0000-000029040000}"/>
    <cellStyle name="_방동_산양리지구_0502설계내역서_0502설계내역서(수정)_0517개략예산" xfId="905" xr:uid="{00000000-0005-0000-0000-00002A040000}"/>
    <cellStyle name="_방동_산양리지구_0502설계내역서_0502설계내역서(수정)_단대동청사쌈지마당" xfId="906" xr:uid="{00000000-0005-0000-0000-00002B040000}"/>
    <cellStyle name="_방동_산양리지구_0502설계내역서_0502설계내역서(수정)_모란광장" xfId="907" xr:uid="{00000000-0005-0000-0000-00002C040000}"/>
    <cellStyle name="_방동_산양리지구_0502설계내역서_0502설계내역서(수정)_모란광장_0517개략예산" xfId="908" xr:uid="{00000000-0005-0000-0000-00002D040000}"/>
    <cellStyle name="_방동_산양리지구_0502설계내역서_0502설계내역서(수정)_모란광장_0518도급내역서" xfId="909" xr:uid="{00000000-0005-0000-0000-00002E040000}"/>
    <cellStyle name="_방동_산양리지구_0502설계내역서_0502설계내역서(수정)_모란광장_단대동청사쌈지마당" xfId="910" xr:uid="{00000000-0005-0000-0000-00002F040000}"/>
    <cellStyle name="_방동_산양리지구_0502설계내역서_0502설계내역서(수정)_모란광장_단대동청사쌈지마당_단대동청사쌈지마당" xfId="911" xr:uid="{00000000-0005-0000-0000-000030040000}"/>
    <cellStyle name="_방동_산양리지구_0502설계내역서_0516도급내역서" xfId="912" xr:uid="{00000000-0005-0000-0000-000031040000}"/>
    <cellStyle name="_방동_산양리지구_0502설계내역서_0517개략예산" xfId="913" xr:uid="{00000000-0005-0000-0000-000032040000}"/>
    <cellStyle name="_방동_산양리지구_0502설계내역서_단대동청사쌈지마당" xfId="914" xr:uid="{00000000-0005-0000-0000-000033040000}"/>
    <cellStyle name="_방동_산양리지구_0502설계내역서_모란광장" xfId="915" xr:uid="{00000000-0005-0000-0000-000034040000}"/>
    <cellStyle name="_방동_산양리지구_0502설계내역서_모란광장_0517개략예산" xfId="916" xr:uid="{00000000-0005-0000-0000-000035040000}"/>
    <cellStyle name="_방동_산양리지구_0502설계내역서_모란광장_0518도급내역서" xfId="917" xr:uid="{00000000-0005-0000-0000-000036040000}"/>
    <cellStyle name="_방동_산양리지구_0502설계내역서_모란광장_단대동청사쌈지마당" xfId="918" xr:uid="{00000000-0005-0000-0000-000037040000}"/>
    <cellStyle name="_방동_산양리지구_0502설계내역서_모란광장_단대동청사쌈지마당_단대동청사쌈지마당" xfId="919" xr:uid="{00000000-0005-0000-0000-000038040000}"/>
    <cellStyle name="_방동_산양리지구_0513설계내역서" xfId="920" xr:uid="{00000000-0005-0000-0000-000039040000}"/>
    <cellStyle name="_방동_산양리지구_0516도급내역서" xfId="921" xr:uid="{00000000-0005-0000-0000-00003A040000}"/>
    <cellStyle name="_방동_산양리지구_0517개략예산" xfId="922" xr:uid="{00000000-0005-0000-0000-00003B040000}"/>
    <cellStyle name="_방동_산양리지구_내역서-최종0223" xfId="923" xr:uid="{00000000-0005-0000-0000-00003C040000}"/>
    <cellStyle name="_방동_산양리지구_내역서-최종0223_0513설계내역서" xfId="924" xr:uid="{00000000-0005-0000-0000-00003D040000}"/>
    <cellStyle name="_방동_산양리지구_내역서-최종0223_단대동청사쌈지마당" xfId="925" xr:uid="{00000000-0005-0000-0000-00003E040000}"/>
    <cellStyle name="_방동_산양리지구_내역서-최종0223_철거 및 이설수량산출-학교숲" xfId="926" xr:uid="{00000000-0005-0000-0000-00003F040000}"/>
    <cellStyle name="_방동_산양리지구_내역서-최종0223_철거 및 이설수량산출-학교숲_0513설계내역서" xfId="927" xr:uid="{00000000-0005-0000-0000-000040040000}"/>
    <cellStyle name="_방동_산양리지구_내역서-최종0223_철거 및 이설수량산출-학교숲_단대동청사쌈지마당" xfId="928" xr:uid="{00000000-0005-0000-0000-000041040000}"/>
    <cellStyle name="_방동_산양리지구_단대동청사쌈지마당" xfId="929" xr:uid="{00000000-0005-0000-0000-000042040000}"/>
    <cellStyle name="_방동_산양리지구_모란광장" xfId="930" xr:uid="{00000000-0005-0000-0000-000043040000}"/>
    <cellStyle name="_방동_산양리지구_모란광장_0517개략예산" xfId="931" xr:uid="{00000000-0005-0000-0000-000044040000}"/>
    <cellStyle name="_방동_산양리지구_모란광장_0518도급내역서" xfId="932" xr:uid="{00000000-0005-0000-0000-000045040000}"/>
    <cellStyle name="_방동_산양리지구_모란광장_단대동청사쌈지마당" xfId="933" xr:uid="{00000000-0005-0000-0000-000046040000}"/>
    <cellStyle name="_방동_산양리지구_모란광장_단대동청사쌈지마당_단대동청사쌈지마당" xfId="934" xr:uid="{00000000-0005-0000-0000-000047040000}"/>
    <cellStyle name="_방동_산양리지구_야탑생태하천-0526(추가)" xfId="935" xr:uid="{00000000-0005-0000-0000-000048040000}"/>
    <cellStyle name="_방동_산양리지구_야탑생태하천-0526(추가)_단대동청사쌈지마당" xfId="936" xr:uid="{00000000-0005-0000-0000-000049040000}"/>
    <cellStyle name="_방동_산양리지구_야탑생태하천-0526(추가)_야탑3동생태하천" xfId="937" xr:uid="{00000000-0005-0000-0000-00004A040000}"/>
    <cellStyle name="_방동_산양리지구_야탑생태하천-0526(추가)_야탑3동생태하천_단대동청사쌈지마당" xfId="938" xr:uid="{00000000-0005-0000-0000-00004B040000}"/>
    <cellStyle name="_방동_산양리지구_야탑생태하천-0526(추가)_야탑생태하천-0526(추가)" xfId="939" xr:uid="{00000000-0005-0000-0000-00004C040000}"/>
    <cellStyle name="_방동_산양리지구_야탑생태하천-0526(추가)_야탑생태하천-0526(추가)_단대동청사쌈지마당" xfId="940" xr:uid="{00000000-0005-0000-0000-00004D040000}"/>
    <cellStyle name="_방동_산양리지구_야탑생태하천-0526(추가)_야탑생태하천-0526(추가)_야탑생태하천-0526(추가)" xfId="941" xr:uid="{00000000-0005-0000-0000-00004E040000}"/>
    <cellStyle name="_방동_산양리지구_야탑생태하천-0526(추가)_야탑생태하천-0526(추가)_야탑생태하천-0526(추가)_단대동청사쌈지마당" xfId="942" xr:uid="{00000000-0005-0000-0000-00004F040000}"/>
    <cellStyle name="_방동_산양리지구_야탑생태하천-0526(추가)_야탑생태하천-0526(추가)_야탑생태하천-0526(추가)_야탑3동생태하천" xfId="943" xr:uid="{00000000-0005-0000-0000-000050040000}"/>
    <cellStyle name="_방동_산양리지구_야탑생태하천-0526(추가)_야탑생태하천-0526(추가)_야탑생태하천-0526(추가)_야탑3동생태하천_단대동청사쌈지마당" xfId="944" xr:uid="{00000000-0005-0000-0000-000051040000}"/>
    <cellStyle name="_방동_산양리지구_율동자연공원내 화장실 보수 및 도색공사" xfId="945" xr:uid="{00000000-0005-0000-0000-000052040000}"/>
    <cellStyle name="_방동_산양리지구_율동자연공원내 화장실 보수 및 도색공사_0513설계내역서" xfId="946" xr:uid="{00000000-0005-0000-0000-000053040000}"/>
    <cellStyle name="_방동_산양리지구_율동자연공원내 화장실 보수 및 도색공사_내역서-최종0223" xfId="947" xr:uid="{00000000-0005-0000-0000-000054040000}"/>
    <cellStyle name="_방동_산양리지구_율동자연공원내 화장실 보수 및 도색공사_내역서-최종0223_0513설계내역서" xfId="948" xr:uid="{00000000-0005-0000-0000-000055040000}"/>
    <cellStyle name="_방동_산양리지구_율동자연공원내 화장실 보수 및 도색공사_내역서-최종0223_단대동청사쌈지마당" xfId="949" xr:uid="{00000000-0005-0000-0000-000056040000}"/>
    <cellStyle name="_방동_산양리지구_율동자연공원내 화장실 보수 및 도색공사_내역서-최종0223_철거 및 이설수량산출-학교숲" xfId="950" xr:uid="{00000000-0005-0000-0000-000057040000}"/>
    <cellStyle name="_방동_산양리지구_율동자연공원내 화장실 보수 및 도색공사_내역서-최종0223_철거 및 이설수량산출-학교숲_0513설계내역서" xfId="951" xr:uid="{00000000-0005-0000-0000-000058040000}"/>
    <cellStyle name="_방동_산양리지구_율동자연공원내 화장실 보수 및 도색공사_내역서-최종0223_철거 및 이설수량산출-학교숲_단대동청사쌈지마당" xfId="952" xr:uid="{00000000-0005-0000-0000-000059040000}"/>
    <cellStyle name="_방동_산양리지구_율동자연공원내 화장실 보수 및 도색공사_단대동청사쌈지마당" xfId="953" xr:uid="{00000000-0005-0000-0000-00005A040000}"/>
    <cellStyle name="_방동_산양리지구_율동자연공원내 화장실 보수 및 도색공사_철거 및 이설수량산출-학교숲" xfId="954" xr:uid="{00000000-0005-0000-0000-00005B040000}"/>
    <cellStyle name="_방동_산양리지구_율동자연공원내 화장실 보수 및 도색공사_철거 및 이설수량산출-학교숲_0513설계내역서" xfId="955" xr:uid="{00000000-0005-0000-0000-00005C040000}"/>
    <cellStyle name="_방동_산양리지구_율동자연공원내 화장실 보수 및 도색공사_철거 및 이설수량산출-학교숲_단대동청사쌈지마당" xfId="956" xr:uid="{00000000-0005-0000-0000-00005D040000}"/>
    <cellStyle name="_방동_산양리지구_율동자연공원내 휴게편의점 도색작업-할증-천정면적추가" xfId="957" xr:uid="{00000000-0005-0000-0000-00005E040000}"/>
    <cellStyle name="_방동_산양리지구_율동자연공원내 휴게편의점 도색작업-할증-천정면적추가_0513설계내역서" xfId="958" xr:uid="{00000000-0005-0000-0000-00005F040000}"/>
    <cellStyle name="_방동_산양리지구_율동자연공원내 휴게편의점 도색작업-할증-천정면적추가_내역서-최종0223" xfId="959" xr:uid="{00000000-0005-0000-0000-000060040000}"/>
    <cellStyle name="_방동_산양리지구_율동자연공원내 휴게편의점 도색작업-할증-천정면적추가_내역서-최종0223_0513설계내역서" xfId="960" xr:uid="{00000000-0005-0000-0000-000061040000}"/>
    <cellStyle name="_방동_산양리지구_율동자연공원내 휴게편의점 도색작업-할증-천정면적추가_내역서-최종0223_단대동청사쌈지마당" xfId="961" xr:uid="{00000000-0005-0000-0000-000062040000}"/>
    <cellStyle name="_방동_산양리지구_율동자연공원내 휴게편의점 도색작업-할증-천정면적추가_내역서-최종0223_철거 및 이설수량산출-학교숲" xfId="962" xr:uid="{00000000-0005-0000-0000-000063040000}"/>
    <cellStyle name="_방동_산양리지구_율동자연공원내 휴게편의점 도색작업-할증-천정면적추가_내역서-최종0223_철거 및 이설수량산출-학교숲_0513설계내역서" xfId="963" xr:uid="{00000000-0005-0000-0000-000064040000}"/>
    <cellStyle name="_방동_산양리지구_율동자연공원내 휴게편의점 도색작업-할증-천정면적추가_내역서-최종0223_철거 및 이설수량산출-학교숲_단대동청사쌈지마당" xfId="964" xr:uid="{00000000-0005-0000-0000-000065040000}"/>
    <cellStyle name="_방동_산양리지구_율동자연공원내 휴게편의점 도색작업-할증-천정면적추가_단대동청사쌈지마당" xfId="965" xr:uid="{00000000-0005-0000-0000-000066040000}"/>
    <cellStyle name="_방동_산양리지구_율동자연공원내 휴게편의점 도색작업-할증-천정면적추가_철거 및 이설수량산출-학교숲" xfId="966" xr:uid="{00000000-0005-0000-0000-000067040000}"/>
    <cellStyle name="_방동_산양리지구_율동자연공원내 휴게편의점 도색작업-할증-천정면적추가_철거 및 이설수량산출-학교숲_0513설계내역서" xfId="967" xr:uid="{00000000-0005-0000-0000-000068040000}"/>
    <cellStyle name="_방동_산양리지구_율동자연공원내 휴게편의점 도색작업-할증-천정면적추가_철거 및 이설수량산출-학교숲_단대동청사쌈지마당" xfId="968" xr:uid="{00000000-0005-0000-0000-000069040000}"/>
    <cellStyle name="_방동_산양리지구_철거 및 이설수량산출-학교숲" xfId="969" xr:uid="{00000000-0005-0000-0000-00006A040000}"/>
    <cellStyle name="_방동_산양리지구_철거 및 이설수량산출-학교숲_0513설계내역서" xfId="970" xr:uid="{00000000-0005-0000-0000-00006B040000}"/>
    <cellStyle name="_방동_산양리지구_철거 및 이설수량산출-학교숲_단대동청사쌈지마당" xfId="971" xr:uid="{00000000-0005-0000-0000-00006C040000}"/>
    <cellStyle name="_방동_서상2리" xfId="972" xr:uid="{00000000-0005-0000-0000-00006D040000}"/>
    <cellStyle name="_방동_서상2리_0408도급내역서" xfId="973" xr:uid="{00000000-0005-0000-0000-00006E040000}"/>
    <cellStyle name="_방동_서상2리_0408도급내역서_분당구청중정보수" xfId="974" xr:uid="{00000000-0005-0000-0000-00006F040000}"/>
    <cellStyle name="_방동_서상2리_0501설계내역서" xfId="975" xr:uid="{00000000-0005-0000-0000-000070040000}"/>
    <cellStyle name="_방동_서상2리_0501설계내역서_0501설계내역서" xfId="976" xr:uid="{00000000-0005-0000-0000-000071040000}"/>
    <cellStyle name="_방동_서상2리_0501설계내역서_0501설계내역서(10억)" xfId="977" xr:uid="{00000000-0005-0000-0000-000072040000}"/>
    <cellStyle name="_방동_서상2리_0501설계내역서_0501설계내역서(10억)_0513설계내역서" xfId="978" xr:uid="{00000000-0005-0000-0000-000073040000}"/>
    <cellStyle name="_방동_서상2리_0501설계내역서_0501설계내역서(10억)_0516도급내역서" xfId="979" xr:uid="{00000000-0005-0000-0000-000074040000}"/>
    <cellStyle name="_방동_서상2리_0501설계내역서_0501설계내역서(10억)_단대동청사쌈지마당" xfId="980" xr:uid="{00000000-0005-0000-0000-000075040000}"/>
    <cellStyle name="_방동_서상2리_0501설계내역서_0501설계내역서(7억)" xfId="981" xr:uid="{00000000-0005-0000-0000-000076040000}"/>
    <cellStyle name="_방동_서상2리_0501설계내역서_0501설계내역서(7억)-최종" xfId="982" xr:uid="{00000000-0005-0000-0000-000077040000}"/>
    <cellStyle name="_방동_서상2리_0501설계내역서_0501설계내역서_0513설계내역서" xfId="983" xr:uid="{00000000-0005-0000-0000-000078040000}"/>
    <cellStyle name="_방동_서상2리_0501설계내역서_0501설계내역서_0516도급내역서" xfId="984" xr:uid="{00000000-0005-0000-0000-000079040000}"/>
    <cellStyle name="_방동_서상2리_0501설계내역서_0501설계내역서_단대동청사쌈지마당" xfId="985" xr:uid="{00000000-0005-0000-0000-00007A040000}"/>
    <cellStyle name="_방동_서상2리_0501설계내역서_0501설계내역서_야탑생태하천-0526(추가)" xfId="986" xr:uid="{00000000-0005-0000-0000-00007B040000}"/>
    <cellStyle name="_방동_서상2리_0501설계내역서_0501설계내역서_야탑생태하천-0526(추가)_단대동청사쌈지마당" xfId="987" xr:uid="{00000000-0005-0000-0000-00007C040000}"/>
    <cellStyle name="_방동_서상2리_0501설계내역서_0501설계내역서_야탑생태하천-0526(추가)_야탑3동생태하천" xfId="988" xr:uid="{00000000-0005-0000-0000-00007D040000}"/>
    <cellStyle name="_방동_서상2리_0501설계내역서_0501설계내역서_야탑생태하천-0526(추가)_야탑3동생태하천_단대동청사쌈지마당" xfId="989" xr:uid="{00000000-0005-0000-0000-00007E040000}"/>
    <cellStyle name="_방동_서상2리_0501설계내역서_0501설계내역서_야탑생태하천-0526(추가)_야탑생태하천-0526(추가)" xfId="990" xr:uid="{00000000-0005-0000-0000-00007F040000}"/>
    <cellStyle name="_방동_서상2리_0501설계내역서_0501설계내역서_야탑생태하천-0526(추가)_야탑생태하천-0526(추가)_단대동청사쌈지마당" xfId="991" xr:uid="{00000000-0005-0000-0000-000080040000}"/>
    <cellStyle name="_방동_서상2리_0501설계내역서_0501설계내역서_야탑생태하천-0526(추가)_야탑생태하천-0526(추가)_야탑생태하천-0526(추가)" xfId="992" xr:uid="{00000000-0005-0000-0000-000081040000}"/>
    <cellStyle name="_방동_서상2리_0501설계내역서_0501설계내역서_야탑생태하천-0526(추가)_야탑생태하천-0526(추가)_야탑생태하천-0526(추가)_단대동청사쌈지마당" xfId="993" xr:uid="{00000000-0005-0000-0000-000082040000}"/>
    <cellStyle name="_방동_서상2리_0501설계내역서_0501설계내역서_야탑생태하천-0526(추가)_야탑생태하천-0526(추가)_야탑생태하천-0526(추가)_야탑3동생태하천" xfId="994" xr:uid="{00000000-0005-0000-0000-000083040000}"/>
    <cellStyle name="_방동_서상2리_0501설계내역서_0501설계내역서_야탑생태하천-0526(추가)_야탑생태하천-0526(추가)_야탑생태하천-0526(추가)_야탑3동생태하천_단대동청사쌈지마당" xfId="995" xr:uid="{00000000-0005-0000-0000-000084040000}"/>
    <cellStyle name="_방동_서상2리_0501설계내역서_0513설계내역서" xfId="996" xr:uid="{00000000-0005-0000-0000-000085040000}"/>
    <cellStyle name="_방동_서상2리_0501설계내역서_0516도급내역서" xfId="997" xr:uid="{00000000-0005-0000-0000-000086040000}"/>
    <cellStyle name="_방동_서상2리_0501설계내역서_남한산성변경도급내역서 050517" xfId="998" xr:uid="{00000000-0005-0000-0000-000087040000}"/>
    <cellStyle name="_방동_서상2리_0501설계내역서_남한산성변경도급내역서 050517_0513설계내역서" xfId="999" xr:uid="{00000000-0005-0000-0000-000088040000}"/>
    <cellStyle name="_방동_서상2리_0501설계내역서_남한산성변경도급내역서 050517_단대동청사쌈지마당" xfId="1000" xr:uid="{00000000-0005-0000-0000-000089040000}"/>
    <cellStyle name="_방동_서상2리_0501설계내역서_단대동청사쌈지마당" xfId="1001" xr:uid="{00000000-0005-0000-0000-00008A040000}"/>
    <cellStyle name="_방동_서상2리_0501설계내역서_등산로패쇄공사" xfId="1002" xr:uid="{00000000-0005-0000-0000-00008B040000}"/>
    <cellStyle name="_방동_서상2리_0501설계내역서_등산로패쇄공사(최종)" xfId="1003" xr:uid="{00000000-0005-0000-0000-00008C040000}"/>
    <cellStyle name="_방동_서상2리_0501설계내역서_물놀이장준공내역서(0624)" xfId="1004" xr:uid="{00000000-0005-0000-0000-00008D040000}"/>
    <cellStyle name="_방동_서상2리_0501설계내역서_물놀이장준공내역서(0624)_0513설계내역서" xfId="1005" xr:uid="{00000000-0005-0000-0000-00008E040000}"/>
    <cellStyle name="_방동_서상2리_0501설계내역서_물놀이장준공내역서(0624)_단대동청사쌈지마당" xfId="1006" xr:uid="{00000000-0005-0000-0000-00008F040000}"/>
    <cellStyle name="_방동_서상2리_0501설계내역서_사본 - 0501설계내역서" xfId="1007" xr:uid="{00000000-0005-0000-0000-000090040000}"/>
    <cellStyle name="_방동_서상2리_0501설계내역서_사본 - 0501설계내역서_0513설계내역서" xfId="1008" xr:uid="{00000000-0005-0000-0000-000091040000}"/>
    <cellStyle name="_방동_서상2리_0501설계내역서_사본 - 0501설계내역서_0516도급내역서" xfId="1009" xr:uid="{00000000-0005-0000-0000-000092040000}"/>
    <cellStyle name="_방동_서상2리_0501설계내역서_사본 - 0501설계내역서_단대동청사쌈지마당" xfId="1010" xr:uid="{00000000-0005-0000-0000-000093040000}"/>
    <cellStyle name="_방동_서상2리_0501설계내역서_사본 - 0501설계내역서_야탑생태하천-0526(추가)" xfId="1011" xr:uid="{00000000-0005-0000-0000-000094040000}"/>
    <cellStyle name="_방동_서상2리_0501설계내역서_사본 - 0501설계내역서_야탑생태하천-0526(추가)_단대동청사쌈지마당" xfId="1012" xr:uid="{00000000-0005-0000-0000-000095040000}"/>
    <cellStyle name="_방동_서상2리_0501설계내역서_사본 - 0501설계내역서_야탑생태하천-0526(추가)_야탑3동생태하천" xfId="1013" xr:uid="{00000000-0005-0000-0000-000096040000}"/>
    <cellStyle name="_방동_서상2리_0501설계내역서_사본 - 0501설계내역서_야탑생태하천-0526(추가)_야탑3동생태하천_단대동청사쌈지마당" xfId="1014" xr:uid="{00000000-0005-0000-0000-000097040000}"/>
    <cellStyle name="_방동_서상2리_0501설계내역서_사본 - 0501설계내역서_야탑생태하천-0526(추가)_야탑생태하천-0526(추가)" xfId="1015" xr:uid="{00000000-0005-0000-0000-000098040000}"/>
    <cellStyle name="_방동_서상2리_0501설계내역서_사본 - 0501설계내역서_야탑생태하천-0526(추가)_야탑생태하천-0526(추가)_단대동청사쌈지마당" xfId="1016" xr:uid="{00000000-0005-0000-0000-000099040000}"/>
    <cellStyle name="_방동_서상2리_0501설계내역서_사본 - 0501설계내역서_야탑생태하천-0526(추가)_야탑생태하천-0526(추가)_야탑생태하천-0526(추가)" xfId="1017" xr:uid="{00000000-0005-0000-0000-00009A040000}"/>
    <cellStyle name="_방동_서상2리_0501설계내역서_사본 - 0501설계내역서_야탑생태하천-0526(추가)_야탑생태하천-0526(추가)_야탑생태하천-0526(추가)_단대동청사쌈지마당" xfId="1018" xr:uid="{00000000-0005-0000-0000-00009B040000}"/>
    <cellStyle name="_방동_서상2리_0501설계내역서_사본 - 0501설계내역서_야탑생태하천-0526(추가)_야탑생태하천-0526(추가)_야탑생태하천-0526(추가)_야탑3동생태하천" xfId="1019" xr:uid="{00000000-0005-0000-0000-00009C040000}"/>
    <cellStyle name="_방동_서상2리_0501설계내역서_사본 - 0501설계내역서_야탑생태하천-0526(추가)_야탑생태하천-0526(추가)_야탑생태하천-0526(추가)_야탑3동생태하천_단대동청사쌈지마당" xfId="1020" xr:uid="{00000000-0005-0000-0000-00009D040000}"/>
    <cellStyle name="_방동_서상2리_0501설계내역서_야탑3동생태하천" xfId="1021" xr:uid="{00000000-0005-0000-0000-00009E040000}"/>
    <cellStyle name="_방동_서상2리_0501설계내역서_야탑3동생태하천_단대동청사쌈지마당" xfId="1022" xr:uid="{00000000-0005-0000-0000-00009F040000}"/>
    <cellStyle name="_방동_서상2리_0501설계내역서_야탑생태하천" xfId="1023" xr:uid="{00000000-0005-0000-0000-0000A0040000}"/>
    <cellStyle name="_방동_서상2리_0501설계내역서_야탑생태하천_단대동청사쌈지마당" xfId="1024" xr:uid="{00000000-0005-0000-0000-0000A1040000}"/>
    <cellStyle name="_방동_서상2리_0501설계내역서_야탑생태하천_야탑생태하천-0526(추가)" xfId="1025" xr:uid="{00000000-0005-0000-0000-0000A2040000}"/>
    <cellStyle name="_방동_서상2리_0501설계내역서_야탑생태하천_야탑생태하천-0526(추가)_단대동청사쌈지마당" xfId="1026" xr:uid="{00000000-0005-0000-0000-0000A3040000}"/>
    <cellStyle name="_방동_서상2리_0501설계내역서_야탑생태하천_야탑생태하천-0526(추가)_야탑3동생태하천" xfId="1027" xr:uid="{00000000-0005-0000-0000-0000A4040000}"/>
    <cellStyle name="_방동_서상2리_0501설계내역서_야탑생태하천_야탑생태하천-0526(추가)_야탑3동생태하천_단대동청사쌈지마당" xfId="1028" xr:uid="{00000000-0005-0000-0000-0000A5040000}"/>
    <cellStyle name="_방동_서상2리_0501설계내역서_야탑생태하천_야탑생태하천-0526(추가)_야탑생태하천-0526(추가)" xfId="1029" xr:uid="{00000000-0005-0000-0000-0000A6040000}"/>
    <cellStyle name="_방동_서상2리_0501설계내역서_야탑생태하천_야탑생태하천-0526(추가)_야탑생태하천-0526(추가)_단대동청사쌈지마당" xfId="1030" xr:uid="{00000000-0005-0000-0000-0000A7040000}"/>
    <cellStyle name="_방동_서상2리_0501설계내역서_야탑생태하천_야탑생태하천-0526(추가)_야탑생태하천-0526(추가)_야탑생태하천-0526(추가)" xfId="1031" xr:uid="{00000000-0005-0000-0000-0000A8040000}"/>
    <cellStyle name="_방동_서상2리_0501설계내역서_야탑생태하천_야탑생태하천-0526(추가)_야탑생태하천-0526(추가)_야탑생태하천-0526(추가)_단대동청사쌈지마당" xfId="1032" xr:uid="{00000000-0005-0000-0000-0000A9040000}"/>
    <cellStyle name="_방동_서상2리_0501설계내역서_야탑생태하천_야탑생태하천-0526(추가)_야탑생태하천-0526(추가)_야탑생태하천-0526(추가)_야탑3동생태하천" xfId="1033" xr:uid="{00000000-0005-0000-0000-0000AA040000}"/>
    <cellStyle name="_방동_서상2리_0501설계내역서_야탑생태하천_야탑생태하천-0526(추가)_야탑생태하천-0526(추가)_야탑생태하천-0526(추가)_야탑3동생태하천_단대동청사쌈지마당" xfId="1034" xr:uid="{00000000-0005-0000-0000-0000AB040000}"/>
    <cellStyle name="_방동_서상2리_0501설계내역서_야탑생태하천-0526(추가)" xfId="1035" xr:uid="{00000000-0005-0000-0000-0000AC040000}"/>
    <cellStyle name="_방동_서상2리_0501설계내역서_야탑생태하천-0526(추가)_단대동청사쌈지마당" xfId="1036" xr:uid="{00000000-0005-0000-0000-0000AD040000}"/>
    <cellStyle name="_방동_서상2리_0501설계내역서_야탑생태하천-0526(추가)_야탑생태하천-0526(추가)" xfId="1037" xr:uid="{00000000-0005-0000-0000-0000AE040000}"/>
    <cellStyle name="_방동_서상2리_0501설계내역서_야탑생태하천-0526(추가)_야탑생태하천-0526(추가)_단대동청사쌈지마당" xfId="1038" xr:uid="{00000000-0005-0000-0000-0000AF040000}"/>
    <cellStyle name="_방동_서상2리_0501설계내역서_야탑생태하천-0526(추가)_야탑생태하천-0526(추가)_야탑3동생태하천" xfId="1039" xr:uid="{00000000-0005-0000-0000-0000B0040000}"/>
    <cellStyle name="_방동_서상2리_0501설계내역서_야탑생태하천-0526(추가)_야탑생태하천-0526(추가)_야탑3동생태하천_단대동청사쌈지마당" xfId="1040" xr:uid="{00000000-0005-0000-0000-0000B1040000}"/>
    <cellStyle name="_방동_서상2리_0502설계내역서" xfId="1041" xr:uid="{00000000-0005-0000-0000-0000B2040000}"/>
    <cellStyle name="_방동_서상2리_0502설계내역서_0502설계내역서(0219)" xfId="1042" xr:uid="{00000000-0005-0000-0000-0000B3040000}"/>
    <cellStyle name="_방동_서상2리_0502설계내역서_0502설계내역서(0219)_0516도급내역서" xfId="1043" xr:uid="{00000000-0005-0000-0000-0000B4040000}"/>
    <cellStyle name="_방동_서상2리_0502설계내역서_0502설계내역서(0219)_0517개략예산" xfId="1044" xr:uid="{00000000-0005-0000-0000-0000B5040000}"/>
    <cellStyle name="_방동_서상2리_0502설계내역서_0502설계내역서(0219)_단대동청사쌈지마당" xfId="1045" xr:uid="{00000000-0005-0000-0000-0000B6040000}"/>
    <cellStyle name="_방동_서상2리_0502설계내역서_0502설계내역서(0219)_모란광장" xfId="1046" xr:uid="{00000000-0005-0000-0000-0000B7040000}"/>
    <cellStyle name="_방동_서상2리_0502설계내역서_0502설계내역서(0219)_모란광장_0517개략예산" xfId="1047" xr:uid="{00000000-0005-0000-0000-0000B8040000}"/>
    <cellStyle name="_방동_서상2리_0502설계내역서_0502설계내역서(0219)_모란광장_0518도급내역서" xfId="1048" xr:uid="{00000000-0005-0000-0000-0000B9040000}"/>
    <cellStyle name="_방동_서상2리_0502설계내역서_0502설계내역서(0219)_모란광장_단대동청사쌈지마당" xfId="1049" xr:uid="{00000000-0005-0000-0000-0000BA040000}"/>
    <cellStyle name="_방동_서상2리_0502설계내역서_0502설계내역서(0219)_모란광장_단대동청사쌈지마당_단대동청사쌈지마당" xfId="1050" xr:uid="{00000000-0005-0000-0000-0000BB040000}"/>
    <cellStyle name="_방동_서상2리_0502설계내역서_0502설계내역서(수정)" xfId="1051" xr:uid="{00000000-0005-0000-0000-0000BC040000}"/>
    <cellStyle name="_방동_서상2리_0502설계내역서_0502설계내역서(수정)_0516도급내역서" xfId="1052" xr:uid="{00000000-0005-0000-0000-0000BD040000}"/>
    <cellStyle name="_방동_서상2리_0502설계내역서_0502설계내역서(수정)_0517개략예산" xfId="1053" xr:uid="{00000000-0005-0000-0000-0000BE040000}"/>
    <cellStyle name="_방동_서상2리_0502설계내역서_0502설계내역서(수정)_단대동청사쌈지마당" xfId="1054" xr:uid="{00000000-0005-0000-0000-0000BF040000}"/>
    <cellStyle name="_방동_서상2리_0502설계내역서_0502설계내역서(수정)_모란광장" xfId="1055" xr:uid="{00000000-0005-0000-0000-0000C0040000}"/>
    <cellStyle name="_방동_서상2리_0502설계내역서_0502설계내역서(수정)_모란광장_0517개략예산" xfId="1056" xr:uid="{00000000-0005-0000-0000-0000C1040000}"/>
    <cellStyle name="_방동_서상2리_0502설계내역서_0502설계내역서(수정)_모란광장_0518도급내역서" xfId="1057" xr:uid="{00000000-0005-0000-0000-0000C2040000}"/>
    <cellStyle name="_방동_서상2리_0502설계내역서_0502설계내역서(수정)_모란광장_단대동청사쌈지마당" xfId="1058" xr:uid="{00000000-0005-0000-0000-0000C3040000}"/>
    <cellStyle name="_방동_서상2리_0502설계내역서_0502설계내역서(수정)_모란광장_단대동청사쌈지마당_단대동청사쌈지마당" xfId="1059" xr:uid="{00000000-0005-0000-0000-0000C4040000}"/>
    <cellStyle name="_방동_서상2리_0502설계내역서_0516도급내역서" xfId="1060" xr:uid="{00000000-0005-0000-0000-0000C5040000}"/>
    <cellStyle name="_방동_서상2리_0502설계내역서_0517개략예산" xfId="1061" xr:uid="{00000000-0005-0000-0000-0000C6040000}"/>
    <cellStyle name="_방동_서상2리_0502설계내역서_단대동청사쌈지마당" xfId="1062" xr:uid="{00000000-0005-0000-0000-0000C7040000}"/>
    <cellStyle name="_방동_서상2리_0502설계내역서_모란광장" xfId="1063" xr:uid="{00000000-0005-0000-0000-0000C8040000}"/>
    <cellStyle name="_방동_서상2리_0502설계내역서_모란광장_0517개략예산" xfId="1064" xr:uid="{00000000-0005-0000-0000-0000C9040000}"/>
    <cellStyle name="_방동_서상2리_0502설계내역서_모란광장_0518도급내역서" xfId="1065" xr:uid="{00000000-0005-0000-0000-0000CA040000}"/>
    <cellStyle name="_방동_서상2리_0502설계내역서_모란광장_단대동청사쌈지마당" xfId="1066" xr:uid="{00000000-0005-0000-0000-0000CB040000}"/>
    <cellStyle name="_방동_서상2리_0502설계내역서_모란광장_단대동청사쌈지마당_단대동청사쌈지마당" xfId="1067" xr:uid="{00000000-0005-0000-0000-0000CC040000}"/>
    <cellStyle name="_방동_서상2리_0513설계내역서" xfId="1068" xr:uid="{00000000-0005-0000-0000-0000CD040000}"/>
    <cellStyle name="_방동_서상2리_0516도급내역서" xfId="1069" xr:uid="{00000000-0005-0000-0000-0000CE040000}"/>
    <cellStyle name="_방동_서상2리_0517개략예산" xfId="1070" xr:uid="{00000000-0005-0000-0000-0000CF040000}"/>
    <cellStyle name="_방동_서상2리_내역서-최종0223" xfId="1071" xr:uid="{00000000-0005-0000-0000-0000D0040000}"/>
    <cellStyle name="_방동_서상2리_내역서-최종0223_0513설계내역서" xfId="1072" xr:uid="{00000000-0005-0000-0000-0000D1040000}"/>
    <cellStyle name="_방동_서상2리_내역서-최종0223_단대동청사쌈지마당" xfId="1073" xr:uid="{00000000-0005-0000-0000-0000D2040000}"/>
    <cellStyle name="_방동_서상2리_내역서-최종0223_철거 및 이설수량산출-학교숲" xfId="1074" xr:uid="{00000000-0005-0000-0000-0000D3040000}"/>
    <cellStyle name="_방동_서상2리_내역서-최종0223_철거 및 이설수량산출-학교숲_0513설계내역서" xfId="1075" xr:uid="{00000000-0005-0000-0000-0000D4040000}"/>
    <cellStyle name="_방동_서상2리_내역서-최종0223_철거 및 이설수량산출-학교숲_단대동청사쌈지마당" xfId="1076" xr:uid="{00000000-0005-0000-0000-0000D5040000}"/>
    <cellStyle name="_방동_서상2리_단대동청사쌈지마당" xfId="1077" xr:uid="{00000000-0005-0000-0000-0000D6040000}"/>
    <cellStyle name="_방동_서상2리_모란광장" xfId="1078" xr:uid="{00000000-0005-0000-0000-0000D7040000}"/>
    <cellStyle name="_방동_서상2리_모란광장_0517개략예산" xfId="1079" xr:uid="{00000000-0005-0000-0000-0000D8040000}"/>
    <cellStyle name="_방동_서상2리_모란광장_0518도급내역서" xfId="1080" xr:uid="{00000000-0005-0000-0000-0000D9040000}"/>
    <cellStyle name="_방동_서상2리_모란광장_단대동청사쌈지마당" xfId="1081" xr:uid="{00000000-0005-0000-0000-0000DA040000}"/>
    <cellStyle name="_방동_서상2리_모란광장_단대동청사쌈지마당_단대동청사쌈지마당" xfId="1082" xr:uid="{00000000-0005-0000-0000-0000DB040000}"/>
    <cellStyle name="_방동_서상2리_야탑생태하천-0526(추가)" xfId="1083" xr:uid="{00000000-0005-0000-0000-0000DC040000}"/>
    <cellStyle name="_방동_서상2리_야탑생태하천-0526(추가)_단대동청사쌈지마당" xfId="1084" xr:uid="{00000000-0005-0000-0000-0000DD040000}"/>
    <cellStyle name="_방동_서상2리_야탑생태하천-0526(추가)_야탑3동생태하천" xfId="1085" xr:uid="{00000000-0005-0000-0000-0000DE040000}"/>
    <cellStyle name="_방동_서상2리_야탑생태하천-0526(추가)_야탑3동생태하천_단대동청사쌈지마당" xfId="1086" xr:uid="{00000000-0005-0000-0000-0000DF040000}"/>
    <cellStyle name="_방동_서상2리_야탑생태하천-0526(추가)_야탑생태하천-0526(추가)" xfId="1087" xr:uid="{00000000-0005-0000-0000-0000E0040000}"/>
    <cellStyle name="_방동_서상2리_야탑생태하천-0526(추가)_야탑생태하천-0526(추가)_단대동청사쌈지마당" xfId="1088" xr:uid="{00000000-0005-0000-0000-0000E1040000}"/>
    <cellStyle name="_방동_서상2리_야탑생태하천-0526(추가)_야탑생태하천-0526(추가)_야탑생태하천-0526(추가)" xfId="1089" xr:uid="{00000000-0005-0000-0000-0000E2040000}"/>
    <cellStyle name="_방동_서상2리_야탑생태하천-0526(추가)_야탑생태하천-0526(추가)_야탑생태하천-0526(추가)_단대동청사쌈지마당" xfId="1090" xr:uid="{00000000-0005-0000-0000-0000E3040000}"/>
    <cellStyle name="_방동_서상2리_야탑생태하천-0526(추가)_야탑생태하천-0526(추가)_야탑생태하천-0526(추가)_야탑3동생태하천" xfId="1091" xr:uid="{00000000-0005-0000-0000-0000E4040000}"/>
    <cellStyle name="_방동_서상2리_야탑생태하천-0526(추가)_야탑생태하천-0526(추가)_야탑생태하천-0526(추가)_야탑3동생태하천_단대동청사쌈지마당" xfId="1092" xr:uid="{00000000-0005-0000-0000-0000E5040000}"/>
    <cellStyle name="_방동_서상2리_율동자연공원내 화장실 보수 및 도색공사" xfId="1093" xr:uid="{00000000-0005-0000-0000-0000E6040000}"/>
    <cellStyle name="_방동_서상2리_율동자연공원내 화장실 보수 및 도색공사_0513설계내역서" xfId="1094" xr:uid="{00000000-0005-0000-0000-0000E7040000}"/>
    <cellStyle name="_방동_서상2리_율동자연공원내 화장실 보수 및 도색공사_내역서-최종0223" xfId="1095" xr:uid="{00000000-0005-0000-0000-0000E8040000}"/>
    <cellStyle name="_방동_서상2리_율동자연공원내 화장실 보수 및 도색공사_내역서-최종0223_0513설계내역서" xfId="1096" xr:uid="{00000000-0005-0000-0000-0000E9040000}"/>
    <cellStyle name="_방동_서상2리_율동자연공원내 화장실 보수 및 도색공사_내역서-최종0223_단대동청사쌈지마당" xfId="1097" xr:uid="{00000000-0005-0000-0000-0000EA040000}"/>
    <cellStyle name="_방동_서상2리_율동자연공원내 화장실 보수 및 도색공사_내역서-최종0223_철거 및 이설수량산출-학교숲" xfId="1098" xr:uid="{00000000-0005-0000-0000-0000EB040000}"/>
    <cellStyle name="_방동_서상2리_율동자연공원내 화장실 보수 및 도색공사_내역서-최종0223_철거 및 이설수량산출-학교숲_0513설계내역서" xfId="1099" xr:uid="{00000000-0005-0000-0000-0000EC040000}"/>
    <cellStyle name="_방동_서상2리_율동자연공원내 화장실 보수 및 도색공사_내역서-최종0223_철거 및 이설수량산출-학교숲_단대동청사쌈지마당" xfId="1100" xr:uid="{00000000-0005-0000-0000-0000ED040000}"/>
    <cellStyle name="_방동_서상2리_율동자연공원내 화장실 보수 및 도색공사_단대동청사쌈지마당" xfId="1101" xr:uid="{00000000-0005-0000-0000-0000EE040000}"/>
    <cellStyle name="_방동_서상2리_율동자연공원내 화장실 보수 및 도색공사_철거 및 이설수량산출-학교숲" xfId="1102" xr:uid="{00000000-0005-0000-0000-0000EF040000}"/>
    <cellStyle name="_방동_서상2리_율동자연공원내 화장실 보수 및 도색공사_철거 및 이설수량산출-학교숲_0513설계내역서" xfId="1103" xr:uid="{00000000-0005-0000-0000-0000F0040000}"/>
    <cellStyle name="_방동_서상2리_율동자연공원내 화장실 보수 및 도색공사_철거 및 이설수량산출-학교숲_단대동청사쌈지마당" xfId="1104" xr:uid="{00000000-0005-0000-0000-0000F1040000}"/>
    <cellStyle name="_방동_서상2리_율동자연공원내 휴게편의점 도색작업-할증-천정면적추가" xfId="1105" xr:uid="{00000000-0005-0000-0000-0000F2040000}"/>
    <cellStyle name="_방동_서상2리_율동자연공원내 휴게편의점 도색작업-할증-천정면적추가_0513설계내역서" xfId="1106" xr:uid="{00000000-0005-0000-0000-0000F3040000}"/>
    <cellStyle name="_방동_서상2리_율동자연공원내 휴게편의점 도색작업-할증-천정면적추가_내역서-최종0223" xfId="1107" xr:uid="{00000000-0005-0000-0000-0000F4040000}"/>
    <cellStyle name="_방동_서상2리_율동자연공원내 휴게편의점 도색작업-할증-천정면적추가_내역서-최종0223_0513설계내역서" xfId="1108" xr:uid="{00000000-0005-0000-0000-0000F5040000}"/>
    <cellStyle name="_방동_서상2리_율동자연공원내 휴게편의점 도색작업-할증-천정면적추가_내역서-최종0223_단대동청사쌈지마당" xfId="1109" xr:uid="{00000000-0005-0000-0000-0000F6040000}"/>
    <cellStyle name="_방동_서상2리_율동자연공원내 휴게편의점 도색작업-할증-천정면적추가_내역서-최종0223_철거 및 이설수량산출-학교숲" xfId="1110" xr:uid="{00000000-0005-0000-0000-0000F7040000}"/>
    <cellStyle name="_방동_서상2리_율동자연공원내 휴게편의점 도색작업-할증-천정면적추가_내역서-최종0223_철거 및 이설수량산출-학교숲_0513설계내역서" xfId="1111" xr:uid="{00000000-0005-0000-0000-0000F8040000}"/>
    <cellStyle name="_방동_서상2리_율동자연공원내 휴게편의점 도색작업-할증-천정면적추가_내역서-최종0223_철거 및 이설수량산출-학교숲_단대동청사쌈지마당" xfId="1112" xr:uid="{00000000-0005-0000-0000-0000F9040000}"/>
    <cellStyle name="_방동_서상2리_율동자연공원내 휴게편의점 도색작업-할증-천정면적추가_단대동청사쌈지마당" xfId="1113" xr:uid="{00000000-0005-0000-0000-0000FA040000}"/>
    <cellStyle name="_방동_서상2리_율동자연공원내 휴게편의점 도색작업-할증-천정면적추가_철거 및 이설수량산출-학교숲" xfId="1114" xr:uid="{00000000-0005-0000-0000-0000FB040000}"/>
    <cellStyle name="_방동_서상2리_율동자연공원내 휴게편의점 도색작업-할증-천정면적추가_철거 및 이설수량산출-학교숲_0513설계내역서" xfId="1115" xr:uid="{00000000-0005-0000-0000-0000FC040000}"/>
    <cellStyle name="_방동_서상2리_율동자연공원내 휴게편의점 도색작업-할증-천정면적추가_철거 및 이설수량산출-학교숲_단대동청사쌈지마당" xfId="1116" xr:uid="{00000000-0005-0000-0000-0000FD040000}"/>
    <cellStyle name="_방동_서상2리_철거 및 이설수량산출-학교숲" xfId="1117" xr:uid="{00000000-0005-0000-0000-0000FE040000}"/>
    <cellStyle name="_방동_서상2리_철거 및 이설수량산출-학교숲_0513설계내역서" xfId="1118" xr:uid="{00000000-0005-0000-0000-0000FF040000}"/>
    <cellStyle name="_방동_서상2리_철거 및 이설수량산출-학교숲_단대동청사쌈지마당" xfId="1119" xr:uid="{00000000-0005-0000-0000-000000050000}"/>
    <cellStyle name="_방동_야탑생태하천-0526(추가)" xfId="1120" xr:uid="{00000000-0005-0000-0000-000001050000}"/>
    <cellStyle name="_방동_야탑생태하천-0526(추가)_단대동청사쌈지마당" xfId="1121" xr:uid="{00000000-0005-0000-0000-000002050000}"/>
    <cellStyle name="_방동_야탑생태하천-0526(추가)_야탑3동생태하천" xfId="1122" xr:uid="{00000000-0005-0000-0000-000003050000}"/>
    <cellStyle name="_방동_야탑생태하천-0526(추가)_야탑3동생태하천_단대동청사쌈지마당" xfId="1123" xr:uid="{00000000-0005-0000-0000-000004050000}"/>
    <cellStyle name="_방동_야탑생태하천-0526(추가)_야탑생태하천-0526(추가)" xfId="1124" xr:uid="{00000000-0005-0000-0000-000005050000}"/>
    <cellStyle name="_방동_야탑생태하천-0526(추가)_야탑생태하천-0526(추가)_단대동청사쌈지마당" xfId="1125" xr:uid="{00000000-0005-0000-0000-000006050000}"/>
    <cellStyle name="_방동_야탑생태하천-0526(추가)_야탑생태하천-0526(추가)_야탑생태하천-0526(추가)" xfId="1126" xr:uid="{00000000-0005-0000-0000-000007050000}"/>
    <cellStyle name="_방동_야탑생태하천-0526(추가)_야탑생태하천-0526(추가)_야탑생태하천-0526(추가)_단대동청사쌈지마당" xfId="1127" xr:uid="{00000000-0005-0000-0000-000008050000}"/>
    <cellStyle name="_방동_야탑생태하천-0526(추가)_야탑생태하천-0526(추가)_야탑생태하천-0526(추가)_야탑3동생태하천" xfId="1128" xr:uid="{00000000-0005-0000-0000-000009050000}"/>
    <cellStyle name="_방동_야탑생태하천-0526(추가)_야탑생태하천-0526(추가)_야탑생태하천-0526(추가)_야탑3동생태하천_단대동청사쌈지마당" xfId="1129" xr:uid="{00000000-0005-0000-0000-00000A050000}"/>
    <cellStyle name="_방동_원평" xfId="1130" xr:uid="{00000000-0005-0000-0000-00000B050000}"/>
    <cellStyle name="_방동_원평_0408도급내역서" xfId="1131" xr:uid="{00000000-0005-0000-0000-00000C050000}"/>
    <cellStyle name="_방동_원평_0408도급내역서_분당구청중정보수" xfId="1132" xr:uid="{00000000-0005-0000-0000-00000D050000}"/>
    <cellStyle name="_방동_원평_0501설계내역서" xfId="1133" xr:uid="{00000000-0005-0000-0000-00000E050000}"/>
    <cellStyle name="_방동_원평_0501설계내역서_0501설계내역서" xfId="1134" xr:uid="{00000000-0005-0000-0000-00000F050000}"/>
    <cellStyle name="_방동_원평_0501설계내역서_0501설계내역서(10억)" xfId="1135" xr:uid="{00000000-0005-0000-0000-000010050000}"/>
    <cellStyle name="_방동_원평_0501설계내역서_0501설계내역서(10억)_0513설계내역서" xfId="1136" xr:uid="{00000000-0005-0000-0000-000011050000}"/>
    <cellStyle name="_방동_원평_0501설계내역서_0501설계내역서(10억)_0516도급내역서" xfId="1137" xr:uid="{00000000-0005-0000-0000-000012050000}"/>
    <cellStyle name="_방동_원평_0501설계내역서_0501설계내역서(10억)_단대동청사쌈지마당" xfId="1138" xr:uid="{00000000-0005-0000-0000-000013050000}"/>
    <cellStyle name="_방동_원평_0501설계내역서_0501설계내역서(7억)" xfId="1139" xr:uid="{00000000-0005-0000-0000-000014050000}"/>
    <cellStyle name="_방동_원평_0501설계내역서_0501설계내역서(7억)-최종" xfId="1140" xr:uid="{00000000-0005-0000-0000-000015050000}"/>
    <cellStyle name="_방동_원평_0501설계내역서_0501설계내역서_0513설계내역서" xfId="1141" xr:uid="{00000000-0005-0000-0000-000016050000}"/>
    <cellStyle name="_방동_원평_0501설계내역서_0501설계내역서_0516도급내역서" xfId="1142" xr:uid="{00000000-0005-0000-0000-000017050000}"/>
    <cellStyle name="_방동_원평_0501설계내역서_0501설계내역서_단대동청사쌈지마당" xfId="1143" xr:uid="{00000000-0005-0000-0000-000018050000}"/>
    <cellStyle name="_방동_원평_0501설계내역서_0501설계내역서_야탑생태하천-0526(추가)" xfId="1144" xr:uid="{00000000-0005-0000-0000-000019050000}"/>
    <cellStyle name="_방동_원평_0501설계내역서_0501설계내역서_야탑생태하천-0526(추가)_단대동청사쌈지마당" xfId="1145" xr:uid="{00000000-0005-0000-0000-00001A050000}"/>
    <cellStyle name="_방동_원평_0501설계내역서_0501설계내역서_야탑생태하천-0526(추가)_야탑3동생태하천" xfId="1146" xr:uid="{00000000-0005-0000-0000-00001B050000}"/>
    <cellStyle name="_방동_원평_0501설계내역서_0501설계내역서_야탑생태하천-0526(추가)_야탑3동생태하천_단대동청사쌈지마당" xfId="1147" xr:uid="{00000000-0005-0000-0000-00001C050000}"/>
    <cellStyle name="_방동_원평_0501설계내역서_0501설계내역서_야탑생태하천-0526(추가)_야탑생태하천-0526(추가)" xfId="1148" xr:uid="{00000000-0005-0000-0000-00001D050000}"/>
    <cellStyle name="_방동_원평_0501설계내역서_0501설계내역서_야탑생태하천-0526(추가)_야탑생태하천-0526(추가)_단대동청사쌈지마당" xfId="1149" xr:uid="{00000000-0005-0000-0000-00001E050000}"/>
    <cellStyle name="_방동_원평_0501설계내역서_0501설계내역서_야탑생태하천-0526(추가)_야탑생태하천-0526(추가)_야탑생태하천-0526(추가)" xfId="1150" xr:uid="{00000000-0005-0000-0000-00001F050000}"/>
    <cellStyle name="_방동_원평_0501설계내역서_0501설계내역서_야탑생태하천-0526(추가)_야탑생태하천-0526(추가)_야탑생태하천-0526(추가)_단대동청사쌈지마당" xfId="1151" xr:uid="{00000000-0005-0000-0000-000020050000}"/>
    <cellStyle name="_방동_원평_0501설계내역서_0501설계내역서_야탑생태하천-0526(추가)_야탑생태하천-0526(추가)_야탑생태하천-0526(추가)_야탑3동생태하천" xfId="1152" xr:uid="{00000000-0005-0000-0000-000021050000}"/>
    <cellStyle name="_방동_원평_0501설계내역서_0501설계내역서_야탑생태하천-0526(추가)_야탑생태하천-0526(추가)_야탑생태하천-0526(추가)_야탑3동생태하천_단대동청사쌈지마당" xfId="1153" xr:uid="{00000000-0005-0000-0000-000022050000}"/>
    <cellStyle name="_방동_원평_0501설계내역서_0513설계내역서" xfId="1154" xr:uid="{00000000-0005-0000-0000-000023050000}"/>
    <cellStyle name="_방동_원평_0501설계내역서_0516도급내역서" xfId="1155" xr:uid="{00000000-0005-0000-0000-000024050000}"/>
    <cellStyle name="_방동_원평_0501설계내역서_남한산성변경도급내역서 050517" xfId="1156" xr:uid="{00000000-0005-0000-0000-000025050000}"/>
    <cellStyle name="_방동_원평_0501설계내역서_남한산성변경도급내역서 050517_0513설계내역서" xfId="1157" xr:uid="{00000000-0005-0000-0000-000026050000}"/>
    <cellStyle name="_방동_원평_0501설계내역서_남한산성변경도급내역서 050517_단대동청사쌈지마당" xfId="1158" xr:uid="{00000000-0005-0000-0000-000027050000}"/>
    <cellStyle name="_방동_원평_0501설계내역서_단대동청사쌈지마당" xfId="1159" xr:uid="{00000000-0005-0000-0000-000028050000}"/>
    <cellStyle name="_방동_원평_0501설계내역서_등산로패쇄공사" xfId="1160" xr:uid="{00000000-0005-0000-0000-000029050000}"/>
    <cellStyle name="_방동_원평_0501설계내역서_등산로패쇄공사(최종)" xfId="1161" xr:uid="{00000000-0005-0000-0000-00002A050000}"/>
    <cellStyle name="_방동_원평_0501설계내역서_물놀이장준공내역서(0624)" xfId="1162" xr:uid="{00000000-0005-0000-0000-00002B050000}"/>
    <cellStyle name="_방동_원평_0501설계내역서_물놀이장준공내역서(0624)_0513설계내역서" xfId="1163" xr:uid="{00000000-0005-0000-0000-00002C050000}"/>
    <cellStyle name="_방동_원평_0501설계내역서_물놀이장준공내역서(0624)_단대동청사쌈지마당" xfId="1164" xr:uid="{00000000-0005-0000-0000-00002D050000}"/>
    <cellStyle name="_방동_원평_0501설계내역서_사본 - 0501설계내역서" xfId="1165" xr:uid="{00000000-0005-0000-0000-00002E050000}"/>
    <cellStyle name="_방동_원평_0501설계내역서_사본 - 0501설계내역서_0513설계내역서" xfId="1166" xr:uid="{00000000-0005-0000-0000-00002F050000}"/>
    <cellStyle name="_방동_원평_0501설계내역서_사본 - 0501설계내역서_0516도급내역서" xfId="1167" xr:uid="{00000000-0005-0000-0000-000030050000}"/>
    <cellStyle name="_방동_원평_0501설계내역서_사본 - 0501설계내역서_단대동청사쌈지마당" xfId="1168" xr:uid="{00000000-0005-0000-0000-000031050000}"/>
    <cellStyle name="_방동_원평_0501설계내역서_사본 - 0501설계내역서_야탑생태하천-0526(추가)" xfId="1169" xr:uid="{00000000-0005-0000-0000-000032050000}"/>
    <cellStyle name="_방동_원평_0501설계내역서_사본 - 0501설계내역서_야탑생태하천-0526(추가)_단대동청사쌈지마당" xfId="1170" xr:uid="{00000000-0005-0000-0000-000033050000}"/>
    <cellStyle name="_방동_원평_0501설계내역서_사본 - 0501설계내역서_야탑생태하천-0526(추가)_야탑3동생태하천" xfId="1171" xr:uid="{00000000-0005-0000-0000-000034050000}"/>
    <cellStyle name="_방동_원평_0501설계내역서_사본 - 0501설계내역서_야탑생태하천-0526(추가)_야탑3동생태하천_단대동청사쌈지마당" xfId="1172" xr:uid="{00000000-0005-0000-0000-000035050000}"/>
    <cellStyle name="_방동_원평_0501설계내역서_사본 - 0501설계내역서_야탑생태하천-0526(추가)_야탑생태하천-0526(추가)" xfId="1173" xr:uid="{00000000-0005-0000-0000-000036050000}"/>
    <cellStyle name="_방동_원평_0501설계내역서_사본 - 0501설계내역서_야탑생태하천-0526(추가)_야탑생태하천-0526(추가)_단대동청사쌈지마당" xfId="1174" xr:uid="{00000000-0005-0000-0000-000037050000}"/>
    <cellStyle name="_방동_원평_0501설계내역서_사본 - 0501설계내역서_야탑생태하천-0526(추가)_야탑생태하천-0526(추가)_야탑생태하천-0526(추가)" xfId="1175" xr:uid="{00000000-0005-0000-0000-000038050000}"/>
    <cellStyle name="_방동_원평_0501설계내역서_사본 - 0501설계내역서_야탑생태하천-0526(추가)_야탑생태하천-0526(추가)_야탑생태하천-0526(추가)_단대동청사쌈지마당" xfId="1176" xr:uid="{00000000-0005-0000-0000-000039050000}"/>
    <cellStyle name="_방동_원평_0501설계내역서_사본 - 0501설계내역서_야탑생태하천-0526(추가)_야탑생태하천-0526(추가)_야탑생태하천-0526(추가)_야탑3동생태하천" xfId="1177" xr:uid="{00000000-0005-0000-0000-00003A050000}"/>
    <cellStyle name="_방동_원평_0501설계내역서_사본 - 0501설계내역서_야탑생태하천-0526(추가)_야탑생태하천-0526(추가)_야탑생태하천-0526(추가)_야탑3동생태하천_단대동청사쌈지마당" xfId="1178" xr:uid="{00000000-0005-0000-0000-00003B050000}"/>
    <cellStyle name="_방동_원평_0501설계내역서_야탑3동생태하천" xfId="1179" xr:uid="{00000000-0005-0000-0000-00003C050000}"/>
    <cellStyle name="_방동_원평_0501설계내역서_야탑3동생태하천_단대동청사쌈지마당" xfId="1180" xr:uid="{00000000-0005-0000-0000-00003D050000}"/>
    <cellStyle name="_방동_원평_0501설계내역서_야탑생태하천" xfId="1181" xr:uid="{00000000-0005-0000-0000-00003E050000}"/>
    <cellStyle name="_방동_원평_0501설계내역서_야탑생태하천_단대동청사쌈지마당" xfId="1182" xr:uid="{00000000-0005-0000-0000-00003F050000}"/>
    <cellStyle name="_방동_원평_0501설계내역서_야탑생태하천_야탑생태하천-0526(추가)" xfId="1183" xr:uid="{00000000-0005-0000-0000-000040050000}"/>
    <cellStyle name="_방동_원평_0501설계내역서_야탑생태하천_야탑생태하천-0526(추가)_단대동청사쌈지마당" xfId="1184" xr:uid="{00000000-0005-0000-0000-000041050000}"/>
    <cellStyle name="_방동_원평_0501설계내역서_야탑생태하천_야탑생태하천-0526(추가)_야탑3동생태하천" xfId="1185" xr:uid="{00000000-0005-0000-0000-000042050000}"/>
    <cellStyle name="_방동_원평_0501설계내역서_야탑생태하천_야탑생태하천-0526(추가)_야탑3동생태하천_단대동청사쌈지마당" xfId="1186" xr:uid="{00000000-0005-0000-0000-000043050000}"/>
    <cellStyle name="_방동_원평_0501설계내역서_야탑생태하천_야탑생태하천-0526(추가)_야탑생태하천-0526(추가)" xfId="1187" xr:uid="{00000000-0005-0000-0000-000044050000}"/>
    <cellStyle name="_방동_원평_0501설계내역서_야탑생태하천_야탑생태하천-0526(추가)_야탑생태하천-0526(추가)_단대동청사쌈지마당" xfId="1188" xr:uid="{00000000-0005-0000-0000-000045050000}"/>
    <cellStyle name="_방동_원평_0501설계내역서_야탑생태하천_야탑생태하천-0526(추가)_야탑생태하천-0526(추가)_야탑생태하천-0526(추가)" xfId="1189" xr:uid="{00000000-0005-0000-0000-000046050000}"/>
    <cellStyle name="_방동_원평_0501설계내역서_야탑생태하천_야탑생태하천-0526(추가)_야탑생태하천-0526(추가)_야탑생태하천-0526(추가)_단대동청사쌈지마당" xfId="1190" xr:uid="{00000000-0005-0000-0000-000047050000}"/>
    <cellStyle name="_방동_원평_0501설계내역서_야탑생태하천_야탑생태하천-0526(추가)_야탑생태하천-0526(추가)_야탑생태하천-0526(추가)_야탑3동생태하천" xfId="1191" xr:uid="{00000000-0005-0000-0000-000048050000}"/>
    <cellStyle name="_방동_원평_0501설계내역서_야탑생태하천_야탑생태하천-0526(추가)_야탑생태하천-0526(추가)_야탑생태하천-0526(추가)_야탑3동생태하천_단대동청사쌈지마당" xfId="1192" xr:uid="{00000000-0005-0000-0000-000049050000}"/>
    <cellStyle name="_방동_원평_0501설계내역서_야탑생태하천-0526(추가)" xfId="1193" xr:uid="{00000000-0005-0000-0000-00004A050000}"/>
    <cellStyle name="_방동_원평_0501설계내역서_야탑생태하천-0526(추가)_단대동청사쌈지마당" xfId="1194" xr:uid="{00000000-0005-0000-0000-00004B050000}"/>
    <cellStyle name="_방동_원평_0501설계내역서_야탑생태하천-0526(추가)_야탑생태하천-0526(추가)" xfId="1195" xr:uid="{00000000-0005-0000-0000-00004C050000}"/>
    <cellStyle name="_방동_원평_0501설계내역서_야탑생태하천-0526(추가)_야탑생태하천-0526(추가)_단대동청사쌈지마당" xfId="1196" xr:uid="{00000000-0005-0000-0000-00004D050000}"/>
    <cellStyle name="_방동_원평_0501설계내역서_야탑생태하천-0526(추가)_야탑생태하천-0526(추가)_야탑3동생태하천" xfId="1197" xr:uid="{00000000-0005-0000-0000-00004E050000}"/>
    <cellStyle name="_방동_원평_0501설계내역서_야탑생태하천-0526(추가)_야탑생태하천-0526(추가)_야탑3동생태하천_단대동청사쌈지마당" xfId="1198" xr:uid="{00000000-0005-0000-0000-00004F050000}"/>
    <cellStyle name="_방동_원평_0502설계내역서" xfId="1199" xr:uid="{00000000-0005-0000-0000-000050050000}"/>
    <cellStyle name="_방동_원평_0502설계내역서_0502설계내역서(0219)" xfId="1200" xr:uid="{00000000-0005-0000-0000-000051050000}"/>
    <cellStyle name="_방동_원평_0502설계내역서_0502설계내역서(0219)_0516도급내역서" xfId="1201" xr:uid="{00000000-0005-0000-0000-000052050000}"/>
    <cellStyle name="_방동_원평_0502설계내역서_0502설계내역서(0219)_0517개략예산" xfId="1202" xr:uid="{00000000-0005-0000-0000-000053050000}"/>
    <cellStyle name="_방동_원평_0502설계내역서_0502설계내역서(0219)_단대동청사쌈지마당" xfId="1203" xr:uid="{00000000-0005-0000-0000-000054050000}"/>
    <cellStyle name="_방동_원평_0502설계내역서_0502설계내역서(0219)_모란광장" xfId="1204" xr:uid="{00000000-0005-0000-0000-000055050000}"/>
    <cellStyle name="_방동_원평_0502설계내역서_0502설계내역서(0219)_모란광장_0517개략예산" xfId="1205" xr:uid="{00000000-0005-0000-0000-000056050000}"/>
    <cellStyle name="_방동_원평_0502설계내역서_0502설계내역서(0219)_모란광장_0518도급내역서" xfId="1206" xr:uid="{00000000-0005-0000-0000-000057050000}"/>
    <cellStyle name="_방동_원평_0502설계내역서_0502설계내역서(0219)_모란광장_단대동청사쌈지마당" xfId="1207" xr:uid="{00000000-0005-0000-0000-000058050000}"/>
    <cellStyle name="_방동_원평_0502설계내역서_0502설계내역서(0219)_모란광장_단대동청사쌈지마당_단대동청사쌈지마당" xfId="1208" xr:uid="{00000000-0005-0000-0000-000059050000}"/>
    <cellStyle name="_방동_원평_0502설계내역서_0502설계내역서(수정)" xfId="1209" xr:uid="{00000000-0005-0000-0000-00005A050000}"/>
    <cellStyle name="_방동_원평_0502설계내역서_0502설계내역서(수정)_0516도급내역서" xfId="1210" xr:uid="{00000000-0005-0000-0000-00005B050000}"/>
    <cellStyle name="_방동_원평_0502설계내역서_0502설계내역서(수정)_0517개략예산" xfId="1211" xr:uid="{00000000-0005-0000-0000-00005C050000}"/>
    <cellStyle name="_방동_원평_0502설계내역서_0502설계내역서(수정)_단대동청사쌈지마당" xfId="1212" xr:uid="{00000000-0005-0000-0000-00005D050000}"/>
    <cellStyle name="_방동_원평_0502설계내역서_0502설계내역서(수정)_모란광장" xfId="1213" xr:uid="{00000000-0005-0000-0000-00005E050000}"/>
    <cellStyle name="_방동_원평_0502설계내역서_0502설계내역서(수정)_모란광장_0517개략예산" xfId="1214" xr:uid="{00000000-0005-0000-0000-00005F050000}"/>
    <cellStyle name="_방동_원평_0502설계내역서_0502설계내역서(수정)_모란광장_0518도급내역서" xfId="1215" xr:uid="{00000000-0005-0000-0000-000060050000}"/>
    <cellStyle name="_방동_원평_0502설계내역서_0502설계내역서(수정)_모란광장_단대동청사쌈지마당" xfId="1216" xr:uid="{00000000-0005-0000-0000-000061050000}"/>
    <cellStyle name="_방동_원평_0502설계내역서_0502설계내역서(수정)_모란광장_단대동청사쌈지마당_단대동청사쌈지마당" xfId="1217" xr:uid="{00000000-0005-0000-0000-000062050000}"/>
    <cellStyle name="_방동_원평_0502설계내역서_0516도급내역서" xfId="1218" xr:uid="{00000000-0005-0000-0000-000063050000}"/>
    <cellStyle name="_방동_원평_0502설계내역서_0517개략예산" xfId="1219" xr:uid="{00000000-0005-0000-0000-000064050000}"/>
    <cellStyle name="_방동_원평_0502설계내역서_단대동청사쌈지마당" xfId="1220" xr:uid="{00000000-0005-0000-0000-000065050000}"/>
    <cellStyle name="_방동_원평_0502설계내역서_모란광장" xfId="1221" xr:uid="{00000000-0005-0000-0000-000066050000}"/>
    <cellStyle name="_방동_원평_0502설계내역서_모란광장_0517개략예산" xfId="1222" xr:uid="{00000000-0005-0000-0000-000067050000}"/>
    <cellStyle name="_방동_원평_0502설계내역서_모란광장_0518도급내역서" xfId="1223" xr:uid="{00000000-0005-0000-0000-000068050000}"/>
    <cellStyle name="_방동_원평_0502설계내역서_모란광장_단대동청사쌈지마당" xfId="1224" xr:uid="{00000000-0005-0000-0000-000069050000}"/>
    <cellStyle name="_방동_원평_0502설계내역서_모란광장_단대동청사쌈지마당_단대동청사쌈지마당" xfId="1225" xr:uid="{00000000-0005-0000-0000-00006A050000}"/>
    <cellStyle name="_방동_원평_0513설계내역서" xfId="1226" xr:uid="{00000000-0005-0000-0000-00006B050000}"/>
    <cellStyle name="_방동_원평_0516도급내역서" xfId="1227" xr:uid="{00000000-0005-0000-0000-00006C050000}"/>
    <cellStyle name="_방동_원평_0517개략예산" xfId="1228" xr:uid="{00000000-0005-0000-0000-00006D050000}"/>
    <cellStyle name="_방동_원평_내역서-최종0223" xfId="1229" xr:uid="{00000000-0005-0000-0000-00006E050000}"/>
    <cellStyle name="_방동_원평_내역서-최종0223_0513설계내역서" xfId="1230" xr:uid="{00000000-0005-0000-0000-00006F050000}"/>
    <cellStyle name="_방동_원평_내역서-최종0223_단대동청사쌈지마당" xfId="1231" xr:uid="{00000000-0005-0000-0000-000070050000}"/>
    <cellStyle name="_방동_원평_내역서-최종0223_철거 및 이설수량산출-학교숲" xfId="1232" xr:uid="{00000000-0005-0000-0000-000071050000}"/>
    <cellStyle name="_방동_원평_내역서-최종0223_철거 및 이설수량산출-학교숲_0513설계내역서" xfId="1233" xr:uid="{00000000-0005-0000-0000-000072050000}"/>
    <cellStyle name="_방동_원평_내역서-최종0223_철거 및 이설수량산출-학교숲_단대동청사쌈지마당" xfId="1234" xr:uid="{00000000-0005-0000-0000-000073050000}"/>
    <cellStyle name="_방동_원평_단대동청사쌈지마당" xfId="1235" xr:uid="{00000000-0005-0000-0000-000074050000}"/>
    <cellStyle name="_방동_원평_모란광장" xfId="1236" xr:uid="{00000000-0005-0000-0000-000075050000}"/>
    <cellStyle name="_방동_원평_모란광장_0517개략예산" xfId="1237" xr:uid="{00000000-0005-0000-0000-000076050000}"/>
    <cellStyle name="_방동_원평_모란광장_0518도급내역서" xfId="1238" xr:uid="{00000000-0005-0000-0000-000077050000}"/>
    <cellStyle name="_방동_원평_모란광장_단대동청사쌈지마당" xfId="1239" xr:uid="{00000000-0005-0000-0000-000078050000}"/>
    <cellStyle name="_방동_원평_모란광장_단대동청사쌈지마당_단대동청사쌈지마당" xfId="1240" xr:uid="{00000000-0005-0000-0000-000079050000}"/>
    <cellStyle name="_방동_원평_야탑생태하천-0526(추가)" xfId="1241" xr:uid="{00000000-0005-0000-0000-00007A050000}"/>
    <cellStyle name="_방동_원평_야탑생태하천-0526(추가)_단대동청사쌈지마당" xfId="1242" xr:uid="{00000000-0005-0000-0000-00007B050000}"/>
    <cellStyle name="_방동_원평_야탑생태하천-0526(추가)_야탑3동생태하천" xfId="1243" xr:uid="{00000000-0005-0000-0000-00007C050000}"/>
    <cellStyle name="_방동_원평_야탑생태하천-0526(추가)_야탑3동생태하천_단대동청사쌈지마당" xfId="1244" xr:uid="{00000000-0005-0000-0000-00007D050000}"/>
    <cellStyle name="_방동_원평_야탑생태하천-0526(추가)_야탑생태하천-0526(추가)" xfId="1245" xr:uid="{00000000-0005-0000-0000-00007E050000}"/>
    <cellStyle name="_방동_원평_야탑생태하천-0526(추가)_야탑생태하천-0526(추가)_단대동청사쌈지마당" xfId="1246" xr:uid="{00000000-0005-0000-0000-00007F050000}"/>
    <cellStyle name="_방동_원평_야탑생태하천-0526(추가)_야탑생태하천-0526(추가)_야탑생태하천-0526(추가)" xfId="1247" xr:uid="{00000000-0005-0000-0000-000080050000}"/>
    <cellStyle name="_방동_원평_야탑생태하천-0526(추가)_야탑생태하천-0526(추가)_야탑생태하천-0526(추가)_단대동청사쌈지마당" xfId="1248" xr:uid="{00000000-0005-0000-0000-000081050000}"/>
    <cellStyle name="_방동_원평_야탑생태하천-0526(추가)_야탑생태하천-0526(추가)_야탑생태하천-0526(추가)_야탑3동생태하천" xfId="1249" xr:uid="{00000000-0005-0000-0000-000082050000}"/>
    <cellStyle name="_방동_원평_야탑생태하천-0526(추가)_야탑생태하천-0526(추가)_야탑생태하천-0526(추가)_야탑3동생태하천_단대동청사쌈지마당" xfId="1250" xr:uid="{00000000-0005-0000-0000-000083050000}"/>
    <cellStyle name="_방동_원평_율동자연공원내 화장실 보수 및 도색공사" xfId="1251" xr:uid="{00000000-0005-0000-0000-000084050000}"/>
    <cellStyle name="_방동_원평_율동자연공원내 화장실 보수 및 도색공사_0513설계내역서" xfId="1252" xr:uid="{00000000-0005-0000-0000-000085050000}"/>
    <cellStyle name="_방동_원평_율동자연공원내 화장실 보수 및 도색공사_내역서-최종0223" xfId="1253" xr:uid="{00000000-0005-0000-0000-000086050000}"/>
    <cellStyle name="_방동_원평_율동자연공원내 화장실 보수 및 도색공사_내역서-최종0223_0513설계내역서" xfId="1254" xr:uid="{00000000-0005-0000-0000-000087050000}"/>
    <cellStyle name="_방동_원평_율동자연공원내 화장실 보수 및 도색공사_내역서-최종0223_단대동청사쌈지마당" xfId="1255" xr:uid="{00000000-0005-0000-0000-000088050000}"/>
    <cellStyle name="_방동_원평_율동자연공원내 화장실 보수 및 도색공사_내역서-최종0223_철거 및 이설수량산출-학교숲" xfId="1256" xr:uid="{00000000-0005-0000-0000-000089050000}"/>
    <cellStyle name="_방동_원평_율동자연공원내 화장실 보수 및 도색공사_내역서-최종0223_철거 및 이설수량산출-학교숲_0513설계내역서" xfId="1257" xr:uid="{00000000-0005-0000-0000-00008A050000}"/>
    <cellStyle name="_방동_원평_율동자연공원내 화장실 보수 및 도색공사_내역서-최종0223_철거 및 이설수량산출-학교숲_단대동청사쌈지마당" xfId="1258" xr:uid="{00000000-0005-0000-0000-00008B050000}"/>
    <cellStyle name="_방동_원평_율동자연공원내 화장실 보수 및 도색공사_단대동청사쌈지마당" xfId="1259" xr:uid="{00000000-0005-0000-0000-00008C050000}"/>
    <cellStyle name="_방동_원평_율동자연공원내 화장실 보수 및 도색공사_철거 및 이설수량산출-학교숲" xfId="1260" xr:uid="{00000000-0005-0000-0000-00008D050000}"/>
    <cellStyle name="_방동_원평_율동자연공원내 화장실 보수 및 도색공사_철거 및 이설수량산출-학교숲_0513설계내역서" xfId="1261" xr:uid="{00000000-0005-0000-0000-00008E050000}"/>
    <cellStyle name="_방동_원평_율동자연공원내 화장실 보수 및 도색공사_철거 및 이설수량산출-학교숲_단대동청사쌈지마당" xfId="1262" xr:uid="{00000000-0005-0000-0000-00008F050000}"/>
    <cellStyle name="_방동_원평_율동자연공원내 휴게편의점 도색작업-할증-천정면적추가" xfId="1263" xr:uid="{00000000-0005-0000-0000-000090050000}"/>
    <cellStyle name="_방동_원평_율동자연공원내 휴게편의점 도색작업-할증-천정면적추가_0513설계내역서" xfId="1264" xr:uid="{00000000-0005-0000-0000-000091050000}"/>
    <cellStyle name="_방동_원평_율동자연공원내 휴게편의점 도색작업-할증-천정면적추가_내역서-최종0223" xfId="1265" xr:uid="{00000000-0005-0000-0000-000092050000}"/>
    <cellStyle name="_방동_원평_율동자연공원내 휴게편의점 도색작업-할증-천정면적추가_내역서-최종0223_0513설계내역서" xfId="1266" xr:uid="{00000000-0005-0000-0000-000093050000}"/>
    <cellStyle name="_방동_원평_율동자연공원내 휴게편의점 도색작업-할증-천정면적추가_내역서-최종0223_단대동청사쌈지마당" xfId="1267" xr:uid="{00000000-0005-0000-0000-000094050000}"/>
    <cellStyle name="_방동_원평_율동자연공원내 휴게편의점 도색작업-할증-천정면적추가_내역서-최종0223_철거 및 이설수량산출-학교숲" xfId="1268" xr:uid="{00000000-0005-0000-0000-000095050000}"/>
    <cellStyle name="_방동_원평_율동자연공원내 휴게편의점 도색작업-할증-천정면적추가_내역서-최종0223_철거 및 이설수량산출-학교숲_0513설계내역서" xfId="1269" xr:uid="{00000000-0005-0000-0000-000096050000}"/>
    <cellStyle name="_방동_원평_율동자연공원내 휴게편의점 도색작업-할증-천정면적추가_내역서-최종0223_철거 및 이설수량산출-학교숲_단대동청사쌈지마당" xfId="1270" xr:uid="{00000000-0005-0000-0000-000097050000}"/>
    <cellStyle name="_방동_원평_율동자연공원내 휴게편의점 도색작업-할증-천정면적추가_단대동청사쌈지마당" xfId="1271" xr:uid="{00000000-0005-0000-0000-000098050000}"/>
    <cellStyle name="_방동_원평_율동자연공원내 휴게편의점 도색작업-할증-천정면적추가_철거 및 이설수량산출-학교숲" xfId="1272" xr:uid="{00000000-0005-0000-0000-000099050000}"/>
    <cellStyle name="_방동_원평_율동자연공원내 휴게편의점 도색작업-할증-천정면적추가_철거 및 이설수량산출-학교숲_0513설계내역서" xfId="1273" xr:uid="{00000000-0005-0000-0000-00009A050000}"/>
    <cellStyle name="_방동_원평_율동자연공원내 휴게편의점 도색작업-할증-천정면적추가_철거 및 이설수량산출-학교숲_단대동청사쌈지마당" xfId="1274" xr:uid="{00000000-0005-0000-0000-00009B050000}"/>
    <cellStyle name="_방동_원평_철거 및 이설수량산출-학교숲" xfId="1275" xr:uid="{00000000-0005-0000-0000-00009C050000}"/>
    <cellStyle name="_방동_원평_철거 및 이설수량산출-학교숲_0513설계내역서" xfId="1276" xr:uid="{00000000-0005-0000-0000-00009D050000}"/>
    <cellStyle name="_방동_원평_철거 및 이설수량산출-학교숲_단대동청사쌈지마당" xfId="1277" xr:uid="{00000000-0005-0000-0000-00009E050000}"/>
    <cellStyle name="_방동_율동자연공원내 화장실 보수 및 도색공사" xfId="1278" xr:uid="{00000000-0005-0000-0000-00009F050000}"/>
    <cellStyle name="_방동_율동자연공원내 화장실 보수 및 도색공사_0513설계내역서" xfId="1279" xr:uid="{00000000-0005-0000-0000-0000A0050000}"/>
    <cellStyle name="_방동_율동자연공원내 화장실 보수 및 도색공사_내역서-최종0223" xfId="1280" xr:uid="{00000000-0005-0000-0000-0000A1050000}"/>
    <cellStyle name="_방동_율동자연공원내 화장실 보수 및 도색공사_내역서-최종0223_0513설계내역서" xfId="1281" xr:uid="{00000000-0005-0000-0000-0000A2050000}"/>
    <cellStyle name="_방동_율동자연공원내 화장실 보수 및 도색공사_내역서-최종0223_단대동청사쌈지마당" xfId="1282" xr:uid="{00000000-0005-0000-0000-0000A3050000}"/>
    <cellStyle name="_방동_율동자연공원내 화장실 보수 및 도색공사_내역서-최종0223_철거 및 이설수량산출-학교숲" xfId="1283" xr:uid="{00000000-0005-0000-0000-0000A4050000}"/>
    <cellStyle name="_방동_율동자연공원내 화장실 보수 및 도색공사_내역서-최종0223_철거 및 이설수량산출-학교숲_0513설계내역서" xfId="1284" xr:uid="{00000000-0005-0000-0000-0000A5050000}"/>
    <cellStyle name="_방동_율동자연공원내 화장실 보수 및 도색공사_내역서-최종0223_철거 및 이설수량산출-학교숲_단대동청사쌈지마당" xfId="1285" xr:uid="{00000000-0005-0000-0000-0000A6050000}"/>
    <cellStyle name="_방동_율동자연공원내 화장실 보수 및 도색공사_단대동청사쌈지마당" xfId="1286" xr:uid="{00000000-0005-0000-0000-0000A7050000}"/>
    <cellStyle name="_방동_율동자연공원내 화장실 보수 및 도색공사_철거 및 이설수량산출-학교숲" xfId="1287" xr:uid="{00000000-0005-0000-0000-0000A8050000}"/>
    <cellStyle name="_방동_율동자연공원내 화장실 보수 및 도색공사_철거 및 이설수량산출-학교숲_0513설계내역서" xfId="1288" xr:uid="{00000000-0005-0000-0000-0000A9050000}"/>
    <cellStyle name="_방동_율동자연공원내 화장실 보수 및 도색공사_철거 및 이설수량산출-학교숲_단대동청사쌈지마당" xfId="1289" xr:uid="{00000000-0005-0000-0000-0000AA050000}"/>
    <cellStyle name="_방동_율동자연공원내 휴게편의점 도색작업-할증-천정면적추가" xfId="1290" xr:uid="{00000000-0005-0000-0000-0000AB050000}"/>
    <cellStyle name="_방동_율동자연공원내 휴게편의점 도색작업-할증-천정면적추가_0513설계내역서" xfId="1291" xr:uid="{00000000-0005-0000-0000-0000AC050000}"/>
    <cellStyle name="_방동_율동자연공원내 휴게편의점 도색작업-할증-천정면적추가_내역서-최종0223" xfId="1292" xr:uid="{00000000-0005-0000-0000-0000AD050000}"/>
    <cellStyle name="_방동_율동자연공원내 휴게편의점 도색작업-할증-천정면적추가_내역서-최종0223_0513설계내역서" xfId="1293" xr:uid="{00000000-0005-0000-0000-0000AE050000}"/>
    <cellStyle name="_방동_율동자연공원내 휴게편의점 도색작업-할증-천정면적추가_내역서-최종0223_단대동청사쌈지마당" xfId="1294" xr:uid="{00000000-0005-0000-0000-0000AF050000}"/>
    <cellStyle name="_방동_율동자연공원내 휴게편의점 도색작업-할증-천정면적추가_내역서-최종0223_철거 및 이설수량산출-학교숲" xfId="1295" xr:uid="{00000000-0005-0000-0000-0000B0050000}"/>
    <cellStyle name="_방동_율동자연공원내 휴게편의점 도색작업-할증-천정면적추가_내역서-최종0223_철거 및 이설수량산출-학교숲_0513설계내역서" xfId="1296" xr:uid="{00000000-0005-0000-0000-0000B1050000}"/>
    <cellStyle name="_방동_율동자연공원내 휴게편의점 도색작업-할증-천정면적추가_내역서-최종0223_철거 및 이설수량산출-학교숲_단대동청사쌈지마당" xfId="1297" xr:uid="{00000000-0005-0000-0000-0000B2050000}"/>
    <cellStyle name="_방동_율동자연공원내 휴게편의점 도색작업-할증-천정면적추가_단대동청사쌈지마당" xfId="1298" xr:uid="{00000000-0005-0000-0000-0000B3050000}"/>
    <cellStyle name="_방동_율동자연공원내 휴게편의점 도색작업-할증-천정면적추가_철거 및 이설수량산출-학교숲" xfId="1299" xr:uid="{00000000-0005-0000-0000-0000B4050000}"/>
    <cellStyle name="_방동_율동자연공원내 휴게편의점 도색작업-할증-천정면적추가_철거 및 이설수량산출-학교숲_0513설계내역서" xfId="1300" xr:uid="{00000000-0005-0000-0000-0000B5050000}"/>
    <cellStyle name="_방동_율동자연공원내 휴게편의점 도색작업-할증-천정면적추가_철거 및 이설수량산출-학교숲_단대동청사쌈지마당" xfId="1301" xr:uid="{00000000-0005-0000-0000-0000B6050000}"/>
    <cellStyle name="_방동_철거 및 이설수량산출-학교숲" xfId="1302" xr:uid="{00000000-0005-0000-0000-0000B7050000}"/>
    <cellStyle name="_방동_철거 및 이설수량산출-학교숲_0513설계내역서" xfId="1303" xr:uid="{00000000-0005-0000-0000-0000B8050000}"/>
    <cellStyle name="_방동_철거 및 이설수량산출-학교숲_단대동청사쌈지마당" xfId="1304" xr:uid="{00000000-0005-0000-0000-0000B9050000}"/>
    <cellStyle name="_방동_추곡" xfId="1305" xr:uid="{00000000-0005-0000-0000-0000BA050000}"/>
    <cellStyle name="_방동_추곡_0408도급내역서" xfId="1306" xr:uid="{00000000-0005-0000-0000-0000BB050000}"/>
    <cellStyle name="_방동_추곡_0408도급내역서_분당구청중정보수" xfId="1307" xr:uid="{00000000-0005-0000-0000-0000BC050000}"/>
    <cellStyle name="_방동_추곡_0501설계내역서" xfId="1308" xr:uid="{00000000-0005-0000-0000-0000BD050000}"/>
    <cellStyle name="_방동_추곡_0501설계내역서_0501설계내역서" xfId="1309" xr:uid="{00000000-0005-0000-0000-0000BE050000}"/>
    <cellStyle name="_방동_추곡_0501설계내역서_0501설계내역서(10억)" xfId="1310" xr:uid="{00000000-0005-0000-0000-0000BF050000}"/>
    <cellStyle name="_방동_추곡_0501설계내역서_0501설계내역서(10억)_0513설계내역서" xfId="1311" xr:uid="{00000000-0005-0000-0000-0000C0050000}"/>
    <cellStyle name="_방동_추곡_0501설계내역서_0501설계내역서(10억)_0516도급내역서" xfId="1312" xr:uid="{00000000-0005-0000-0000-0000C1050000}"/>
    <cellStyle name="_방동_추곡_0501설계내역서_0501설계내역서(10억)_단대동청사쌈지마당" xfId="1313" xr:uid="{00000000-0005-0000-0000-0000C2050000}"/>
    <cellStyle name="_방동_추곡_0501설계내역서_0501설계내역서(7억)" xfId="1314" xr:uid="{00000000-0005-0000-0000-0000C3050000}"/>
    <cellStyle name="_방동_추곡_0501설계내역서_0501설계내역서(7억)-최종" xfId="1315" xr:uid="{00000000-0005-0000-0000-0000C4050000}"/>
    <cellStyle name="_방동_추곡_0501설계내역서_0501설계내역서_0513설계내역서" xfId="1316" xr:uid="{00000000-0005-0000-0000-0000C5050000}"/>
    <cellStyle name="_방동_추곡_0501설계내역서_0501설계내역서_0516도급내역서" xfId="1317" xr:uid="{00000000-0005-0000-0000-0000C6050000}"/>
    <cellStyle name="_방동_추곡_0501설계내역서_0501설계내역서_단대동청사쌈지마당" xfId="1318" xr:uid="{00000000-0005-0000-0000-0000C7050000}"/>
    <cellStyle name="_방동_추곡_0501설계내역서_0501설계내역서_야탑생태하천-0526(추가)" xfId="1319" xr:uid="{00000000-0005-0000-0000-0000C8050000}"/>
    <cellStyle name="_방동_추곡_0501설계내역서_0501설계내역서_야탑생태하천-0526(추가)_단대동청사쌈지마당" xfId="1320" xr:uid="{00000000-0005-0000-0000-0000C9050000}"/>
    <cellStyle name="_방동_추곡_0501설계내역서_0501설계내역서_야탑생태하천-0526(추가)_야탑3동생태하천" xfId="1321" xr:uid="{00000000-0005-0000-0000-0000CA050000}"/>
    <cellStyle name="_방동_추곡_0501설계내역서_0501설계내역서_야탑생태하천-0526(추가)_야탑3동생태하천_단대동청사쌈지마당" xfId="1322" xr:uid="{00000000-0005-0000-0000-0000CB050000}"/>
    <cellStyle name="_방동_추곡_0501설계내역서_0501설계내역서_야탑생태하천-0526(추가)_야탑생태하천-0526(추가)" xfId="1323" xr:uid="{00000000-0005-0000-0000-0000CC050000}"/>
    <cellStyle name="_방동_추곡_0501설계내역서_0501설계내역서_야탑생태하천-0526(추가)_야탑생태하천-0526(추가)_단대동청사쌈지마당" xfId="1324" xr:uid="{00000000-0005-0000-0000-0000CD050000}"/>
    <cellStyle name="_방동_추곡_0501설계내역서_0501설계내역서_야탑생태하천-0526(추가)_야탑생태하천-0526(추가)_야탑생태하천-0526(추가)" xfId="1325" xr:uid="{00000000-0005-0000-0000-0000CE050000}"/>
    <cellStyle name="_방동_추곡_0501설계내역서_0501설계내역서_야탑생태하천-0526(추가)_야탑생태하천-0526(추가)_야탑생태하천-0526(추가)_단대동청사쌈지마당" xfId="1326" xr:uid="{00000000-0005-0000-0000-0000CF050000}"/>
    <cellStyle name="_방동_추곡_0501설계내역서_0501설계내역서_야탑생태하천-0526(추가)_야탑생태하천-0526(추가)_야탑생태하천-0526(추가)_야탑3동생태하천" xfId="1327" xr:uid="{00000000-0005-0000-0000-0000D0050000}"/>
    <cellStyle name="_방동_추곡_0501설계내역서_0501설계내역서_야탑생태하천-0526(추가)_야탑생태하천-0526(추가)_야탑생태하천-0526(추가)_야탑3동생태하천_단대동청사쌈지마당" xfId="1328" xr:uid="{00000000-0005-0000-0000-0000D1050000}"/>
    <cellStyle name="_방동_추곡_0501설계내역서_0513설계내역서" xfId="1329" xr:uid="{00000000-0005-0000-0000-0000D2050000}"/>
    <cellStyle name="_방동_추곡_0501설계내역서_0516도급내역서" xfId="1330" xr:uid="{00000000-0005-0000-0000-0000D3050000}"/>
    <cellStyle name="_방동_추곡_0501설계내역서_남한산성변경도급내역서 050517" xfId="1331" xr:uid="{00000000-0005-0000-0000-0000D4050000}"/>
    <cellStyle name="_방동_추곡_0501설계내역서_남한산성변경도급내역서 050517_0513설계내역서" xfId="1332" xr:uid="{00000000-0005-0000-0000-0000D5050000}"/>
    <cellStyle name="_방동_추곡_0501설계내역서_남한산성변경도급내역서 050517_단대동청사쌈지마당" xfId="1333" xr:uid="{00000000-0005-0000-0000-0000D6050000}"/>
    <cellStyle name="_방동_추곡_0501설계내역서_단대동청사쌈지마당" xfId="1334" xr:uid="{00000000-0005-0000-0000-0000D7050000}"/>
    <cellStyle name="_방동_추곡_0501설계내역서_등산로패쇄공사" xfId="1335" xr:uid="{00000000-0005-0000-0000-0000D8050000}"/>
    <cellStyle name="_방동_추곡_0501설계내역서_등산로패쇄공사(최종)" xfId="1336" xr:uid="{00000000-0005-0000-0000-0000D9050000}"/>
    <cellStyle name="_방동_추곡_0501설계내역서_물놀이장준공내역서(0624)" xfId="1337" xr:uid="{00000000-0005-0000-0000-0000DA050000}"/>
    <cellStyle name="_방동_추곡_0501설계내역서_물놀이장준공내역서(0624)_0513설계내역서" xfId="1338" xr:uid="{00000000-0005-0000-0000-0000DB050000}"/>
    <cellStyle name="_방동_추곡_0501설계내역서_물놀이장준공내역서(0624)_단대동청사쌈지마당" xfId="1339" xr:uid="{00000000-0005-0000-0000-0000DC050000}"/>
    <cellStyle name="_방동_추곡_0501설계내역서_사본 - 0501설계내역서" xfId="1340" xr:uid="{00000000-0005-0000-0000-0000DD050000}"/>
    <cellStyle name="_방동_추곡_0501설계내역서_사본 - 0501설계내역서_0513설계내역서" xfId="1341" xr:uid="{00000000-0005-0000-0000-0000DE050000}"/>
    <cellStyle name="_방동_추곡_0501설계내역서_사본 - 0501설계내역서_0516도급내역서" xfId="1342" xr:uid="{00000000-0005-0000-0000-0000DF050000}"/>
    <cellStyle name="_방동_추곡_0501설계내역서_사본 - 0501설계내역서_단대동청사쌈지마당" xfId="1343" xr:uid="{00000000-0005-0000-0000-0000E0050000}"/>
    <cellStyle name="_방동_추곡_0501설계내역서_사본 - 0501설계내역서_야탑생태하천-0526(추가)" xfId="1344" xr:uid="{00000000-0005-0000-0000-0000E1050000}"/>
    <cellStyle name="_방동_추곡_0501설계내역서_사본 - 0501설계내역서_야탑생태하천-0526(추가)_단대동청사쌈지마당" xfId="1345" xr:uid="{00000000-0005-0000-0000-0000E2050000}"/>
    <cellStyle name="_방동_추곡_0501설계내역서_사본 - 0501설계내역서_야탑생태하천-0526(추가)_야탑3동생태하천" xfId="1346" xr:uid="{00000000-0005-0000-0000-0000E3050000}"/>
    <cellStyle name="_방동_추곡_0501설계내역서_사본 - 0501설계내역서_야탑생태하천-0526(추가)_야탑3동생태하천_단대동청사쌈지마당" xfId="1347" xr:uid="{00000000-0005-0000-0000-0000E4050000}"/>
    <cellStyle name="_방동_추곡_0501설계내역서_사본 - 0501설계내역서_야탑생태하천-0526(추가)_야탑생태하천-0526(추가)" xfId="1348" xr:uid="{00000000-0005-0000-0000-0000E5050000}"/>
    <cellStyle name="_방동_추곡_0501설계내역서_사본 - 0501설계내역서_야탑생태하천-0526(추가)_야탑생태하천-0526(추가)_단대동청사쌈지마당" xfId="1349" xr:uid="{00000000-0005-0000-0000-0000E6050000}"/>
    <cellStyle name="_방동_추곡_0501설계내역서_사본 - 0501설계내역서_야탑생태하천-0526(추가)_야탑생태하천-0526(추가)_야탑생태하천-0526(추가)" xfId="1350" xr:uid="{00000000-0005-0000-0000-0000E7050000}"/>
    <cellStyle name="_방동_추곡_0501설계내역서_사본 - 0501설계내역서_야탑생태하천-0526(추가)_야탑생태하천-0526(추가)_야탑생태하천-0526(추가)_단대동청사쌈지마당" xfId="1351" xr:uid="{00000000-0005-0000-0000-0000E8050000}"/>
    <cellStyle name="_방동_추곡_0501설계내역서_사본 - 0501설계내역서_야탑생태하천-0526(추가)_야탑생태하천-0526(추가)_야탑생태하천-0526(추가)_야탑3동생태하천" xfId="1352" xr:uid="{00000000-0005-0000-0000-0000E9050000}"/>
    <cellStyle name="_방동_추곡_0501설계내역서_사본 - 0501설계내역서_야탑생태하천-0526(추가)_야탑생태하천-0526(추가)_야탑생태하천-0526(추가)_야탑3동생태하천_단대동청사쌈지마당" xfId="1353" xr:uid="{00000000-0005-0000-0000-0000EA050000}"/>
    <cellStyle name="_방동_추곡_0501설계내역서_야탑3동생태하천" xfId="1354" xr:uid="{00000000-0005-0000-0000-0000EB050000}"/>
    <cellStyle name="_방동_추곡_0501설계내역서_야탑3동생태하천_단대동청사쌈지마당" xfId="1355" xr:uid="{00000000-0005-0000-0000-0000EC050000}"/>
    <cellStyle name="_방동_추곡_0501설계내역서_야탑생태하천" xfId="1356" xr:uid="{00000000-0005-0000-0000-0000ED050000}"/>
    <cellStyle name="_방동_추곡_0501설계내역서_야탑생태하천_단대동청사쌈지마당" xfId="1357" xr:uid="{00000000-0005-0000-0000-0000EE050000}"/>
    <cellStyle name="_방동_추곡_0501설계내역서_야탑생태하천_야탑생태하천-0526(추가)" xfId="1358" xr:uid="{00000000-0005-0000-0000-0000EF050000}"/>
    <cellStyle name="_방동_추곡_0501설계내역서_야탑생태하천_야탑생태하천-0526(추가)_단대동청사쌈지마당" xfId="1359" xr:uid="{00000000-0005-0000-0000-0000F0050000}"/>
    <cellStyle name="_방동_추곡_0501설계내역서_야탑생태하천_야탑생태하천-0526(추가)_야탑3동생태하천" xfId="1360" xr:uid="{00000000-0005-0000-0000-0000F1050000}"/>
    <cellStyle name="_방동_추곡_0501설계내역서_야탑생태하천_야탑생태하천-0526(추가)_야탑3동생태하천_단대동청사쌈지마당" xfId="1361" xr:uid="{00000000-0005-0000-0000-0000F2050000}"/>
    <cellStyle name="_방동_추곡_0501설계내역서_야탑생태하천_야탑생태하천-0526(추가)_야탑생태하천-0526(추가)" xfId="1362" xr:uid="{00000000-0005-0000-0000-0000F3050000}"/>
    <cellStyle name="_방동_추곡_0501설계내역서_야탑생태하천_야탑생태하천-0526(추가)_야탑생태하천-0526(추가)_단대동청사쌈지마당" xfId="1363" xr:uid="{00000000-0005-0000-0000-0000F4050000}"/>
    <cellStyle name="_방동_추곡_0501설계내역서_야탑생태하천_야탑생태하천-0526(추가)_야탑생태하천-0526(추가)_야탑생태하천-0526(추가)" xfId="1364" xr:uid="{00000000-0005-0000-0000-0000F5050000}"/>
    <cellStyle name="_방동_추곡_0501설계내역서_야탑생태하천_야탑생태하천-0526(추가)_야탑생태하천-0526(추가)_야탑생태하천-0526(추가)_단대동청사쌈지마당" xfId="1365" xr:uid="{00000000-0005-0000-0000-0000F6050000}"/>
    <cellStyle name="_방동_추곡_0501설계내역서_야탑생태하천_야탑생태하천-0526(추가)_야탑생태하천-0526(추가)_야탑생태하천-0526(추가)_야탑3동생태하천" xfId="1366" xr:uid="{00000000-0005-0000-0000-0000F7050000}"/>
    <cellStyle name="_방동_추곡_0501설계내역서_야탑생태하천_야탑생태하천-0526(추가)_야탑생태하천-0526(추가)_야탑생태하천-0526(추가)_야탑3동생태하천_단대동청사쌈지마당" xfId="1367" xr:uid="{00000000-0005-0000-0000-0000F8050000}"/>
    <cellStyle name="_방동_추곡_0501설계내역서_야탑생태하천-0526(추가)" xfId="1368" xr:uid="{00000000-0005-0000-0000-0000F9050000}"/>
    <cellStyle name="_방동_추곡_0501설계내역서_야탑생태하천-0526(추가)_단대동청사쌈지마당" xfId="1369" xr:uid="{00000000-0005-0000-0000-0000FA050000}"/>
    <cellStyle name="_방동_추곡_0501설계내역서_야탑생태하천-0526(추가)_야탑생태하천-0526(추가)" xfId="1370" xr:uid="{00000000-0005-0000-0000-0000FB050000}"/>
    <cellStyle name="_방동_추곡_0501설계내역서_야탑생태하천-0526(추가)_야탑생태하천-0526(추가)_단대동청사쌈지마당" xfId="1371" xr:uid="{00000000-0005-0000-0000-0000FC050000}"/>
    <cellStyle name="_방동_추곡_0501설계내역서_야탑생태하천-0526(추가)_야탑생태하천-0526(추가)_야탑3동생태하천" xfId="1372" xr:uid="{00000000-0005-0000-0000-0000FD050000}"/>
    <cellStyle name="_방동_추곡_0501설계내역서_야탑생태하천-0526(추가)_야탑생태하천-0526(추가)_야탑3동생태하천_단대동청사쌈지마당" xfId="1373" xr:uid="{00000000-0005-0000-0000-0000FE050000}"/>
    <cellStyle name="_방동_추곡_0502설계내역서" xfId="1374" xr:uid="{00000000-0005-0000-0000-0000FF050000}"/>
    <cellStyle name="_방동_추곡_0502설계내역서_0502설계내역서(0219)" xfId="1375" xr:uid="{00000000-0005-0000-0000-000000060000}"/>
    <cellStyle name="_방동_추곡_0502설계내역서_0502설계내역서(0219)_0516도급내역서" xfId="1376" xr:uid="{00000000-0005-0000-0000-000001060000}"/>
    <cellStyle name="_방동_추곡_0502설계내역서_0502설계내역서(0219)_0517개략예산" xfId="1377" xr:uid="{00000000-0005-0000-0000-000002060000}"/>
    <cellStyle name="_방동_추곡_0502설계내역서_0502설계내역서(0219)_단대동청사쌈지마당" xfId="1378" xr:uid="{00000000-0005-0000-0000-000003060000}"/>
    <cellStyle name="_방동_추곡_0502설계내역서_0502설계내역서(0219)_모란광장" xfId="1379" xr:uid="{00000000-0005-0000-0000-000004060000}"/>
    <cellStyle name="_방동_추곡_0502설계내역서_0502설계내역서(0219)_모란광장_0517개략예산" xfId="1380" xr:uid="{00000000-0005-0000-0000-000005060000}"/>
    <cellStyle name="_방동_추곡_0502설계내역서_0502설계내역서(0219)_모란광장_0518도급내역서" xfId="1381" xr:uid="{00000000-0005-0000-0000-000006060000}"/>
    <cellStyle name="_방동_추곡_0502설계내역서_0502설계내역서(0219)_모란광장_단대동청사쌈지마당" xfId="1382" xr:uid="{00000000-0005-0000-0000-000007060000}"/>
    <cellStyle name="_방동_추곡_0502설계내역서_0502설계내역서(0219)_모란광장_단대동청사쌈지마당_단대동청사쌈지마당" xfId="1383" xr:uid="{00000000-0005-0000-0000-000008060000}"/>
    <cellStyle name="_방동_추곡_0502설계내역서_0502설계내역서(수정)" xfId="1384" xr:uid="{00000000-0005-0000-0000-000009060000}"/>
    <cellStyle name="_방동_추곡_0502설계내역서_0502설계내역서(수정)_0516도급내역서" xfId="1385" xr:uid="{00000000-0005-0000-0000-00000A060000}"/>
    <cellStyle name="_방동_추곡_0502설계내역서_0502설계내역서(수정)_0517개략예산" xfId="1386" xr:uid="{00000000-0005-0000-0000-00000B060000}"/>
    <cellStyle name="_방동_추곡_0502설계내역서_0502설계내역서(수정)_단대동청사쌈지마당" xfId="1387" xr:uid="{00000000-0005-0000-0000-00000C060000}"/>
    <cellStyle name="_방동_추곡_0502설계내역서_0502설계내역서(수정)_모란광장" xfId="1388" xr:uid="{00000000-0005-0000-0000-00000D060000}"/>
    <cellStyle name="_방동_추곡_0502설계내역서_0502설계내역서(수정)_모란광장_0517개략예산" xfId="1389" xr:uid="{00000000-0005-0000-0000-00000E060000}"/>
    <cellStyle name="_방동_추곡_0502설계내역서_0502설계내역서(수정)_모란광장_0518도급내역서" xfId="1390" xr:uid="{00000000-0005-0000-0000-00000F060000}"/>
    <cellStyle name="_방동_추곡_0502설계내역서_0502설계내역서(수정)_모란광장_단대동청사쌈지마당" xfId="1391" xr:uid="{00000000-0005-0000-0000-000010060000}"/>
    <cellStyle name="_방동_추곡_0502설계내역서_0502설계내역서(수정)_모란광장_단대동청사쌈지마당_단대동청사쌈지마당" xfId="1392" xr:uid="{00000000-0005-0000-0000-000011060000}"/>
    <cellStyle name="_방동_추곡_0502설계내역서_0516도급내역서" xfId="1393" xr:uid="{00000000-0005-0000-0000-000012060000}"/>
    <cellStyle name="_방동_추곡_0502설계내역서_0517개략예산" xfId="1394" xr:uid="{00000000-0005-0000-0000-000013060000}"/>
    <cellStyle name="_방동_추곡_0502설계내역서_단대동청사쌈지마당" xfId="1395" xr:uid="{00000000-0005-0000-0000-000014060000}"/>
    <cellStyle name="_방동_추곡_0502설계내역서_모란광장" xfId="1396" xr:uid="{00000000-0005-0000-0000-000015060000}"/>
    <cellStyle name="_방동_추곡_0502설계내역서_모란광장_0517개략예산" xfId="1397" xr:uid="{00000000-0005-0000-0000-000016060000}"/>
    <cellStyle name="_방동_추곡_0502설계내역서_모란광장_0518도급내역서" xfId="1398" xr:uid="{00000000-0005-0000-0000-000017060000}"/>
    <cellStyle name="_방동_추곡_0502설계내역서_모란광장_단대동청사쌈지마당" xfId="1399" xr:uid="{00000000-0005-0000-0000-000018060000}"/>
    <cellStyle name="_방동_추곡_0502설계내역서_모란광장_단대동청사쌈지마당_단대동청사쌈지마당" xfId="1400" xr:uid="{00000000-0005-0000-0000-000019060000}"/>
    <cellStyle name="_방동_추곡_0513설계내역서" xfId="1401" xr:uid="{00000000-0005-0000-0000-00001A060000}"/>
    <cellStyle name="_방동_추곡_0516도급내역서" xfId="1402" xr:uid="{00000000-0005-0000-0000-00001B060000}"/>
    <cellStyle name="_방동_추곡_0517개략예산" xfId="1403" xr:uid="{00000000-0005-0000-0000-00001C060000}"/>
    <cellStyle name="_방동_추곡_내역서-최종0223" xfId="1404" xr:uid="{00000000-0005-0000-0000-00001D060000}"/>
    <cellStyle name="_방동_추곡_내역서-최종0223_0513설계내역서" xfId="1405" xr:uid="{00000000-0005-0000-0000-00001E060000}"/>
    <cellStyle name="_방동_추곡_내역서-최종0223_단대동청사쌈지마당" xfId="1406" xr:uid="{00000000-0005-0000-0000-00001F060000}"/>
    <cellStyle name="_방동_추곡_내역서-최종0223_철거 및 이설수량산출-학교숲" xfId="1407" xr:uid="{00000000-0005-0000-0000-000020060000}"/>
    <cellStyle name="_방동_추곡_내역서-최종0223_철거 및 이설수량산출-학교숲_0513설계내역서" xfId="1408" xr:uid="{00000000-0005-0000-0000-000021060000}"/>
    <cellStyle name="_방동_추곡_내역서-최종0223_철거 및 이설수량산출-학교숲_단대동청사쌈지마당" xfId="1409" xr:uid="{00000000-0005-0000-0000-000022060000}"/>
    <cellStyle name="_방동_추곡_단대동청사쌈지마당" xfId="1410" xr:uid="{00000000-0005-0000-0000-000023060000}"/>
    <cellStyle name="_방동_추곡_모란광장" xfId="1411" xr:uid="{00000000-0005-0000-0000-000024060000}"/>
    <cellStyle name="_방동_추곡_모란광장_0517개략예산" xfId="1412" xr:uid="{00000000-0005-0000-0000-000025060000}"/>
    <cellStyle name="_방동_추곡_모란광장_0518도급내역서" xfId="1413" xr:uid="{00000000-0005-0000-0000-000026060000}"/>
    <cellStyle name="_방동_추곡_모란광장_단대동청사쌈지마당" xfId="1414" xr:uid="{00000000-0005-0000-0000-000027060000}"/>
    <cellStyle name="_방동_추곡_모란광장_단대동청사쌈지마당_단대동청사쌈지마당" xfId="1415" xr:uid="{00000000-0005-0000-0000-000028060000}"/>
    <cellStyle name="_방동_추곡_야탑생태하천-0526(추가)" xfId="1416" xr:uid="{00000000-0005-0000-0000-000029060000}"/>
    <cellStyle name="_방동_추곡_야탑생태하천-0526(추가)_단대동청사쌈지마당" xfId="1417" xr:uid="{00000000-0005-0000-0000-00002A060000}"/>
    <cellStyle name="_방동_추곡_야탑생태하천-0526(추가)_야탑3동생태하천" xfId="1418" xr:uid="{00000000-0005-0000-0000-00002B060000}"/>
    <cellStyle name="_방동_추곡_야탑생태하천-0526(추가)_야탑3동생태하천_단대동청사쌈지마당" xfId="1419" xr:uid="{00000000-0005-0000-0000-00002C060000}"/>
    <cellStyle name="_방동_추곡_야탑생태하천-0526(추가)_야탑생태하천-0526(추가)" xfId="1420" xr:uid="{00000000-0005-0000-0000-00002D060000}"/>
    <cellStyle name="_방동_추곡_야탑생태하천-0526(추가)_야탑생태하천-0526(추가)_단대동청사쌈지마당" xfId="1421" xr:uid="{00000000-0005-0000-0000-00002E060000}"/>
    <cellStyle name="_방동_추곡_야탑생태하천-0526(추가)_야탑생태하천-0526(추가)_야탑생태하천-0526(추가)" xfId="1422" xr:uid="{00000000-0005-0000-0000-00002F060000}"/>
    <cellStyle name="_방동_추곡_야탑생태하천-0526(추가)_야탑생태하천-0526(추가)_야탑생태하천-0526(추가)_단대동청사쌈지마당" xfId="1423" xr:uid="{00000000-0005-0000-0000-000030060000}"/>
    <cellStyle name="_방동_추곡_야탑생태하천-0526(추가)_야탑생태하천-0526(추가)_야탑생태하천-0526(추가)_야탑3동생태하천" xfId="1424" xr:uid="{00000000-0005-0000-0000-000031060000}"/>
    <cellStyle name="_방동_추곡_야탑생태하천-0526(추가)_야탑생태하천-0526(추가)_야탑생태하천-0526(추가)_야탑3동생태하천_단대동청사쌈지마당" xfId="1425" xr:uid="{00000000-0005-0000-0000-000032060000}"/>
    <cellStyle name="_방동_추곡_율동자연공원내 화장실 보수 및 도색공사" xfId="1426" xr:uid="{00000000-0005-0000-0000-000033060000}"/>
    <cellStyle name="_방동_추곡_율동자연공원내 화장실 보수 및 도색공사_0513설계내역서" xfId="1427" xr:uid="{00000000-0005-0000-0000-000034060000}"/>
    <cellStyle name="_방동_추곡_율동자연공원내 화장실 보수 및 도색공사_내역서-최종0223" xfId="1428" xr:uid="{00000000-0005-0000-0000-000035060000}"/>
    <cellStyle name="_방동_추곡_율동자연공원내 화장실 보수 및 도색공사_내역서-최종0223_0513설계내역서" xfId="1429" xr:uid="{00000000-0005-0000-0000-000036060000}"/>
    <cellStyle name="_방동_추곡_율동자연공원내 화장실 보수 및 도색공사_내역서-최종0223_단대동청사쌈지마당" xfId="1430" xr:uid="{00000000-0005-0000-0000-000037060000}"/>
    <cellStyle name="_방동_추곡_율동자연공원내 화장실 보수 및 도색공사_내역서-최종0223_철거 및 이설수량산출-학교숲" xfId="1431" xr:uid="{00000000-0005-0000-0000-000038060000}"/>
    <cellStyle name="_방동_추곡_율동자연공원내 화장실 보수 및 도색공사_내역서-최종0223_철거 및 이설수량산출-학교숲_0513설계내역서" xfId="1432" xr:uid="{00000000-0005-0000-0000-000039060000}"/>
    <cellStyle name="_방동_추곡_율동자연공원내 화장실 보수 및 도색공사_내역서-최종0223_철거 및 이설수량산출-학교숲_단대동청사쌈지마당" xfId="1433" xr:uid="{00000000-0005-0000-0000-00003A060000}"/>
    <cellStyle name="_방동_추곡_율동자연공원내 화장실 보수 및 도색공사_단대동청사쌈지마당" xfId="1434" xr:uid="{00000000-0005-0000-0000-00003B060000}"/>
    <cellStyle name="_방동_추곡_율동자연공원내 화장실 보수 및 도색공사_철거 및 이설수량산출-학교숲" xfId="1435" xr:uid="{00000000-0005-0000-0000-00003C060000}"/>
    <cellStyle name="_방동_추곡_율동자연공원내 화장실 보수 및 도색공사_철거 및 이설수량산출-학교숲_0513설계내역서" xfId="1436" xr:uid="{00000000-0005-0000-0000-00003D060000}"/>
    <cellStyle name="_방동_추곡_율동자연공원내 화장실 보수 및 도색공사_철거 및 이설수량산출-학교숲_단대동청사쌈지마당" xfId="1437" xr:uid="{00000000-0005-0000-0000-00003E060000}"/>
    <cellStyle name="_방동_추곡_율동자연공원내 휴게편의점 도색작업-할증-천정면적추가" xfId="1438" xr:uid="{00000000-0005-0000-0000-00003F060000}"/>
    <cellStyle name="_방동_추곡_율동자연공원내 휴게편의점 도색작업-할증-천정면적추가_0513설계내역서" xfId="1439" xr:uid="{00000000-0005-0000-0000-000040060000}"/>
    <cellStyle name="_방동_추곡_율동자연공원내 휴게편의점 도색작업-할증-천정면적추가_내역서-최종0223" xfId="1440" xr:uid="{00000000-0005-0000-0000-000041060000}"/>
    <cellStyle name="_방동_추곡_율동자연공원내 휴게편의점 도색작업-할증-천정면적추가_내역서-최종0223_0513설계내역서" xfId="1441" xr:uid="{00000000-0005-0000-0000-000042060000}"/>
    <cellStyle name="_방동_추곡_율동자연공원내 휴게편의점 도색작업-할증-천정면적추가_내역서-최종0223_단대동청사쌈지마당" xfId="1442" xr:uid="{00000000-0005-0000-0000-000043060000}"/>
    <cellStyle name="_방동_추곡_율동자연공원내 휴게편의점 도색작업-할증-천정면적추가_내역서-최종0223_철거 및 이설수량산출-학교숲" xfId="1443" xr:uid="{00000000-0005-0000-0000-000044060000}"/>
    <cellStyle name="_방동_추곡_율동자연공원내 휴게편의점 도색작업-할증-천정면적추가_내역서-최종0223_철거 및 이설수량산출-학교숲_0513설계내역서" xfId="1444" xr:uid="{00000000-0005-0000-0000-000045060000}"/>
    <cellStyle name="_방동_추곡_율동자연공원내 휴게편의점 도색작업-할증-천정면적추가_내역서-최종0223_철거 및 이설수량산출-학교숲_단대동청사쌈지마당" xfId="1445" xr:uid="{00000000-0005-0000-0000-000046060000}"/>
    <cellStyle name="_방동_추곡_율동자연공원내 휴게편의점 도색작업-할증-천정면적추가_단대동청사쌈지마당" xfId="1446" xr:uid="{00000000-0005-0000-0000-000047060000}"/>
    <cellStyle name="_방동_추곡_율동자연공원내 휴게편의점 도색작업-할증-천정면적추가_철거 및 이설수량산출-학교숲" xfId="1447" xr:uid="{00000000-0005-0000-0000-000048060000}"/>
    <cellStyle name="_방동_추곡_율동자연공원내 휴게편의점 도색작업-할증-천정면적추가_철거 및 이설수량산출-학교숲_0513설계내역서" xfId="1448" xr:uid="{00000000-0005-0000-0000-000049060000}"/>
    <cellStyle name="_방동_추곡_율동자연공원내 휴게편의점 도색작업-할증-천정면적추가_철거 및 이설수량산출-학교숲_단대동청사쌈지마당" xfId="1449" xr:uid="{00000000-0005-0000-0000-00004A060000}"/>
    <cellStyle name="_방동_추곡_철거 및 이설수량산출-학교숲" xfId="1450" xr:uid="{00000000-0005-0000-0000-00004B060000}"/>
    <cellStyle name="_방동_추곡_철거 및 이설수량산출-학교숲_0513설계내역서" xfId="1451" xr:uid="{00000000-0005-0000-0000-00004C060000}"/>
    <cellStyle name="_방동_추곡_철거 및 이설수량산출-학교숲_단대동청사쌈지마당" xfId="1452" xr:uid="{00000000-0005-0000-0000-00004D060000}"/>
    <cellStyle name="_밸브실유지보수공사변경설계서" xfId="2960" xr:uid="{00000000-0005-0000-0000-00004E060000}"/>
    <cellStyle name="_변경(2차안)" xfId="2961" xr:uid="{00000000-0005-0000-0000-00004F060000}"/>
    <cellStyle name="_변경2차기본자료" xfId="2962" xr:uid="{00000000-0005-0000-0000-000050060000}"/>
    <cellStyle name="_부대공내역" xfId="3166" xr:uid="{00000000-0005-0000-0000-000051060000}"/>
    <cellStyle name="_부대공내역_1차1회기성" xfId="3167" xr:uid="{00000000-0005-0000-0000-000052060000}"/>
    <cellStyle name="_부대공내역_1차1회설변내역" xfId="3168" xr:uid="{00000000-0005-0000-0000-000053060000}"/>
    <cellStyle name="_부대공내역_2차1회설변내역" xfId="3169" xr:uid="{00000000-0005-0000-0000-000054060000}"/>
    <cellStyle name="_부대공내역_기안" xfId="3170" xr:uid="{00000000-0005-0000-0000-000055060000}"/>
    <cellStyle name="_부대공내역_기안_1차1회기성" xfId="3171" xr:uid="{00000000-0005-0000-0000-000056060000}"/>
    <cellStyle name="_부대공내역_기안_1차1회설변내역" xfId="3172" xr:uid="{00000000-0005-0000-0000-000057060000}"/>
    <cellStyle name="_부대공내역_기안_2차1회설변내역" xfId="3173" xr:uid="{00000000-0005-0000-0000-000058060000}"/>
    <cellStyle name="_부대공내역_기안_설계예산서" xfId="3174" xr:uid="{00000000-0005-0000-0000-000059060000}"/>
    <cellStyle name="_부대공내역_기안_설계예산서 1차" xfId="3175" xr:uid="{00000000-0005-0000-0000-00005A060000}"/>
    <cellStyle name="_부대공내역_기안_예정공정표" xfId="3176" xr:uid="{00000000-0005-0000-0000-00005B060000}"/>
    <cellStyle name="_부대공내역_기안_전체2회설변내역" xfId="3177" xr:uid="{00000000-0005-0000-0000-00005C060000}"/>
    <cellStyle name="_부대공내역_기안_전체계약" xfId="3178" xr:uid="{00000000-0005-0000-0000-00005D060000}"/>
    <cellStyle name="_부대공내역_기안_철근(사급)" xfId="3179" xr:uid="{00000000-0005-0000-0000-00005E060000}"/>
    <cellStyle name="_부대공내역_설계예산서" xfId="3180" xr:uid="{00000000-0005-0000-0000-00005F060000}"/>
    <cellStyle name="_부대공내역_설계예산서 1차" xfId="3181" xr:uid="{00000000-0005-0000-0000-000060060000}"/>
    <cellStyle name="_부대공내역_예정공정표" xfId="3182" xr:uid="{00000000-0005-0000-0000-000061060000}"/>
    <cellStyle name="_부대공내역_전체2회설변내역" xfId="3183" xr:uid="{00000000-0005-0000-0000-000062060000}"/>
    <cellStyle name="_부대공내역_전체계약" xfId="3184" xr:uid="{00000000-0005-0000-0000-000063060000}"/>
    <cellStyle name="_부대공내역_철근(사급)" xfId="3185" xr:uid="{00000000-0005-0000-0000-000064060000}"/>
    <cellStyle name="_분당구-지압보도-1024" xfId="3186" xr:uid="{00000000-0005-0000-0000-000065060000}"/>
    <cellStyle name="_사각파고라" xfId="3187" xr:uid="{00000000-0005-0000-0000-000066060000}"/>
    <cellStyle name="_사본 - 수정" xfId="2963" xr:uid="{00000000-0005-0000-0000-000067060000}"/>
    <cellStyle name="_사본 - 수정_(설)관망정비기본계획(고령+)" xfId="2964" xr:uid="{00000000-0005-0000-0000-000068060000}"/>
    <cellStyle name="_사본 - 수정_Book2" xfId="2966" xr:uid="{00000000-0005-0000-0000-000069060000}"/>
    <cellStyle name="_사본 - 수정_관망정비기본계획(1차)" xfId="2965" xr:uid="{00000000-0005-0000-0000-00006A060000}"/>
    <cellStyle name="_사유서" xfId="3188" xr:uid="{00000000-0005-0000-0000-00006B060000}"/>
    <cellStyle name="_사유서_내역서" xfId="3189" xr:uid="{00000000-0005-0000-0000-00006C060000}"/>
    <cellStyle name="_석은희지압보도" xfId="1453" xr:uid="{00000000-0005-0000-0000-00006D060000}"/>
    <cellStyle name="_석은희지압보도_0513설계내역서" xfId="1454" xr:uid="{00000000-0005-0000-0000-00006E060000}"/>
    <cellStyle name="_석은희지압보도_내역서-최종0223" xfId="1455" xr:uid="{00000000-0005-0000-0000-00006F060000}"/>
    <cellStyle name="_석은희지압보도_내역서-최종0223_0513설계내역서" xfId="1456" xr:uid="{00000000-0005-0000-0000-000070060000}"/>
    <cellStyle name="_석은희지압보도_내역서-최종0223_단대동청사쌈지마당" xfId="1457" xr:uid="{00000000-0005-0000-0000-000071060000}"/>
    <cellStyle name="_석은희지압보도_내역서-최종0223_철거 및 이설수량산출-학교숲" xfId="1458" xr:uid="{00000000-0005-0000-0000-000072060000}"/>
    <cellStyle name="_석은희지압보도_내역서-최종0223_철거 및 이설수량산출-학교숲_0513설계내역서" xfId="1459" xr:uid="{00000000-0005-0000-0000-000073060000}"/>
    <cellStyle name="_석은희지압보도_내역서-최종0223_철거 및 이설수량산출-학교숲_단대동청사쌈지마당" xfId="1460" xr:uid="{00000000-0005-0000-0000-000074060000}"/>
    <cellStyle name="_석은희지압보도_단대동청사쌈지마당" xfId="1461" xr:uid="{00000000-0005-0000-0000-000075060000}"/>
    <cellStyle name="_석은희지압보도_철거 및 이설수량산출-학교숲" xfId="1462" xr:uid="{00000000-0005-0000-0000-000076060000}"/>
    <cellStyle name="_석은희지압보도_철거 및 이설수량산출-학교숲_0513설계내역서" xfId="1463" xr:uid="{00000000-0005-0000-0000-000077060000}"/>
    <cellStyle name="_석은희지압보도_철거 및 이설수량산출-학교숲_단대동청사쌈지마당" xfId="1464" xr:uid="{00000000-0005-0000-0000-000078060000}"/>
    <cellStyle name="_설계내역(전기)" xfId="20" xr:uid="{00000000-0005-0000-0000-000079060000}"/>
    <cellStyle name="_설계변경내역서" xfId="21" xr:uid="{00000000-0005-0000-0000-00007A060000}"/>
    <cellStyle name="_설계서-신정공원" xfId="3190" xr:uid="{00000000-0005-0000-0000-00007B060000}"/>
    <cellStyle name="_송현실행내역" xfId="3191" xr:uid="{00000000-0005-0000-0000-00007C060000}"/>
    <cellStyle name="_수량제목" xfId="3192" xr:uid="{00000000-0005-0000-0000-00007D060000}"/>
    <cellStyle name="_수량제목_내역서" xfId="3193" xr:uid="{00000000-0005-0000-0000-00007E060000}"/>
    <cellStyle name="_수진1동제3놀이터 방음벽설치및시설물보수공사" xfId="3194" xr:uid="{00000000-0005-0000-0000-00007F060000}"/>
    <cellStyle name="_순성토운반" xfId="3195" xr:uid="{00000000-0005-0000-0000-000080060000}"/>
    <cellStyle name="_순성토운반_1차1회기성" xfId="3196" xr:uid="{00000000-0005-0000-0000-000081060000}"/>
    <cellStyle name="_순성토운반_1차1회설변내역" xfId="3197" xr:uid="{00000000-0005-0000-0000-000082060000}"/>
    <cellStyle name="_순성토운반_2차1회설변내역" xfId="3198" xr:uid="{00000000-0005-0000-0000-000083060000}"/>
    <cellStyle name="_순성토운반_설계예산서" xfId="3199" xr:uid="{00000000-0005-0000-0000-000084060000}"/>
    <cellStyle name="_순성토운반_설계예산서 1차" xfId="3200" xr:uid="{00000000-0005-0000-0000-000085060000}"/>
    <cellStyle name="_순성토운반_예정공정표" xfId="3201" xr:uid="{00000000-0005-0000-0000-000086060000}"/>
    <cellStyle name="_순성토운반_전체2회설변내역" xfId="3202" xr:uid="{00000000-0005-0000-0000-000087060000}"/>
    <cellStyle name="_순성토운반_전체계약" xfId="3203" xr:uid="{00000000-0005-0000-0000-000088060000}"/>
    <cellStyle name="_순성토운반_철근(사급)" xfId="3204" xr:uid="{00000000-0005-0000-0000-000089060000}"/>
    <cellStyle name="_신탄진선(태림)" xfId="3205" xr:uid="{00000000-0005-0000-0000-00008A060000}"/>
    <cellStyle name="_신호등견적서" xfId="22" xr:uid="{00000000-0005-0000-0000-00008B060000}"/>
    <cellStyle name="_실옥동관로이설 발주설계서" xfId="2967" xr:uid="{00000000-0005-0000-0000-00008C060000}"/>
    <cellStyle name="_아울렛사거리(토공)-3" xfId="23" xr:uid="{00000000-0005-0000-0000-00008D060000}"/>
    <cellStyle name="_안동투찰" xfId="3206" xr:uid="{00000000-0005-0000-0000-00008E060000}"/>
    <cellStyle name="_안동투찰_1차1회기성" xfId="3207" xr:uid="{00000000-0005-0000-0000-00008F060000}"/>
    <cellStyle name="_안동투찰_1차1회설변내역" xfId="3208" xr:uid="{00000000-0005-0000-0000-000090060000}"/>
    <cellStyle name="_안동투찰_2차1회설변내역" xfId="3209" xr:uid="{00000000-0005-0000-0000-000091060000}"/>
    <cellStyle name="_안동투찰_설계예산서" xfId="3210" xr:uid="{00000000-0005-0000-0000-000092060000}"/>
    <cellStyle name="_안동투찰_설계예산서 1차" xfId="3211" xr:uid="{00000000-0005-0000-0000-000093060000}"/>
    <cellStyle name="_안동투찰_예정공정표" xfId="3212" xr:uid="{00000000-0005-0000-0000-000094060000}"/>
    <cellStyle name="_안동투찰_전체2회설변내역" xfId="3213" xr:uid="{00000000-0005-0000-0000-000095060000}"/>
    <cellStyle name="_안동투찰_전체계약" xfId="3214" xr:uid="{00000000-0005-0000-0000-000096060000}"/>
    <cellStyle name="_안동투찰_철근(사급)" xfId="3215" xr:uid="{00000000-0005-0000-0000-000097060000}"/>
    <cellStyle name="_암거수량" xfId="1465" xr:uid="{00000000-0005-0000-0000-000098060000}"/>
    <cellStyle name="_암거수량(2)" xfId="1466" xr:uid="{00000000-0005-0000-0000-000099060000}"/>
    <cellStyle name="_암거수량(2)_강곡4제(상류)" xfId="1467" xr:uid="{00000000-0005-0000-0000-00009A060000}"/>
    <cellStyle name="_암거수량(2)_강곡4제(상류)_통관본체및토공(차수벽상단없음)" xfId="1468" xr:uid="{00000000-0005-0000-0000-00009B060000}"/>
    <cellStyle name="_암거수량(2)_창하 #8(800집수)" xfId="1469" xr:uid="{00000000-0005-0000-0000-00009C060000}"/>
    <cellStyle name="_암거수량(2)_창하 #8(800집수)_통관본체및토공(차수벽상단없음)" xfId="1470" xr:uid="{00000000-0005-0000-0000-00009D060000}"/>
    <cellStyle name="_암거수량_강곡4제(상류)" xfId="1471" xr:uid="{00000000-0005-0000-0000-00009E060000}"/>
    <cellStyle name="_암거수량_강곡4제(상류)_통관본체및토공(차수벽상단없음)" xfId="1472" xr:uid="{00000000-0005-0000-0000-00009F060000}"/>
    <cellStyle name="_암거수량_창하 #8(800집수)" xfId="1473" xr:uid="{00000000-0005-0000-0000-0000A0060000}"/>
    <cellStyle name="_암거수량_창하 #8(800집수)_통관본체및토공(차수벽상단없음)" xfId="1474" xr:uid="{00000000-0005-0000-0000-0000A1060000}"/>
    <cellStyle name="_앙성계통 능암리 관로이설공사" xfId="2968" xr:uid="{00000000-0005-0000-0000-0000A2060000}"/>
    <cellStyle name="_앙성계통 능암리 관로이설공사(최종)" xfId="2969" xr:uid="{00000000-0005-0000-0000-0000A3060000}"/>
    <cellStyle name="_앙성계통 능암리 관로이설공사(최종)_(설)관망정비기본계획(고령+)" xfId="2970" xr:uid="{00000000-0005-0000-0000-0000A4060000}"/>
    <cellStyle name="_앙성계통 능암리 관로이설공사(최종)_Book2" xfId="2972" xr:uid="{00000000-0005-0000-0000-0000A5060000}"/>
    <cellStyle name="_앙성계통 능암리 관로이설공사(최종)_관망정비기본계획(1차)" xfId="2971" xr:uid="{00000000-0005-0000-0000-0000A6060000}"/>
    <cellStyle name="_앙성계통 능암리 관로이설공사_(설)관망정비기본계획(고령+)" xfId="2973" xr:uid="{00000000-0005-0000-0000-0000A7060000}"/>
    <cellStyle name="_앙성계통 능암리 관로이설공사_Book2" xfId="2975" xr:uid="{00000000-0005-0000-0000-0000A8060000}"/>
    <cellStyle name="_앙성계통 능암리 관로이설공사_관망정비기본계획(1차)" xfId="2974" xr:uid="{00000000-0005-0000-0000-0000A9060000}"/>
    <cellStyle name="_업무연락" xfId="3216" xr:uid="{00000000-0005-0000-0000-0000AA060000}"/>
    <cellStyle name="_업무연락_1차1회기성" xfId="3217" xr:uid="{00000000-0005-0000-0000-0000AB060000}"/>
    <cellStyle name="_업무연락_1차1회설변내역" xfId="3218" xr:uid="{00000000-0005-0000-0000-0000AC060000}"/>
    <cellStyle name="_업무연락_2차1회설변내역" xfId="3219" xr:uid="{00000000-0005-0000-0000-0000AD060000}"/>
    <cellStyle name="_업무연락_kn 구룡포~대보간 1" xfId="3226" xr:uid="{00000000-0005-0000-0000-0000AE060000}"/>
    <cellStyle name="_업무연락_kn 구룡포~대보간 1_1차1회기성" xfId="3227" xr:uid="{00000000-0005-0000-0000-0000AF060000}"/>
    <cellStyle name="_업무연락_kn 구룡포~대보간 1_1차1회설변내역" xfId="3228" xr:uid="{00000000-0005-0000-0000-0000B0060000}"/>
    <cellStyle name="_업무연락_kn 구룡포~대보간 1_2차1회설변내역" xfId="3229" xr:uid="{00000000-0005-0000-0000-0000B1060000}"/>
    <cellStyle name="_업무연락_kn 구룡포~대보간 1_설계예산서" xfId="3230" xr:uid="{00000000-0005-0000-0000-0000B2060000}"/>
    <cellStyle name="_업무연락_kn 구룡포~대보간 1_설계예산서 1차" xfId="3231" xr:uid="{00000000-0005-0000-0000-0000B3060000}"/>
    <cellStyle name="_업무연락_kn 구룡포~대보간 1_예정공정표" xfId="3232" xr:uid="{00000000-0005-0000-0000-0000B4060000}"/>
    <cellStyle name="_업무연락_kn 구룡포~대보간 1_전체2회설변내역" xfId="3233" xr:uid="{00000000-0005-0000-0000-0000B5060000}"/>
    <cellStyle name="_업무연락_kn 구룡포~대보간 1_전체계약" xfId="3234" xr:uid="{00000000-0005-0000-0000-0000B6060000}"/>
    <cellStyle name="_업무연락_kn 구룡포~대보간 1_철근(사급)" xfId="3235" xr:uid="{00000000-0005-0000-0000-0000B7060000}"/>
    <cellStyle name="_업무연락_설계예산서" xfId="3220" xr:uid="{00000000-0005-0000-0000-0000B8060000}"/>
    <cellStyle name="_업무연락_설계예산서 1차" xfId="3221" xr:uid="{00000000-0005-0000-0000-0000B9060000}"/>
    <cellStyle name="_업무연락_예정공정표" xfId="3222" xr:uid="{00000000-0005-0000-0000-0000BA060000}"/>
    <cellStyle name="_업무연락_전체2회설변내역" xfId="3223" xr:uid="{00000000-0005-0000-0000-0000BB060000}"/>
    <cellStyle name="_업무연락_전체계약" xfId="3224" xr:uid="{00000000-0005-0000-0000-0000BC060000}"/>
    <cellStyle name="_업무연락_철근(사급)" xfId="3225" xr:uid="{00000000-0005-0000-0000-0000BD060000}"/>
    <cellStyle name="_오수차집연결공사" xfId="2976" xr:uid="{00000000-0005-0000-0000-0000BE060000}"/>
    <cellStyle name="_오수차집연결공사(최종분)" xfId="2977" xr:uid="{00000000-0005-0000-0000-0000BF060000}"/>
    <cellStyle name="_오수차집연결공사(최종분)_(설)관망정비기본계획(고령+)" xfId="2978" xr:uid="{00000000-0005-0000-0000-0000C0060000}"/>
    <cellStyle name="_오수차집연결공사(최종분)_Book2" xfId="2980" xr:uid="{00000000-0005-0000-0000-0000C1060000}"/>
    <cellStyle name="_오수차집연결공사(최종분)_관망정비기본계획(1차)" xfId="2979" xr:uid="{00000000-0005-0000-0000-0000C2060000}"/>
    <cellStyle name="_오수차집연결공사_(설)관망정비기본계획(고령+)" xfId="2981" xr:uid="{00000000-0005-0000-0000-0000C3060000}"/>
    <cellStyle name="_오수차집연결공사_Book2" xfId="2983" xr:uid="{00000000-0005-0000-0000-0000C4060000}"/>
    <cellStyle name="_오수차집연결공사_관망정비기본계획(1차)" xfId="2982" xr:uid="{00000000-0005-0000-0000-0000C5060000}"/>
    <cellStyle name="_왕가봉정비공사" xfId="3236" xr:uid="{00000000-0005-0000-0000-0000C6060000}"/>
    <cellStyle name="_은평공원테니스장정비공사" xfId="3237" xr:uid="{00000000-0005-0000-0000-0000C7060000}"/>
    <cellStyle name="_인원계획표 " xfId="24" xr:uid="{00000000-0005-0000-0000-0000C8060000}"/>
    <cellStyle name="_인원계획표 _17공구" xfId="3238" xr:uid="{00000000-0005-0000-0000-0000C9060000}"/>
    <cellStyle name="_인원계획표 _17공구_1차1회기성" xfId="3239" xr:uid="{00000000-0005-0000-0000-0000CA060000}"/>
    <cellStyle name="_인원계획표 _17공구_1차1회설변내역" xfId="3240" xr:uid="{00000000-0005-0000-0000-0000CB060000}"/>
    <cellStyle name="_인원계획표 _17공구_2차1회설변내역" xfId="3241" xr:uid="{00000000-0005-0000-0000-0000CC060000}"/>
    <cellStyle name="_인원계획표 _17공구_설계예산서" xfId="3242" xr:uid="{00000000-0005-0000-0000-0000CD060000}"/>
    <cellStyle name="_인원계획표 _17공구_설계예산서 1차" xfId="3243" xr:uid="{00000000-0005-0000-0000-0000CE060000}"/>
    <cellStyle name="_인원계획표 _17공구_예정공정표" xfId="3244" xr:uid="{00000000-0005-0000-0000-0000CF060000}"/>
    <cellStyle name="_인원계획표 _17공구_전체2회설변내역" xfId="3245" xr:uid="{00000000-0005-0000-0000-0000D0060000}"/>
    <cellStyle name="_인원계획표 _17공구_전체계약" xfId="3246" xr:uid="{00000000-0005-0000-0000-0000D1060000}"/>
    <cellStyle name="_인원계획표 _17공구_철근(사급)" xfId="3247" xr:uid="{00000000-0005-0000-0000-0000D2060000}"/>
    <cellStyle name="_인원계획표 _1차1회기성" xfId="3248" xr:uid="{00000000-0005-0000-0000-0000D3060000}"/>
    <cellStyle name="_인원계획표 _1차1회설변내역" xfId="3249" xr:uid="{00000000-0005-0000-0000-0000D4060000}"/>
    <cellStyle name="_인원계획표 _2차1회설변내역" xfId="3250" xr:uid="{00000000-0005-0000-0000-0000D5060000}"/>
    <cellStyle name="_인원계획표 _hs 보령우회" xfId="3376" xr:uid="{00000000-0005-0000-0000-0000D6060000}"/>
    <cellStyle name="_인원계획표 _hs 보령우회_1차1회기성" xfId="3377" xr:uid="{00000000-0005-0000-0000-0000D7060000}"/>
    <cellStyle name="_인원계획표 _hs 보령우회_1차1회설변내역" xfId="3378" xr:uid="{00000000-0005-0000-0000-0000D8060000}"/>
    <cellStyle name="_인원계획표 _hs 보령우회_2차1회설변내역" xfId="3379" xr:uid="{00000000-0005-0000-0000-0000D9060000}"/>
    <cellStyle name="_인원계획표 _hs 보령우회_설계예산서" xfId="3380" xr:uid="{00000000-0005-0000-0000-0000DA060000}"/>
    <cellStyle name="_인원계획표 _hs 보령우회_설계예산서 1차" xfId="3381" xr:uid="{00000000-0005-0000-0000-0000DB060000}"/>
    <cellStyle name="_인원계획표 _hs 보령우회_예정공정표" xfId="3382" xr:uid="{00000000-0005-0000-0000-0000DC060000}"/>
    <cellStyle name="_인원계획표 _hs 보령우회_전체2회설변내역" xfId="3383" xr:uid="{00000000-0005-0000-0000-0000DD060000}"/>
    <cellStyle name="_인원계획표 _hs 보령우회_전체계약" xfId="3384" xr:uid="{00000000-0005-0000-0000-0000DE060000}"/>
    <cellStyle name="_인원계획표 _hs 보령우회_철근(사급)" xfId="3385" xr:uid="{00000000-0005-0000-0000-0000DF060000}"/>
    <cellStyle name="_인원계획표 _hs 중앙선 8(선산토건)" xfId="3386" xr:uid="{00000000-0005-0000-0000-0000E0060000}"/>
    <cellStyle name="_인원계획표 _hs 중앙선 8(선산토건)_1차1회기성" xfId="3387" xr:uid="{00000000-0005-0000-0000-0000E1060000}"/>
    <cellStyle name="_인원계획표 _hs 중앙선 8(선산토건)_1차1회설변내역" xfId="3388" xr:uid="{00000000-0005-0000-0000-0000E2060000}"/>
    <cellStyle name="_인원계획표 _hs 중앙선 8(선산토건)_2차1회설변내역" xfId="3389" xr:uid="{00000000-0005-0000-0000-0000E3060000}"/>
    <cellStyle name="_인원계획표 _hs 중앙선 8(선산토건)_설계예산서" xfId="3390" xr:uid="{00000000-0005-0000-0000-0000E4060000}"/>
    <cellStyle name="_인원계획표 _hs 중앙선 8(선산토건)_설계예산서 1차" xfId="3391" xr:uid="{00000000-0005-0000-0000-0000E5060000}"/>
    <cellStyle name="_인원계획표 _hs 중앙선 8(선산토건)_예정공정표" xfId="3392" xr:uid="{00000000-0005-0000-0000-0000E6060000}"/>
    <cellStyle name="_인원계획표 _hs 중앙선 8(선산토건)_전체2회설변내역" xfId="3393" xr:uid="{00000000-0005-0000-0000-0000E7060000}"/>
    <cellStyle name="_인원계획표 _hs 중앙선 8(선산토건)_전체계약" xfId="3394" xr:uid="{00000000-0005-0000-0000-0000E8060000}"/>
    <cellStyle name="_인원계획표 _hs 중앙선 8(선산토건)_철근(사급)" xfId="3395" xr:uid="{00000000-0005-0000-0000-0000E9060000}"/>
    <cellStyle name="_인원계획표 _kcc 안산2단계" xfId="3396" xr:uid="{00000000-0005-0000-0000-0000EA060000}"/>
    <cellStyle name="_인원계획표 _kcc 안산2단계_1차1회기성" xfId="3397" xr:uid="{00000000-0005-0000-0000-0000EB060000}"/>
    <cellStyle name="_인원계획표 _kcc 안산2단계_1차1회설변내역" xfId="3398" xr:uid="{00000000-0005-0000-0000-0000EC060000}"/>
    <cellStyle name="_인원계획표 _kcc 안산2단계_2차1회설변내역" xfId="3399" xr:uid="{00000000-0005-0000-0000-0000ED060000}"/>
    <cellStyle name="_인원계획표 _kcc 안산2단계_설계예산서" xfId="3400" xr:uid="{00000000-0005-0000-0000-0000EE060000}"/>
    <cellStyle name="_인원계획표 _kcc 안산2단계_설계예산서 1차" xfId="3401" xr:uid="{00000000-0005-0000-0000-0000EF060000}"/>
    <cellStyle name="_인원계획표 _kcc 안산2단계_예정공정표" xfId="3402" xr:uid="{00000000-0005-0000-0000-0000F0060000}"/>
    <cellStyle name="_인원계획표 _kcc 안산2단계_전체2회설변내역" xfId="3403" xr:uid="{00000000-0005-0000-0000-0000F1060000}"/>
    <cellStyle name="_인원계획표 _kcc 안산2단계_전체계약" xfId="3404" xr:uid="{00000000-0005-0000-0000-0000F2060000}"/>
    <cellStyle name="_인원계획표 _kcc 안산2단계_철근(사급)" xfId="3405" xr:uid="{00000000-0005-0000-0000-0000F3060000}"/>
    <cellStyle name="_인원계획표 _kcc 합덕 신례원 1" xfId="3406" xr:uid="{00000000-0005-0000-0000-0000F4060000}"/>
    <cellStyle name="_인원계획표 _kcc 합덕 신례원 1_1차1회기성" xfId="3407" xr:uid="{00000000-0005-0000-0000-0000F5060000}"/>
    <cellStyle name="_인원계획표 _kcc 합덕 신례원 1_1차1회설변내역" xfId="3408" xr:uid="{00000000-0005-0000-0000-0000F6060000}"/>
    <cellStyle name="_인원계획표 _kcc 합덕 신례원 1_2차1회설변내역" xfId="3409" xr:uid="{00000000-0005-0000-0000-0000F7060000}"/>
    <cellStyle name="_인원계획표 _kcc 합덕 신례원 1_설계예산서" xfId="3410" xr:uid="{00000000-0005-0000-0000-0000F8060000}"/>
    <cellStyle name="_인원계획표 _kcc 합덕 신례원 1_설계예산서 1차" xfId="3411" xr:uid="{00000000-0005-0000-0000-0000F9060000}"/>
    <cellStyle name="_인원계획표 _kcc 합덕 신례원 1_예정공정표" xfId="3412" xr:uid="{00000000-0005-0000-0000-0000FA060000}"/>
    <cellStyle name="_인원계획표 _kcc 합덕 신례원 1_전체2회설변내역" xfId="3413" xr:uid="{00000000-0005-0000-0000-0000FB060000}"/>
    <cellStyle name="_인원계획표 _kcc 합덕 신례원 1_전체계약" xfId="3414" xr:uid="{00000000-0005-0000-0000-0000FC060000}"/>
    <cellStyle name="_인원계획표 _kcc 합덕 신례원 1_철근(사급)" xfId="3415" xr:uid="{00000000-0005-0000-0000-0000FD060000}"/>
    <cellStyle name="_인원계획표 _kn 구룡포~대보간 1" xfId="3416" xr:uid="{00000000-0005-0000-0000-0000FE060000}"/>
    <cellStyle name="_인원계획표 _kn 구룡포~대보간 1_1차1회기성" xfId="3417" xr:uid="{00000000-0005-0000-0000-0000FF060000}"/>
    <cellStyle name="_인원계획표 _kn 구룡포~대보간 1_1차1회설변내역" xfId="3418" xr:uid="{00000000-0005-0000-0000-000000070000}"/>
    <cellStyle name="_인원계획표 _kn 구룡포~대보간 1_2차1회설변내역" xfId="3419" xr:uid="{00000000-0005-0000-0000-000001070000}"/>
    <cellStyle name="_인원계획표 _kn 구룡포~대보간 1_설계예산서" xfId="3420" xr:uid="{00000000-0005-0000-0000-000002070000}"/>
    <cellStyle name="_인원계획표 _kn 구룡포~대보간 1_설계예산서 1차" xfId="3421" xr:uid="{00000000-0005-0000-0000-000003070000}"/>
    <cellStyle name="_인원계획표 _kn 구룡포~대보간 1_예정공정표" xfId="3422" xr:uid="{00000000-0005-0000-0000-000004070000}"/>
    <cellStyle name="_인원계획표 _kn 구룡포~대보간 1_전체2회설변내역" xfId="3423" xr:uid="{00000000-0005-0000-0000-000005070000}"/>
    <cellStyle name="_인원계획표 _kn 구룡포~대보간 1_전체계약" xfId="3424" xr:uid="{00000000-0005-0000-0000-000006070000}"/>
    <cellStyle name="_인원계획표 _kn 구룡포~대보간 1_철근(사급)" xfId="3425" xr:uid="{00000000-0005-0000-0000-000007070000}"/>
    <cellStyle name="_인원계획표 _ss 굴포천" xfId="3426" xr:uid="{00000000-0005-0000-0000-000008070000}"/>
    <cellStyle name="_인원계획표 _ss 굴포천_1차1회기성" xfId="3427" xr:uid="{00000000-0005-0000-0000-000009070000}"/>
    <cellStyle name="_인원계획표 _ss 굴포천_1차1회설변내역" xfId="3428" xr:uid="{00000000-0005-0000-0000-00000A070000}"/>
    <cellStyle name="_인원계획표 _ss 굴포천_2차1회설변내역" xfId="3429" xr:uid="{00000000-0005-0000-0000-00000B070000}"/>
    <cellStyle name="_인원계획표 _ss 굴포천_설계예산서" xfId="3430" xr:uid="{00000000-0005-0000-0000-00000C070000}"/>
    <cellStyle name="_인원계획표 _ss 굴포천_설계예산서 1차" xfId="3431" xr:uid="{00000000-0005-0000-0000-00000D070000}"/>
    <cellStyle name="_인원계획표 _ss 굴포천_예정공정표" xfId="3432" xr:uid="{00000000-0005-0000-0000-00000E070000}"/>
    <cellStyle name="_인원계획표 _ss 굴포천_전체2회설변내역" xfId="3433" xr:uid="{00000000-0005-0000-0000-00000F070000}"/>
    <cellStyle name="_인원계획표 _ss 굴포천_전체계약" xfId="3434" xr:uid="{00000000-0005-0000-0000-000010070000}"/>
    <cellStyle name="_인원계획표 _ss 굴포천_철근(사급)" xfId="3435" xr:uid="{00000000-0005-0000-0000-000011070000}"/>
    <cellStyle name="_인원계획표 _견적 방문 제출시-SAMPLE" xfId="25" xr:uid="{00000000-0005-0000-0000-000012070000}"/>
    <cellStyle name="_인원계획표 _견적 방문 제출시-SAMPLE_신호등견적서" xfId="26" xr:uid="{00000000-0005-0000-0000-000013070000}"/>
    <cellStyle name="_인원계획표 _설계예산서" xfId="3251" xr:uid="{00000000-0005-0000-0000-000014070000}"/>
    <cellStyle name="_인원계획표 _설계예산서 1차" xfId="3252" xr:uid="{00000000-0005-0000-0000-000015070000}"/>
    <cellStyle name="_인원계획표 _신호등견적서" xfId="27" xr:uid="{00000000-0005-0000-0000-000016070000}"/>
    <cellStyle name="_인원계획표 _안동투찰" xfId="3253" xr:uid="{00000000-0005-0000-0000-000017070000}"/>
    <cellStyle name="_인원계획표 _안동투찰_1차1회기성" xfId="3254" xr:uid="{00000000-0005-0000-0000-000018070000}"/>
    <cellStyle name="_인원계획표 _안동투찰_1차1회설변내역" xfId="3255" xr:uid="{00000000-0005-0000-0000-000019070000}"/>
    <cellStyle name="_인원계획표 _안동투찰_2차1회설변내역" xfId="3256" xr:uid="{00000000-0005-0000-0000-00001A070000}"/>
    <cellStyle name="_인원계획표 _안동투찰_설계예산서" xfId="3257" xr:uid="{00000000-0005-0000-0000-00001B070000}"/>
    <cellStyle name="_인원계획표 _안동투찰_설계예산서 1차" xfId="3258" xr:uid="{00000000-0005-0000-0000-00001C070000}"/>
    <cellStyle name="_인원계획표 _안동투찰_예정공정표" xfId="3259" xr:uid="{00000000-0005-0000-0000-00001D070000}"/>
    <cellStyle name="_인원계획표 _안동투찰_전체2회설변내역" xfId="3260" xr:uid="{00000000-0005-0000-0000-00001E070000}"/>
    <cellStyle name="_인원계획표 _안동투찰_전체계약" xfId="3261" xr:uid="{00000000-0005-0000-0000-00001F070000}"/>
    <cellStyle name="_인원계획표 _안동투찰_철근(사급)" xfId="3262" xr:uid="{00000000-0005-0000-0000-000020070000}"/>
    <cellStyle name="_인원계획표 _예정공정표" xfId="3263" xr:uid="{00000000-0005-0000-0000-000021070000}"/>
    <cellStyle name="_인원계획표 _적격 " xfId="28" xr:uid="{00000000-0005-0000-0000-000022070000}"/>
    <cellStyle name="_인원계획표 _적격 _17공구" xfId="3264" xr:uid="{00000000-0005-0000-0000-000023070000}"/>
    <cellStyle name="_인원계획표 _적격 _17공구_1차1회기성" xfId="3265" xr:uid="{00000000-0005-0000-0000-000024070000}"/>
    <cellStyle name="_인원계획표 _적격 _17공구_1차1회설변내역" xfId="3266" xr:uid="{00000000-0005-0000-0000-000025070000}"/>
    <cellStyle name="_인원계획표 _적격 _17공구_2차1회설변내역" xfId="3267" xr:uid="{00000000-0005-0000-0000-000026070000}"/>
    <cellStyle name="_인원계획표 _적격 _17공구_설계예산서" xfId="3268" xr:uid="{00000000-0005-0000-0000-000027070000}"/>
    <cellStyle name="_인원계획표 _적격 _17공구_설계예산서 1차" xfId="3269" xr:uid="{00000000-0005-0000-0000-000028070000}"/>
    <cellStyle name="_인원계획표 _적격 _17공구_예정공정표" xfId="3270" xr:uid="{00000000-0005-0000-0000-000029070000}"/>
    <cellStyle name="_인원계획표 _적격 _17공구_전체2회설변내역" xfId="3271" xr:uid="{00000000-0005-0000-0000-00002A070000}"/>
    <cellStyle name="_인원계획표 _적격 _17공구_전체계약" xfId="3272" xr:uid="{00000000-0005-0000-0000-00002B070000}"/>
    <cellStyle name="_인원계획표 _적격 _17공구_철근(사급)" xfId="3273" xr:uid="{00000000-0005-0000-0000-00002C070000}"/>
    <cellStyle name="_인원계획표 _적격 _1차1회기성" xfId="3274" xr:uid="{00000000-0005-0000-0000-00002D070000}"/>
    <cellStyle name="_인원계획표 _적격 _1차1회설변내역" xfId="3275" xr:uid="{00000000-0005-0000-0000-00002E070000}"/>
    <cellStyle name="_인원계획표 _적격 _2차1회설변내역" xfId="3276" xr:uid="{00000000-0005-0000-0000-00002F070000}"/>
    <cellStyle name="_인원계획표 _적격 _hs 보령우회" xfId="3303" xr:uid="{00000000-0005-0000-0000-000030070000}"/>
    <cellStyle name="_인원계획표 _적격 _hs 보령우회_1차1회기성" xfId="3304" xr:uid="{00000000-0005-0000-0000-000031070000}"/>
    <cellStyle name="_인원계획표 _적격 _hs 보령우회_1차1회설변내역" xfId="3305" xr:uid="{00000000-0005-0000-0000-000032070000}"/>
    <cellStyle name="_인원계획표 _적격 _hs 보령우회_2차1회설변내역" xfId="3306" xr:uid="{00000000-0005-0000-0000-000033070000}"/>
    <cellStyle name="_인원계획표 _적격 _hs 보령우회_설계예산서" xfId="3307" xr:uid="{00000000-0005-0000-0000-000034070000}"/>
    <cellStyle name="_인원계획표 _적격 _hs 보령우회_설계예산서 1차" xfId="3308" xr:uid="{00000000-0005-0000-0000-000035070000}"/>
    <cellStyle name="_인원계획표 _적격 _hs 보령우회_예정공정표" xfId="3309" xr:uid="{00000000-0005-0000-0000-000036070000}"/>
    <cellStyle name="_인원계획표 _적격 _hs 보령우회_전체2회설변내역" xfId="3310" xr:uid="{00000000-0005-0000-0000-000037070000}"/>
    <cellStyle name="_인원계획표 _적격 _hs 보령우회_전체계약" xfId="3311" xr:uid="{00000000-0005-0000-0000-000038070000}"/>
    <cellStyle name="_인원계획표 _적격 _hs 보령우회_철근(사급)" xfId="3312" xr:uid="{00000000-0005-0000-0000-000039070000}"/>
    <cellStyle name="_인원계획표 _적격 _hs 중앙선 8(선산토건)" xfId="3313" xr:uid="{00000000-0005-0000-0000-00003A070000}"/>
    <cellStyle name="_인원계획표 _적격 _hs 중앙선 8(선산토건)_1차1회기성" xfId="3314" xr:uid="{00000000-0005-0000-0000-00003B070000}"/>
    <cellStyle name="_인원계획표 _적격 _hs 중앙선 8(선산토건)_1차1회설변내역" xfId="3315" xr:uid="{00000000-0005-0000-0000-00003C070000}"/>
    <cellStyle name="_인원계획표 _적격 _hs 중앙선 8(선산토건)_2차1회설변내역" xfId="3316" xr:uid="{00000000-0005-0000-0000-00003D070000}"/>
    <cellStyle name="_인원계획표 _적격 _hs 중앙선 8(선산토건)_설계예산서" xfId="3317" xr:uid="{00000000-0005-0000-0000-00003E070000}"/>
    <cellStyle name="_인원계획표 _적격 _hs 중앙선 8(선산토건)_설계예산서 1차" xfId="3318" xr:uid="{00000000-0005-0000-0000-00003F070000}"/>
    <cellStyle name="_인원계획표 _적격 _hs 중앙선 8(선산토건)_예정공정표" xfId="3319" xr:uid="{00000000-0005-0000-0000-000040070000}"/>
    <cellStyle name="_인원계획표 _적격 _hs 중앙선 8(선산토건)_전체2회설변내역" xfId="3320" xr:uid="{00000000-0005-0000-0000-000041070000}"/>
    <cellStyle name="_인원계획표 _적격 _hs 중앙선 8(선산토건)_전체계약" xfId="3321" xr:uid="{00000000-0005-0000-0000-000042070000}"/>
    <cellStyle name="_인원계획표 _적격 _hs 중앙선 8(선산토건)_철근(사급)" xfId="3322" xr:uid="{00000000-0005-0000-0000-000043070000}"/>
    <cellStyle name="_인원계획표 _적격 _kcc 안산2단계" xfId="3323" xr:uid="{00000000-0005-0000-0000-000044070000}"/>
    <cellStyle name="_인원계획표 _적격 _kcc 안산2단계_1차1회기성" xfId="3324" xr:uid="{00000000-0005-0000-0000-000045070000}"/>
    <cellStyle name="_인원계획표 _적격 _kcc 안산2단계_1차1회설변내역" xfId="3325" xr:uid="{00000000-0005-0000-0000-000046070000}"/>
    <cellStyle name="_인원계획표 _적격 _kcc 안산2단계_2차1회설변내역" xfId="3326" xr:uid="{00000000-0005-0000-0000-000047070000}"/>
    <cellStyle name="_인원계획표 _적격 _kcc 안산2단계_설계예산서" xfId="3327" xr:uid="{00000000-0005-0000-0000-000048070000}"/>
    <cellStyle name="_인원계획표 _적격 _kcc 안산2단계_설계예산서 1차" xfId="3328" xr:uid="{00000000-0005-0000-0000-000049070000}"/>
    <cellStyle name="_인원계획표 _적격 _kcc 안산2단계_예정공정표" xfId="3329" xr:uid="{00000000-0005-0000-0000-00004A070000}"/>
    <cellStyle name="_인원계획표 _적격 _kcc 안산2단계_전체2회설변내역" xfId="3330" xr:uid="{00000000-0005-0000-0000-00004B070000}"/>
    <cellStyle name="_인원계획표 _적격 _kcc 안산2단계_전체계약" xfId="3331" xr:uid="{00000000-0005-0000-0000-00004C070000}"/>
    <cellStyle name="_인원계획표 _적격 _kcc 안산2단계_철근(사급)" xfId="3332" xr:uid="{00000000-0005-0000-0000-00004D070000}"/>
    <cellStyle name="_인원계획표 _적격 _kcc 합덕 신례원 1" xfId="3333" xr:uid="{00000000-0005-0000-0000-00004E070000}"/>
    <cellStyle name="_인원계획표 _적격 _kcc 합덕 신례원 1_1차1회기성" xfId="3334" xr:uid="{00000000-0005-0000-0000-00004F070000}"/>
    <cellStyle name="_인원계획표 _적격 _kcc 합덕 신례원 1_1차1회설변내역" xfId="3335" xr:uid="{00000000-0005-0000-0000-000050070000}"/>
    <cellStyle name="_인원계획표 _적격 _kcc 합덕 신례원 1_2차1회설변내역" xfId="3336" xr:uid="{00000000-0005-0000-0000-000051070000}"/>
    <cellStyle name="_인원계획표 _적격 _kcc 합덕 신례원 1_설계예산서" xfId="3337" xr:uid="{00000000-0005-0000-0000-000052070000}"/>
    <cellStyle name="_인원계획표 _적격 _kcc 합덕 신례원 1_설계예산서 1차" xfId="3338" xr:uid="{00000000-0005-0000-0000-000053070000}"/>
    <cellStyle name="_인원계획표 _적격 _kcc 합덕 신례원 1_예정공정표" xfId="3339" xr:uid="{00000000-0005-0000-0000-000054070000}"/>
    <cellStyle name="_인원계획표 _적격 _kcc 합덕 신례원 1_전체2회설변내역" xfId="3340" xr:uid="{00000000-0005-0000-0000-000055070000}"/>
    <cellStyle name="_인원계획표 _적격 _kcc 합덕 신례원 1_전체계약" xfId="3341" xr:uid="{00000000-0005-0000-0000-000056070000}"/>
    <cellStyle name="_인원계획표 _적격 _kcc 합덕 신례원 1_철근(사급)" xfId="3342" xr:uid="{00000000-0005-0000-0000-000057070000}"/>
    <cellStyle name="_인원계획표 _적격 _kn 구룡포~대보간 1" xfId="3343" xr:uid="{00000000-0005-0000-0000-000058070000}"/>
    <cellStyle name="_인원계획표 _적격 _kn 구룡포~대보간 1_1차1회기성" xfId="3344" xr:uid="{00000000-0005-0000-0000-000059070000}"/>
    <cellStyle name="_인원계획표 _적격 _kn 구룡포~대보간 1_1차1회설변내역" xfId="3345" xr:uid="{00000000-0005-0000-0000-00005A070000}"/>
    <cellStyle name="_인원계획표 _적격 _kn 구룡포~대보간 1_2차1회설변내역" xfId="3346" xr:uid="{00000000-0005-0000-0000-00005B070000}"/>
    <cellStyle name="_인원계획표 _적격 _kn 구룡포~대보간 1_설계예산서" xfId="3347" xr:uid="{00000000-0005-0000-0000-00005C070000}"/>
    <cellStyle name="_인원계획표 _적격 _kn 구룡포~대보간 1_설계예산서 1차" xfId="3348" xr:uid="{00000000-0005-0000-0000-00005D070000}"/>
    <cellStyle name="_인원계획표 _적격 _kn 구룡포~대보간 1_예정공정표" xfId="3349" xr:uid="{00000000-0005-0000-0000-00005E070000}"/>
    <cellStyle name="_인원계획표 _적격 _kn 구룡포~대보간 1_전체2회설변내역" xfId="3350" xr:uid="{00000000-0005-0000-0000-00005F070000}"/>
    <cellStyle name="_인원계획표 _적격 _kn 구룡포~대보간 1_전체계약" xfId="3351" xr:uid="{00000000-0005-0000-0000-000060070000}"/>
    <cellStyle name="_인원계획표 _적격 _kn 구룡포~대보간 1_철근(사급)" xfId="3352" xr:uid="{00000000-0005-0000-0000-000061070000}"/>
    <cellStyle name="_인원계획표 _적격 _ss 굴포천" xfId="3353" xr:uid="{00000000-0005-0000-0000-000062070000}"/>
    <cellStyle name="_인원계획표 _적격 _ss 굴포천_1차1회기성" xfId="3354" xr:uid="{00000000-0005-0000-0000-000063070000}"/>
    <cellStyle name="_인원계획표 _적격 _ss 굴포천_1차1회설변내역" xfId="3355" xr:uid="{00000000-0005-0000-0000-000064070000}"/>
    <cellStyle name="_인원계획표 _적격 _ss 굴포천_2차1회설변내역" xfId="3356" xr:uid="{00000000-0005-0000-0000-000065070000}"/>
    <cellStyle name="_인원계획표 _적격 _ss 굴포천_설계예산서" xfId="3357" xr:uid="{00000000-0005-0000-0000-000066070000}"/>
    <cellStyle name="_인원계획표 _적격 _ss 굴포천_설계예산서 1차" xfId="3358" xr:uid="{00000000-0005-0000-0000-000067070000}"/>
    <cellStyle name="_인원계획표 _적격 _ss 굴포천_예정공정표" xfId="3359" xr:uid="{00000000-0005-0000-0000-000068070000}"/>
    <cellStyle name="_인원계획표 _적격 _ss 굴포천_전체2회설변내역" xfId="3360" xr:uid="{00000000-0005-0000-0000-000069070000}"/>
    <cellStyle name="_인원계획표 _적격 _ss 굴포천_전체계약" xfId="3361" xr:uid="{00000000-0005-0000-0000-00006A070000}"/>
    <cellStyle name="_인원계획표 _적격 _ss 굴포천_철근(사급)" xfId="3362" xr:uid="{00000000-0005-0000-0000-00006B070000}"/>
    <cellStyle name="_인원계획표 _적격 _견적 방문 제출시-SAMPLE" xfId="29" xr:uid="{00000000-0005-0000-0000-00006C070000}"/>
    <cellStyle name="_인원계획표 _적격 _견적 방문 제출시-SAMPLE_신호등견적서" xfId="30" xr:uid="{00000000-0005-0000-0000-00006D070000}"/>
    <cellStyle name="_인원계획표 _적격 _설계예산서" xfId="3277" xr:uid="{00000000-0005-0000-0000-00006E070000}"/>
    <cellStyle name="_인원계획표 _적격 _설계예산서 1차" xfId="3278" xr:uid="{00000000-0005-0000-0000-00006F070000}"/>
    <cellStyle name="_인원계획표 _적격 _신호등견적서" xfId="31" xr:uid="{00000000-0005-0000-0000-000070070000}"/>
    <cellStyle name="_인원계획표 _적격 _안동투찰" xfId="3279" xr:uid="{00000000-0005-0000-0000-000071070000}"/>
    <cellStyle name="_인원계획표 _적격 _안동투찰_1차1회기성" xfId="3280" xr:uid="{00000000-0005-0000-0000-000072070000}"/>
    <cellStyle name="_인원계획표 _적격 _안동투찰_1차1회설변내역" xfId="3281" xr:uid="{00000000-0005-0000-0000-000073070000}"/>
    <cellStyle name="_인원계획표 _적격 _안동투찰_2차1회설변내역" xfId="3282" xr:uid="{00000000-0005-0000-0000-000074070000}"/>
    <cellStyle name="_인원계획표 _적격 _안동투찰_설계예산서" xfId="3283" xr:uid="{00000000-0005-0000-0000-000075070000}"/>
    <cellStyle name="_인원계획표 _적격 _안동투찰_설계예산서 1차" xfId="3284" xr:uid="{00000000-0005-0000-0000-000076070000}"/>
    <cellStyle name="_인원계획표 _적격 _안동투찰_예정공정표" xfId="3285" xr:uid="{00000000-0005-0000-0000-000077070000}"/>
    <cellStyle name="_인원계획표 _적격 _안동투찰_전체2회설변내역" xfId="3286" xr:uid="{00000000-0005-0000-0000-000078070000}"/>
    <cellStyle name="_인원계획표 _적격 _안동투찰_전체계약" xfId="3287" xr:uid="{00000000-0005-0000-0000-000079070000}"/>
    <cellStyle name="_인원계획표 _적격 _안동투찰_철근(사급)" xfId="3288" xr:uid="{00000000-0005-0000-0000-00007A070000}"/>
    <cellStyle name="_인원계획표 _적격 _예정공정표" xfId="3289" xr:uid="{00000000-0005-0000-0000-00007B070000}"/>
    <cellStyle name="_인원계획표 _적격 _전체2회설변내역" xfId="3290" xr:uid="{00000000-0005-0000-0000-00007C070000}"/>
    <cellStyle name="_인원계획표 _적격 _전체계약" xfId="3291" xr:uid="{00000000-0005-0000-0000-00007D070000}"/>
    <cellStyle name="_인원계획표 _적격 _철근(사급)" xfId="3292" xr:uid="{00000000-0005-0000-0000-00007E070000}"/>
    <cellStyle name="_인원계획표 _적격 _통리투찰" xfId="3293" xr:uid="{00000000-0005-0000-0000-00007F070000}"/>
    <cellStyle name="_인원계획표 _적격 _통리투찰_1차1회기성" xfId="3294" xr:uid="{00000000-0005-0000-0000-000080070000}"/>
    <cellStyle name="_인원계획표 _적격 _통리투찰_1차1회설변내역" xfId="3295" xr:uid="{00000000-0005-0000-0000-000081070000}"/>
    <cellStyle name="_인원계획표 _적격 _통리투찰_2차1회설변내역" xfId="3296" xr:uid="{00000000-0005-0000-0000-000082070000}"/>
    <cellStyle name="_인원계획표 _적격 _통리투찰_설계예산서" xfId="3297" xr:uid="{00000000-0005-0000-0000-000083070000}"/>
    <cellStyle name="_인원계획표 _적격 _통리투찰_설계예산서 1차" xfId="3298" xr:uid="{00000000-0005-0000-0000-000084070000}"/>
    <cellStyle name="_인원계획표 _적격 _통리투찰_예정공정표" xfId="3299" xr:uid="{00000000-0005-0000-0000-000085070000}"/>
    <cellStyle name="_인원계획표 _적격 _통리투찰_전체2회설변내역" xfId="3300" xr:uid="{00000000-0005-0000-0000-000086070000}"/>
    <cellStyle name="_인원계획표 _적격 _통리투찰_전체계약" xfId="3301" xr:uid="{00000000-0005-0000-0000-000087070000}"/>
    <cellStyle name="_인원계획표 _적격 _통리투찰_철근(사급)" xfId="3302" xr:uid="{00000000-0005-0000-0000-000088070000}"/>
    <cellStyle name="_인원계획표 _전체2회설변내역" xfId="3363" xr:uid="{00000000-0005-0000-0000-000089070000}"/>
    <cellStyle name="_인원계획표 _전체계약" xfId="3364" xr:uid="{00000000-0005-0000-0000-00008A070000}"/>
    <cellStyle name="_인원계획표 _철근(사급)" xfId="3365" xr:uid="{00000000-0005-0000-0000-00008B070000}"/>
    <cellStyle name="_인원계획표 _통리투찰" xfId="3366" xr:uid="{00000000-0005-0000-0000-00008C070000}"/>
    <cellStyle name="_인원계획표 _통리투찰_1차1회기성" xfId="3367" xr:uid="{00000000-0005-0000-0000-00008D070000}"/>
    <cellStyle name="_인원계획표 _통리투찰_1차1회설변내역" xfId="3368" xr:uid="{00000000-0005-0000-0000-00008E070000}"/>
    <cellStyle name="_인원계획표 _통리투찰_2차1회설변내역" xfId="3369" xr:uid="{00000000-0005-0000-0000-00008F070000}"/>
    <cellStyle name="_인원계획표 _통리투찰_설계예산서" xfId="3370" xr:uid="{00000000-0005-0000-0000-000090070000}"/>
    <cellStyle name="_인원계획표 _통리투찰_설계예산서 1차" xfId="3371" xr:uid="{00000000-0005-0000-0000-000091070000}"/>
    <cellStyle name="_인원계획표 _통리투찰_예정공정표" xfId="3372" xr:uid="{00000000-0005-0000-0000-000092070000}"/>
    <cellStyle name="_인원계획표 _통리투찰_전체2회설변내역" xfId="3373" xr:uid="{00000000-0005-0000-0000-000093070000}"/>
    <cellStyle name="_인원계획표 _통리투찰_전체계약" xfId="3374" xr:uid="{00000000-0005-0000-0000-000094070000}"/>
    <cellStyle name="_인원계획표 _통리투찰_철근(사급)" xfId="3375" xr:uid="{00000000-0005-0000-0000-000095070000}"/>
    <cellStyle name="_입찰표지 " xfId="32" xr:uid="{00000000-0005-0000-0000-000096070000}"/>
    <cellStyle name="_입찰표지 _17공구" xfId="3436" xr:uid="{00000000-0005-0000-0000-000097070000}"/>
    <cellStyle name="_입찰표지 _17공구_1차1회기성" xfId="3437" xr:uid="{00000000-0005-0000-0000-000098070000}"/>
    <cellStyle name="_입찰표지 _17공구_1차1회설변내역" xfId="3438" xr:uid="{00000000-0005-0000-0000-000099070000}"/>
    <cellStyle name="_입찰표지 _17공구_2차1회설변내역" xfId="3439" xr:uid="{00000000-0005-0000-0000-00009A070000}"/>
    <cellStyle name="_입찰표지 _17공구_설계예산서" xfId="3440" xr:uid="{00000000-0005-0000-0000-00009B070000}"/>
    <cellStyle name="_입찰표지 _17공구_설계예산서 1차" xfId="3441" xr:uid="{00000000-0005-0000-0000-00009C070000}"/>
    <cellStyle name="_입찰표지 _17공구_예정공정표" xfId="3442" xr:uid="{00000000-0005-0000-0000-00009D070000}"/>
    <cellStyle name="_입찰표지 _17공구_전체2회설변내역" xfId="3443" xr:uid="{00000000-0005-0000-0000-00009E070000}"/>
    <cellStyle name="_입찰표지 _17공구_전체계약" xfId="3444" xr:uid="{00000000-0005-0000-0000-00009F070000}"/>
    <cellStyle name="_입찰표지 _17공구_철근(사급)" xfId="3445" xr:uid="{00000000-0005-0000-0000-0000A0070000}"/>
    <cellStyle name="_입찰표지 _1차1회기성" xfId="3446" xr:uid="{00000000-0005-0000-0000-0000A1070000}"/>
    <cellStyle name="_입찰표지 _1차1회설변내역" xfId="3447" xr:uid="{00000000-0005-0000-0000-0000A2070000}"/>
    <cellStyle name="_입찰표지 _2차1회설변내역" xfId="3448" xr:uid="{00000000-0005-0000-0000-0000A3070000}"/>
    <cellStyle name="_입찰표지 _hs 보령우회" xfId="3475" xr:uid="{00000000-0005-0000-0000-0000A4070000}"/>
    <cellStyle name="_입찰표지 _hs 보령우회_1차1회기성" xfId="3476" xr:uid="{00000000-0005-0000-0000-0000A5070000}"/>
    <cellStyle name="_입찰표지 _hs 보령우회_1차1회설변내역" xfId="3477" xr:uid="{00000000-0005-0000-0000-0000A6070000}"/>
    <cellStyle name="_입찰표지 _hs 보령우회_2차1회설변내역" xfId="3478" xr:uid="{00000000-0005-0000-0000-0000A7070000}"/>
    <cellStyle name="_입찰표지 _hs 보령우회_설계예산서" xfId="3479" xr:uid="{00000000-0005-0000-0000-0000A8070000}"/>
    <cellStyle name="_입찰표지 _hs 보령우회_설계예산서 1차" xfId="3480" xr:uid="{00000000-0005-0000-0000-0000A9070000}"/>
    <cellStyle name="_입찰표지 _hs 보령우회_예정공정표" xfId="3481" xr:uid="{00000000-0005-0000-0000-0000AA070000}"/>
    <cellStyle name="_입찰표지 _hs 보령우회_전체2회설변내역" xfId="3482" xr:uid="{00000000-0005-0000-0000-0000AB070000}"/>
    <cellStyle name="_입찰표지 _hs 보령우회_전체계약" xfId="3483" xr:uid="{00000000-0005-0000-0000-0000AC070000}"/>
    <cellStyle name="_입찰표지 _hs 보령우회_철근(사급)" xfId="3484" xr:uid="{00000000-0005-0000-0000-0000AD070000}"/>
    <cellStyle name="_입찰표지 _hs 중앙선 8(선산토건)" xfId="3485" xr:uid="{00000000-0005-0000-0000-0000AE070000}"/>
    <cellStyle name="_입찰표지 _hs 중앙선 8(선산토건)_1차1회기성" xfId="3486" xr:uid="{00000000-0005-0000-0000-0000AF070000}"/>
    <cellStyle name="_입찰표지 _hs 중앙선 8(선산토건)_1차1회설변내역" xfId="3487" xr:uid="{00000000-0005-0000-0000-0000B0070000}"/>
    <cellStyle name="_입찰표지 _hs 중앙선 8(선산토건)_2차1회설변내역" xfId="3488" xr:uid="{00000000-0005-0000-0000-0000B1070000}"/>
    <cellStyle name="_입찰표지 _hs 중앙선 8(선산토건)_설계예산서" xfId="3489" xr:uid="{00000000-0005-0000-0000-0000B2070000}"/>
    <cellStyle name="_입찰표지 _hs 중앙선 8(선산토건)_설계예산서 1차" xfId="3490" xr:uid="{00000000-0005-0000-0000-0000B3070000}"/>
    <cellStyle name="_입찰표지 _hs 중앙선 8(선산토건)_예정공정표" xfId="3491" xr:uid="{00000000-0005-0000-0000-0000B4070000}"/>
    <cellStyle name="_입찰표지 _hs 중앙선 8(선산토건)_전체2회설변내역" xfId="3492" xr:uid="{00000000-0005-0000-0000-0000B5070000}"/>
    <cellStyle name="_입찰표지 _hs 중앙선 8(선산토건)_전체계약" xfId="3493" xr:uid="{00000000-0005-0000-0000-0000B6070000}"/>
    <cellStyle name="_입찰표지 _hs 중앙선 8(선산토건)_철근(사급)" xfId="3494" xr:uid="{00000000-0005-0000-0000-0000B7070000}"/>
    <cellStyle name="_입찰표지 _kcc 안산2단계" xfId="3495" xr:uid="{00000000-0005-0000-0000-0000B8070000}"/>
    <cellStyle name="_입찰표지 _kcc 안산2단계_1차1회기성" xfId="3496" xr:uid="{00000000-0005-0000-0000-0000B9070000}"/>
    <cellStyle name="_입찰표지 _kcc 안산2단계_1차1회설변내역" xfId="3497" xr:uid="{00000000-0005-0000-0000-0000BA070000}"/>
    <cellStyle name="_입찰표지 _kcc 안산2단계_2차1회설변내역" xfId="3498" xr:uid="{00000000-0005-0000-0000-0000BB070000}"/>
    <cellStyle name="_입찰표지 _kcc 안산2단계_설계예산서" xfId="3499" xr:uid="{00000000-0005-0000-0000-0000BC070000}"/>
    <cellStyle name="_입찰표지 _kcc 안산2단계_설계예산서 1차" xfId="3500" xr:uid="{00000000-0005-0000-0000-0000BD070000}"/>
    <cellStyle name="_입찰표지 _kcc 안산2단계_예정공정표" xfId="3501" xr:uid="{00000000-0005-0000-0000-0000BE070000}"/>
    <cellStyle name="_입찰표지 _kcc 안산2단계_전체2회설변내역" xfId="3502" xr:uid="{00000000-0005-0000-0000-0000BF070000}"/>
    <cellStyle name="_입찰표지 _kcc 안산2단계_전체계약" xfId="3503" xr:uid="{00000000-0005-0000-0000-0000C0070000}"/>
    <cellStyle name="_입찰표지 _kcc 안산2단계_철근(사급)" xfId="3504" xr:uid="{00000000-0005-0000-0000-0000C1070000}"/>
    <cellStyle name="_입찰표지 _kcc 합덕 신례원 1" xfId="3505" xr:uid="{00000000-0005-0000-0000-0000C2070000}"/>
    <cellStyle name="_입찰표지 _kcc 합덕 신례원 1_1차1회기성" xfId="3506" xr:uid="{00000000-0005-0000-0000-0000C3070000}"/>
    <cellStyle name="_입찰표지 _kcc 합덕 신례원 1_1차1회설변내역" xfId="3507" xr:uid="{00000000-0005-0000-0000-0000C4070000}"/>
    <cellStyle name="_입찰표지 _kcc 합덕 신례원 1_2차1회설변내역" xfId="3508" xr:uid="{00000000-0005-0000-0000-0000C5070000}"/>
    <cellStyle name="_입찰표지 _kcc 합덕 신례원 1_설계예산서" xfId="3509" xr:uid="{00000000-0005-0000-0000-0000C6070000}"/>
    <cellStyle name="_입찰표지 _kcc 합덕 신례원 1_설계예산서 1차" xfId="3510" xr:uid="{00000000-0005-0000-0000-0000C7070000}"/>
    <cellStyle name="_입찰표지 _kcc 합덕 신례원 1_예정공정표" xfId="3511" xr:uid="{00000000-0005-0000-0000-0000C8070000}"/>
    <cellStyle name="_입찰표지 _kcc 합덕 신례원 1_전체2회설변내역" xfId="3512" xr:uid="{00000000-0005-0000-0000-0000C9070000}"/>
    <cellStyle name="_입찰표지 _kcc 합덕 신례원 1_전체계약" xfId="3513" xr:uid="{00000000-0005-0000-0000-0000CA070000}"/>
    <cellStyle name="_입찰표지 _kcc 합덕 신례원 1_철근(사급)" xfId="3514" xr:uid="{00000000-0005-0000-0000-0000CB070000}"/>
    <cellStyle name="_입찰표지 _kn 구룡포~대보간 1" xfId="3515" xr:uid="{00000000-0005-0000-0000-0000CC070000}"/>
    <cellStyle name="_입찰표지 _kn 구룡포~대보간 1_1차1회기성" xfId="3516" xr:uid="{00000000-0005-0000-0000-0000CD070000}"/>
    <cellStyle name="_입찰표지 _kn 구룡포~대보간 1_1차1회설변내역" xfId="3517" xr:uid="{00000000-0005-0000-0000-0000CE070000}"/>
    <cellStyle name="_입찰표지 _kn 구룡포~대보간 1_2차1회설변내역" xfId="3518" xr:uid="{00000000-0005-0000-0000-0000CF070000}"/>
    <cellStyle name="_입찰표지 _kn 구룡포~대보간 1_설계예산서" xfId="3519" xr:uid="{00000000-0005-0000-0000-0000D0070000}"/>
    <cellStyle name="_입찰표지 _kn 구룡포~대보간 1_설계예산서 1차" xfId="3520" xr:uid="{00000000-0005-0000-0000-0000D1070000}"/>
    <cellStyle name="_입찰표지 _kn 구룡포~대보간 1_예정공정표" xfId="3521" xr:uid="{00000000-0005-0000-0000-0000D2070000}"/>
    <cellStyle name="_입찰표지 _kn 구룡포~대보간 1_전체2회설변내역" xfId="3522" xr:uid="{00000000-0005-0000-0000-0000D3070000}"/>
    <cellStyle name="_입찰표지 _kn 구룡포~대보간 1_전체계약" xfId="3523" xr:uid="{00000000-0005-0000-0000-0000D4070000}"/>
    <cellStyle name="_입찰표지 _kn 구룡포~대보간 1_철근(사급)" xfId="3524" xr:uid="{00000000-0005-0000-0000-0000D5070000}"/>
    <cellStyle name="_입찰표지 _ss 굴포천" xfId="3525" xr:uid="{00000000-0005-0000-0000-0000D6070000}"/>
    <cellStyle name="_입찰표지 _ss 굴포천_1차1회기성" xfId="3526" xr:uid="{00000000-0005-0000-0000-0000D7070000}"/>
    <cellStyle name="_입찰표지 _ss 굴포천_1차1회설변내역" xfId="3527" xr:uid="{00000000-0005-0000-0000-0000D8070000}"/>
    <cellStyle name="_입찰표지 _ss 굴포천_2차1회설변내역" xfId="3528" xr:uid="{00000000-0005-0000-0000-0000D9070000}"/>
    <cellStyle name="_입찰표지 _ss 굴포천_설계예산서" xfId="3529" xr:uid="{00000000-0005-0000-0000-0000DA070000}"/>
    <cellStyle name="_입찰표지 _ss 굴포천_설계예산서 1차" xfId="3530" xr:uid="{00000000-0005-0000-0000-0000DB070000}"/>
    <cellStyle name="_입찰표지 _ss 굴포천_예정공정표" xfId="3531" xr:uid="{00000000-0005-0000-0000-0000DC070000}"/>
    <cellStyle name="_입찰표지 _ss 굴포천_전체2회설변내역" xfId="3532" xr:uid="{00000000-0005-0000-0000-0000DD070000}"/>
    <cellStyle name="_입찰표지 _ss 굴포천_전체계약" xfId="3533" xr:uid="{00000000-0005-0000-0000-0000DE070000}"/>
    <cellStyle name="_입찰표지 _ss 굴포천_철근(사급)" xfId="3534" xr:uid="{00000000-0005-0000-0000-0000DF070000}"/>
    <cellStyle name="_입찰표지 _견적 방문 제출시-SAMPLE" xfId="33" xr:uid="{00000000-0005-0000-0000-0000E0070000}"/>
    <cellStyle name="_입찰표지 _견적 방문 제출시-SAMPLE_신호등견적서" xfId="34" xr:uid="{00000000-0005-0000-0000-0000E1070000}"/>
    <cellStyle name="_입찰표지 _설계예산서" xfId="3449" xr:uid="{00000000-0005-0000-0000-0000E2070000}"/>
    <cellStyle name="_입찰표지 _설계예산서 1차" xfId="3450" xr:uid="{00000000-0005-0000-0000-0000E3070000}"/>
    <cellStyle name="_입찰표지 _신호등견적서" xfId="35" xr:uid="{00000000-0005-0000-0000-0000E4070000}"/>
    <cellStyle name="_입찰표지 _안동투찰" xfId="3451" xr:uid="{00000000-0005-0000-0000-0000E5070000}"/>
    <cellStyle name="_입찰표지 _안동투찰_1차1회기성" xfId="3452" xr:uid="{00000000-0005-0000-0000-0000E6070000}"/>
    <cellStyle name="_입찰표지 _안동투찰_1차1회설변내역" xfId="3453" xr:uid="{00000000-0005-0000-0000-0000E7070000}"/>
    <cellStyle name="_입찰표지 _안동투찰_2차1회설변내역" xfId="3454" xr:uid="{00000000-0005-0000-0000-0000E8070000}"/>
    <cellStyle name="_입찰표지 _안동투찰_설계예산서" xfId="3455" xr:uid="{00000000-0005-0000-0000-0000E9070000}"/>
    <cellStyle name="_입찰표지 _안동투찰_설계예산서 1차" xfId="3456" xr:uid="{00000000-0005-0000-0000-0000EA070000}"/>
    <cellStyle name="_입찰표지 _안동투찰_예정공정표" xfId="3457" xr:uid="{00000000-0005-0000-0000-0000EB070000}"/>
    <cellStyle name="_입찰표지 _안동투찰_전체2회설변내역" xfId="3458" xr:uid="{00000000-0005-0000-0000-0000EC070000}"/>
    <cellStyle name="_입찰표지 _안동투찰_전체계약" xfId="3459" xr:uid="{00000000-0005-0000-0000-0000ED070000}"/>
    <cellStyle name="_입찰표지 _안동투찰_철근(사급)" xfId="3460" xr:uid="{00000000-0005-0000-0000-0000EE070000}"/>
    <cellStyle name="_입찰표지 _예정공정표" xfId="3461" xr:uid="{00000000-0005-0000-0000-0000EF070000}"/>
    <cellStyle name="_입찰표지 _전체2회설변내역" xfId="3462" xr:uid="{00000000-0005-0000-0000-0000F0070000}"/>
    <cellStyle name="_입찰표지 _전체계약" xfId="3463" xr:uid="{00000000-0005-0000-0000-0000F1070000}"/>
    <cellStyle name="_입찰표지 _철근(사급)" xfId="3464" xr:uid="{00000000-0005-0000-0000-0000F2070000}"/>
    <cellStyle name="_입찰표지 _통리투찰" xfId="3465" xr:uid="{00000000-0005-0000-0000-0000F3070000}"/>
    <cellStyle name="_입찰표지 _통리투찰_1차1회기성" xfId="3466" xr:uid="{00000000-0005-0000-0000-0000F4070000}"/>
    <cellStyle name="_입찰표지 _통리투찰_1차1회설변내역" xfId="3467" xr:uid="{00000000-0005-0000-0000-0000F5070000}"/>
    <cellStyle name="_입찰표지 _통리투찰_2차1회설변내역" xfId="3468" xr:uid="{00000000-0005-0000-0000-0000F6070000}"/>
    <cellStyle name="_입찰표지 _통리투찰_설계예산서" xfId="3469" xr:uid="{00000000-0005-0000-0000-0000F7070000}"/>
    <cellStyle name="_입찰표지 _통리투찰_설계예산서 1차" xfId="3470" xr:uid="{00000000-0005-0000-0000-0000F8070000}"/>
    <cellStyle name="_입찰표지 _통리투찰_예정공정표" xfId="3471" xr:uid="{00000000-0005-0000-0000-0000F9070000}"/>
    <cellStyle name="_입찰표지 _통리투찰_전체2회설변내역" xfId="3472" xr:uid="{00000000-0005-0000-0000-0000FA070000}"/>
    <cellStyle name="_입찰표지 _통리투찰_전체계약" xfId="3473" xr:uid="{00000000-0005-0000-0000-0000FB070000}"/>
    <cellStyle name="_입찰표지 _통리투찰_철근(사급)" xfId="3474" xr:uid="{00000000-0005-0000-0000-0000FC070000}"/>
    <cellStyle name="_작업내역(전기,통신)" xfId="3535" xr:uid="{00000000-0005-0000-0000-0000FD070000}"/>
    <cellStyle name="_적격 " xfId="36" xr:uid="{00000000-0005-0000-0000-0000FE070000}"/>
    <cellStyle name="_적격 _17공구" xfId="3536" xr:uid="{00000000-0005-0000-0000-0000FF070000}"/>
    <cellStyle name="_적격 _17공구_1차1회기성" xfId="3537" xr:uid="{00000000-0005-0000-0000-000000080000}"/>
    <cellStyle name="_적격 _17공구_1차1회설변내역" xfId="3538" xr:uid="{00000000-0005-0000-0000-000001080000}"/>
    <cellStyle name="_적격 _17공구_2차1회설변내역" xfId="3539" xr:uid="{00000000-0005-0000-0000-000002080000}"/>
    <cellStyle name="_적격 _17공구_설계예산서" xfId="3540" xr:uid="{00000000-0005-0000-0000-000003080000}"/>
    <cellStyle name="_적격 _17공구_설계예산서 1차" xfId="3541" xr:uid="{00000000-0005-0000-0000-000004080000}"/>
    <cellStyle name="_적격 _17공구_예정공정표" xfId="3542" xr:uid="{00000000-0005-0000-0000-000005080000}"/>
    <cellStyle name="_적격 _17공구_전체2회설변내역" xfId="3543" xr:uid="{00000000-0005-0000-0000-000006080000}"/>
    <cellStyle name="_적격 _17공구_전체계약" xfId="3544" xr:uid="{00000000-0005-0000-0000-000007080000}"/>
    <cellStyle name="_적격 _17공구_철근(사급)" xfId="3545" xr:uid="{00000000-0005-0000-0000-000008080000}"/>
    <cellStyle name="_적격 _1차1회기성" xfId="3546" xr:uid="{00000000-0005-0000-0000-000009080000}"/>
    <cellStyle name="_적격 _1차1회설변내역" xfId="3547" xr:uid="{00000000-0005-0000-0000-00000A080000}"/>
    <cellStyle name="_적격 _2차1회설변내역" xfId="3548" xr:uid="{00000000-0005-0000-0000-00000B080000}"/>
    <cellStyle name="_적격 _hs 보령우회" xfId="3674" xr:uid="{00000000-0005-0000-0000-00000C080000}"/>
    <cellStyle name="_적격 _hs 보령우회_1차1회기성" xfId="3675" xr:uid="{00000000-0005-0000-0000-00000D080000}"/>
    <cellStyle name="_적격 _hs 보령우회_1차1회설변내역" xfId="3676" xr:uid="{00000000-0005-0000-0000-00000E080000}"/>
    <cellStyle name="_적격 _hs 보령우회_2차1회설변내역" xfId="3677" xr:uid="{00000000-0005-0000-0000-00000F080000}"/>
    <cellStyle name="_적격 _hs 보령우회_설계예산서" xfId="3678" xr:uid="{00000000-0005-0000-0000-000010080000}"/>
    <cellStyle name="_적격 _hs 보령우회_설계예산서 1차" xfId="3679" xr:uid="{00000000-0005-0000-0000-000011080000}"/>
    <cellStyle name="_적격 _hs 보령우회_예정공정표" xfId="3680" xr:uid="{00000000-0005-0000-0000-000012080000}"/>
    <cellStyle name="_적격 _hs 보령우회_전체2회설변내역" xfId="3681" xr:uid="{00000000-0005-0000-0000-000013080000}"/>
    <cellStyle name="_적격 _hs 보령우회_전체계약" xfId="3682" xr:uid="{00000000-0005-0000-0000-000014080000}"/>
    <cellStyle name="_적격 _hs 보령우회_철근(사급)" xfId="3683" xr:uid="{00000000-0005-0000-0000-000015080000}"/>
    <cellStyle name="_적격 _hs 중앙선 8(선산토건)" xfId="3684" xr:uid="{00000000-0005-0000-0000-000016080000}"/>
    <cellStyle name="_적격 _hs 중앙선 8(선산토건)_1차1회기성" xfId="3685" xr:uid="{00000000-0005-0000-0000-000017080000}"/>
    <cellStyle name="_적격 _hs 중앙선 8(선산토건)_1차1회설변내역" xfId="3686" xr:uid="{00000000-0005-0000-0000-000018080000}"/>
    <cellStyle name="_적격 _hs 중앙선 8(선산토건)_2차1회설변내역" xfId="3687" xr:uid="{00000000-0005-0000-0000-000019080000}"/>
    <cellStyle name="_적격 _hs 중앙선 8(선산토건)_설계예산서" xfId="3688" xr:uid="{00000000-0005-0000-0000-00001A080000}"/>
    <cellStyle name="_적격 _hs 중앙선 8(선산토건)_설계예산서 1차" xfId="3689" xr:uid="{00000000-0005-0000-0000-00001B080000}"/>
    <cellStyle name="_적격 _hs 중앙선 8(선산토건)_예정공정표" xfId="3690" xr:uid="{00000000-0005-0000-0000-00001C080000}"/>
    <cellStyle name="_적격 _hs 중앙선 8(선산토건)_전체2회설변내역" xfId="3691" xr:uid="{00000000-0005-0000-0000-00001D080000}"/>
    <cellStyle name="_적격 _hs 중앙선 8(선산토건)_전체계약" xfId="3692" xr:uid="{00000000-0005-0000-0000-00001E080000}"/>
    <cellStyle name="_적격 _hs 중앙선 8(선산토건)_철근(사급)" xfId="3693" xr:uid="{00000000-0005-0000-0000-00001F080000}"/>
    <cellStyle name="_적격 _kcc 안산2단계" xfId="3694" xr:uid="{00000000-0005-0000-0000-000020080000}"/>
    <cellStyle name="_적격 _kcc 안산2단계_1차1회기성" xfId="3695" xr:uid="{00000000-0005-0000-0000-000021080000}"/>
    <cellStyle name="_적격 _kcc 안산2단계_1차1회설변내역" xfId="3696" xr:uid="{00000000-0005-0000-0000-000022080000}"/>
    <cellStyle name="_적격 _kcc 안산2단계_2차1회설변내역" xfId="3697" xr:uid="{00000000-0005-0000-0000-000023080000}"/>
    <cellStyle name="_적격 _kcc 안산2단계_설계예산서" xfId="3698" xr:uid="{00000000-0005-0000-0000-000024080000}"/>
    <cellStyle name="_적격 _kcc 안산2단계_설계예산서 1차" xfId="3699" xr:uid="{00000000-0005-0000-0000-000025080000}"/>
    <cellStyle name="_적격 _kcc 안산2단계_예정공정표" xfId="3700" xr:uid="{00000000-0005-0000-0000-000026080000}"/>
    <cellStyle name="_적격 _kcc 안산2단계_전체2회설변내역" xfId="3701" xr:uid="{00000000-0005-0000-0000-000027080000}"/>
    <cellStyle name="_적격 _kcc 안산2단계_전체계약" xfId="3702" xr:uid="{00000000-0005-0000-0000-000028080000}"/>
    <cellStyle name="_적격 _kcc 안산2단계_철근(사급)" xfId="3703" xr:uid="{00000000-0005-0000-0000-000029080000}"/>
    <cellStyle name="_적격 _kcc 합덕 신례원 1" xfId="3704" xr:uid="{00000000-0005-0000-0000-00002A080000}"/>
    <cellStyle name="_적격 _kcc 합덕 신례원 1_1차1회기성" xfId="3705" xr:uid="{00000000-0005-0000-0000-00002B080000}"/>
    <cellStyle name="_적격 _kcc 합덕 신례원 1_1차1회설변내역" xfId="3706" xr:uid="{00000000-0005-0000-0000-00002C080000}"/>
    <cellStyle name="_적격 _kcc 합덕 신례원 1_2차1회설변내역" xfId="3707" xr:uid="{00000000-0005-0000-0000-00002D080000}"/>
    <cellStyle name="_적격 _kcc 합덕 신례원 1_설계예산서" xfId="3708" xr:uid="{00000000-0005-0000-0000-00002E080000}"/>
    <cellStyle name="_적격 _kcc 합덕 신례원 1_설계예산서 1차" xfId="3709" xr:uid="{00000000-0005-0000-0000-00002F080000}"/>
    <cellStyle name="_적격 _kcc 합덕 신례원 1_예정공정표" xfId="3710" xr:uid="{00000000-0005-0000-0000-000030080000}"/>
    <cellStyle name="_적격 _kcc 합덕 신례원 1_전체2회설변내역" xfId="3711" xr:uid="{00000000-0005-0000-0000-000031080000}"/>
    <cellStyle name="_적격 _kcc 합덕 신례원 1_전체계약" xfId="3712" xr:uid="{00000000-0005-0000-0000-000032080000}"/>
    <cellStyle name="_적격 _kcc 합덕 신례원 1_철근(사급)" xfId="3713" xr:uid="{00000000-0005-0000-0000-000033080000}"/>
    <cellStyle name="_적격 _kn 구룡포~대보간 1" xfId="3714" xr:uid="{00000000-0005-0000-0000-000034080000}"/>
    <cellStyle name="_적격 _kn 구룡포~대보간 1_1차1회기성" xfId="3715" xr:uid="{00000000-0005-0000-0000-000035080000}"/>
    <cellStyle name="_적격 _kn 구룡포~대보간 1_1차1회설변내역" xfId="3716" xr:uid="{00000000-0005-0000-0000-000036080000}"/>
    <cellStyle name="_적격 _kn 구룡포~대보간 1_2차1회설변내역" xfId="3717" xr:uid="{00000000-0005-0000-0000-000037080000}"/>
    <cellStyle name="_적격 _kn 구룡포~대보간 1_설계예산서" xfId="3718" xr:uid="{00000000-0005-0000-0000-000038080000}"/>
    <cellStyle name="_적격 _kn 구룡포~대보간 1_설계예산서 1차" xfId="3719" xr:uid="{00000000-0005-0000-0000-000039080000}"/>
    <cellStyle name="_적격 _kn 구룡포~대보간 1_예정공정표" xfId="3720" xr:uid="{00000000-0005-0000-0000-00003A080000}"/>
    <cellStyle name="_적격 _kn 구룡포~대보간 1_전체2회설변내역" xfId="3721" xr:uid="{00000000-0005-0000-0000-00003B080000}"/>
    <cellStyle name="_적격 _kn 구룡포~대보간 1_전체계약" xfId="3722" xr:uid="{00000000-0005-0000-0000-00003C080000}"/>
    <cellStyle name="_적격 _kn 구룡포~대보간 1_철근(사급)" xfId="3723" xr:uid="{00000000-0005-0000-0000-00003D080000}"/>
    <cellStyle name="_적격 _ss 굴포천" xfId="3724" xr:uid="{00000000-0005-0000-0000-00003E080000}"/>
    <cellStyle name="_적격 _ss 굴포천_1차1회기성" xfId="3725" xr:uid="{00000000-0005-0000-0000-00003F080000}"/>
    <cellStyle name="_적격 _ss 굴포천_1차1회설변내역" xfId="3726" xr:uid="{00000000-0005-0000-0000-000040080000}"/>
    <cellStyle name="_적격 _ss 굴포천_2차1회설변내역" xfId="3727" xr:uid="{00000000-0005-0000-0000-000041080000}"/>
    <cellStyle name="_적격 _ss 굴포천_설계예산서" xfId="3728" xr:uid="{00000000-0005-0000-0000-000042080000}"/>
    <cellStyle name="_적격 _ss 굴포천_설계예산서 1차" xfId="3729" xr:uid="{00000000-0005-0000-0000-000043080000}"/>
    <cellStyle name="_적격 _ss 굴포천_예정공정표" xfId="3730" xr:uid="{00000000-0005-0000-0000-000044080000}"/>
    <cellStyle name="_적격 _ss 굴포천_전체2회설변내역" xfId="3731" xr:uid="{00000000-0005-0000-0000-000045080000}"/>
    <cellStyle name="_적격 _ss 굴포천_전체계약" xfId="3732" xr:uid="{00000000-0005-0000-0000-000046080000}"/>
    <cellStyle name="_적격 _ss 굴포천_철근(사급)" xfId="3733" xr:uid="{00000000-0005-0000-0000-000047080000}"/>
    <cellStyle name="_적격 _견적 방문 제출시-SAMPLE" xfId="37" xr:uid="{00000000-0005-0000-0000-000048080000}"/>
    <cellStyle name="_적격 _견적 방문 제출시-SAMPLE_신호등견적서" xfId="38" xr:uid="{00000000-0005-0000-0000-000049080000}"/>
    <cellStyle name="_적격 _설계예산서" xfId="3549" xr:uid="{00000000-0005-0000-0000-00004A080000}"/>
    <cellStyle name="_적격 _설계예산서 1차" xfId="3550" xr:uid="{00000000-0005-0000-0000-00004B080000}"/>
    <cellStyle name="_적격 _신호등견적서" xfId="39" xr:uid="{00000000-0005-0000-0000-00004C080000}"/>
    <cellStyle name="_적격 _안동투찰" xfId="3551" xr:uid="{00000000-0005-0000-0000-00004D080000}"/>
    <cellStyle name="_적격 _안동투찰_1차1회기성" xfId="3552" xr:uid="{00000000-0005-0000-0000-00004E080000}"/>
    <cellStyle name="_적격 _안동투찰_1차1회설변내역" xfId="3553" xr:uid="{00000000-0005-0000-0000-00004F080000}"/>
    <cellStyle name="_적격 _안동투찰_2차1회설변내역" xfId="3554" xr:uid="{00000000-0005-0000-0000-000050080000}"/>
    <cellStyle name="_적격 _안동투찰_설계예산서" xfId="3555" xr:uid="{00000000-0005-0000-0000-000051080000}"/>
    <cellStyle name="_적격 _안동투찰_설계예산서 1차" xfId="3556" xr:uid="{00000000-0005-0000-0000-000052080000}"/>
    <cellStyle name="_적격 _안동투찰_예정공정표" xfId="3557" xr:uid="{00000000-0005-0000-0000-000053080000}"/>
    <cellStyle name="_적격 _안동투찰_전체2회설변내역" xfId="3558" xr:uid="{00000000-0005-0000-0000-000054080000}"/>
    <cellStyle name="_적격 _안동투찰_전체계약" xfId="3559" xr:uid="{00000000-0005-0000-0000-000055080000}"/>
    <cellStyle name="_적격 _안동투찰_철근(사급)" xfId="3560" xr:uid="{00000000-0005-0000-0000-000056080000}"/>
    <cellStyle name="_적격 _예정공정표" xfId="3561" xr:uid="{00000000-0005-0000-0000-000057080000}"/>
    <cellStyle name="_적격 _전체2회설변내역" xfId="3562" xr:uid="{00000000-0005-0000-0000-000058080000}"/>
    <cellStyle name="_적격 _전체계약" xfId="3563" xr:uid="{00000000-0005-0000-0000-000059080000}"/>
    <cellStyle name="_적격 _집행갑지 " xfId="40" xr:uid="{00000000-0005-0000-0000-00005A080000}"/>
    <cellStyle name="_적격 _집행갑지 _17공구" xfId="3564" xr:uid="{00000000-0005-0000-0000-00005B080000}"/>
    <cellStyle name="_적격 _집행갑지 _17공구_1차1회기성" xfId="3565" xr:uid="{00000000-0005-0000-0000-00005C080000}"/>
    <cellStyle name="_적격 _집행갑지 _17공구_1차1회설변내역" xfId="3566" xr:uid="{00000000-0005-0000-0000-00005D080000}"/>
    <cellStyle name="_적격 _집행갑지 _17공구_2차1회설변내역" xfId="3567" xr:uid="{00000000-0005-0000-0000-00005E080000}"/>
    <cellStyle name="_적격 _집행갑지 _17공구_설계예산서" xfId="3568" xr:uid="{00000000-0005-0000-0000-00005F080000}"/>
    <cellStyle name="_적격 _집행갑지 _17공구_설계예산서 1차" xfId="3569" xr:uid="{00000000-0005-0000-0000-000060080000}"/>
    <cellStyle name="_적격 _집행갑지 _17공구_예정공정표" xfId="3570" xr:uid="{00000000-0005-0000-0000-000061080000}"/>
    <cellStyle name="_적격 _집행갑지 _17공구_전체2회설변내역" xfId="3571" xr:uid="{00000000-0005-0000-0000-000062080000}"/>
    <cellStyle name="_적격 _집행갑지 _17공구_전체계약" xfId="3572" xr:uid="{00000000-0005-0000-0000-000063080000}"/>
    <cellStyle name="_적격 _집행갑지 _17공구_철근(사급)" xfId="3573" xr:uid="{00000000-0005-0000-0000-000064080000}"/>
    <cellStyle name="_적격 _집행갑지 _1차1회기성" xfId="3574" xr:uid="{00000000-0005-0000-0000-000065080000}"/>
    <cellStyle name="_적격 _집행갑지 _1차1회설변내역" xfId="3575" xr:uid="{00000000-0005-0000-0000-000066080000}"/>
    <cellStyle name="_적격 _집행갑지 _2차1회설변내역" xfId="3576" xr:uid="{00000000-0005-0000-0000-000067080000}"/>
    <cellStyle name="_적격 _집행갑지 _hs 보령우회" xfId="3603" xr:uid="{00000000-0005-0000-0000-000068080000}"/>
    <cellStyle name="_적격 _집행갑지 _hs 보령우회_1차1회기성" xfId="3604" xr:uid="{00000000-0005-0000-0000-000069080000}"/>
    <cellStyle name="_적격 _집행갑지 _hs 보령우회_1차1회설변내역" xfId="3605" xr:uid="{00000000-0005-0000-0000-00006A080000}"/>
    <cellStyle name="_적격 _집행갑지 _hs 보령우회_2차1회설변내역" xfId="3606" xr:uid="{00000000-0005-0000-0000-00006B080000}"/>
    <cellStyle name="_적격 _집행갑지 _hs 보령우회_설계예산서" xfId="3607" xr:uid="{00000000-0005-0000-0000-00006C080000}"/>
    <cellStyle name="_적격 _집행갑지 _hs 보령우회_설계예산서 1차" xfId="3608" xr:uid="{00000000-0005-0000-0000-00006D080000}"/>
    <cellStyle name="_적격 _집행갑지 _hs 보령우회_예정공정표" xfId="3609" xr:uid="{00000000-0005-0000-0000-00006E080000}"/>
    <cellStyle name="_적격 _집행갑지 _hs 보령우회_전체2회설변내역" xfId="3610" xr:uid="{00000000-0005-0000-0000-00006F080000}"/>
    <cellStyle name="_적격 _집행갑지 _hs 보령우회_전체계약" xfId="3611" xr:uid="{00000000-0005-0000-0000-000070080000}"/>
    <cellStyle name="_적격 _집행갑지 _hs 보령우회_철근(사급)" xfId="3612" xr:uid="{00000000-0005-0000-0000-000071080000}"/>
    <cellStyle name="_적격 _집행갑지 _hs 중앙선 8(선산토건)" xfId="3613" xr:uid="{00000000-0005-0000-0000-000072080000}"/>
    <cellStyle name="_적격 _집행갑지 _hs 중앙선 8(선산토건)_1차1회기성" xfId="3614" xr:uid="{00000000-0005-0000-0000-000073080000}"/>
    <cellStyle name="_적격 _집행갑지 _hs 중앙선 8(선산토건)_1차1회설변내역" xfId="3615" xr:uid="{00000000-0005-0000-0000-000074080000}"/>
    <cellStyle name="_적격 _집행갑지 _hs 중앙선 8(선산토건)_2차1회설변내역" xfId="3616" xr:uid="{00000000-0005-0000-0000-000075080000}"/>
    <cellStyle name="_적격 _집행갑지 _hs 중앙선 8(선산토건)_설계예산서" xfId="3617" xr:uid="{00000000-0005-0000-0000-000076080000}"/>
    <cellStyle name="_적격 _집행갑지 _hs 중앙선 8(선산토건)_설계예산서 1차" xfId="3618" xr:uid="{00000000-0005-0000-0000-000077080000}"/>
    <cellStyle name="_적격 _집행갑지 _hs 중앙선 8(선산토건)_예정공정표" xfId="3619" xr:uid="{00000000-0005-0000-0000-000078080000}"/>
    <cellStyle name="_적격 _집행갑지 _hs 중앙선 8(선산토건)_전체2회설변내역" xfId="3620" xr:uid="{00000000-0005-0000-0000-000079080000}"/>
    <cellStyle name="_적격 _집행갑지 _hs 중앙선 8(선산토건)_전체계약" xfId="3621" xr:uid="{00000000-0005-0000-0000-00007A080000}"/>
    <cellStyle name="_적격 _집행갑지 _hs 중앙선 8(선산토건)_철근(사급)" xfId="3622" xr:uid="{00000000-0005-0000-0000-00007B080000}"/>
    <cellStyle name="_적격 _집행갑지 _kcc 안산2단계" xfId="3623" xr:uid="{00000000-0005-0000-0000-00007C080000}"/>
    <cellStyle name="_적격 _집행갑지 _kcc 안산2단계_1차1회기성" xfId="3624" xr:uid="{00000000-0005-0000-0000-00007D080000}"/>
    <cellStyle name="_적격 _집행갑지 _kcc 안산2단계_1차1회설변내역" xfId="3625" xr:uid="{00000000-0005-0000-0000-00007E080000}"/>
    <cellStyle name="_적격 _집행갑지 _kcc 안산2단계_2차1회설변내역" xfId="3626" xr:uid="{00000000-0005-0000-0000-00007F080000}"/>
    <cellStyle name="_적격 _집행갑지 _kcc 안산2단계_설계예산서" xfId="3627" xr:uid="{00000000-0005-0000-0000-000080080000}"/>
    <cellStyle name="_적격 _집행갑지 _kcc 안산2단계_설계예산서 1차" xfId="3628" xr:uid="{00000000-0005-0000-0000-000081080000}"/>
    <cellStyle name="_적격 _집행갑지 _kcc 안산2단계_예정공정표" xfId="3629" xr:uid="{00000000-0005-0000-0000-000082080000}"/>
    <cellStyle name="_적격 _집행갑지 _kcc 안산2단계_전체2회설변내역" xfId="3630" xr:uid="{00000000-0005-0000-0000-000083080000}"/>
    <cellStyle name="_적격 _집행갑지 _kcc 안산2단계_전체계약" xfId="3631" xr:uid="{00000000-0005-0000-0000-000084080000}"/>
    <cellStyle name="_적격 _집행갑지 _kcc 안산2단계_철근(사급)" xfId="3632" xr:uid="{00000000-0005-0000-0000-000085080000}"/>
    <cellStyle name="_적격 _집행갑지 _kcc 합덕 신례원 1" xfId="3633" xr:uid="{00000000-0005-0000-0000-000086080000}"/>
    <cellStyle name="_적격 _집행갑지 _kcc 합덕 신례원 1_1차1회기성" xfId="3634" xr:uid="{00000000-0005-0000-0000-000087080000}"/>
    <cellStyle name="_적격 _집행갑지 _kcc 합덕 신례원 1_1차1회설변내역" xfId="3635" xr:uid="{00000000-0005-0000-0000-000088080000}"/>
    <cellStyle name="_적격 _집행갑지 _kcc 합덕 신례원 1_2차1회설변내역" xfId="3636" xr:uid="{00000000-0005-0000-0000-000089080000}"/>
    <cellStyle name="_적격 _집행갑지 _kcc 합덕 신례원 1_설계예산서" xfId="3637" xr:uid="{00000000-0005-0000-0000-00008A080000}"/>
    <cellStyle name="_적격 _집행갑지 _kcc 합덕 신례원 1_설계예산서 1차" xfId="3638" xr:uid="{00000000-0005-0000-0000-00008B080000}"/>
    <cellStyle name="_적격 _집행갑지 _kcc 합덕 신례원 1_예정공정표" xfId="3639" xr:uid="{00000000-0005-0000-0000-00008C080000}"/>
    <cellStyle name="_적격 _집행갑지 _kcc 합덕 신례원 1_전체2회설변내역" xfId="3640" xr:uid="{00000000-0005-0000-0000-00008D080000}"/>
    <cellStyle name="_적격 _집행갑지 _kcc 합덕 신례원 1_전체계약" xfId="3641" xr:uid="{00000000-0005-0000-0000-00008E080000}"/>
    <cellStyle name="_적격 _집행갑지 _kcc 합덕 신례원 1_철근(사급)" xfId="3642" xr:uid="{00000000-0005-0000-0000-00008F080000}"/>
    <cellStyle name="_적격 _집행갑지 _kn 구룡포~대보간 1" xfId="3643" xr:uid="{00000000-0005-0000-0000-000090080000}"/>
    <cellStyle name="_적격 _집행갑지 _kn 구룡포~대보간 1_1차1회기성" xfId="3644" xr:uid="{00000000-0005-0000-0000-000091080000}"/>
    <cellStyle name="_적격 _집행갑지 _kn 구룡포~대보간 1_1차1회설변내역" xfId="3645" xr:uid="{00000000-0005-0000-0000-000092080000}"/>
    <cellStyle name="_적격 _집행갑지 _kn 구룡포~대보간 1_2차1회설변내역" xfId="3646" xr:uid="{00000000-0005-0000-0000-000093080000}"/>
    <cellStyle name="_적격 _집행갑지 _kn 구룡포~대보간 1_설계예산서" xfId="3647" xr:uid="{00000000-0005-0000-0000-000094080000}"/>
    <cellStyle name="_적격 _집행갑지 _kn 구룡포~대보간 1_설계예산서 1차" xfId="3648" xr:uid="{00000000-0005-0000-0000-000095080000}"/>
    <cellStyle name="_적격 _집행갑지 _kn 구룡포~대보간 1_예정공정표" xfId="3649" xr:uid="{00000000-0005-0000-0000-000096080000}"/>
    <cellStyle name="_적격 _집행갑지 _kn 구룡포~대보간 1_전체2회설변내역" xfId="3650" xr:uid="{00000000-0005-0000-0000-000097080000}"/>
    <cellStyle name="_적격 _집행갑지 _kn 구룡포~대보간 1_전체계약" xfId="3651" xr:uid="{00000000-0005-0000-0000-000098080000}"/>
    <cellStyle name="_적격 _집행갑지 _kn 구룡포~대보간 1_철근(사급)" xfId="3652" xr:uid="{00000000-0005-0000-0000-000099080000}"/>
    <cellStyle name="_적격 _집행갑지 _ss 굴포천" xfId="3653" xr:uid="{00000000-0005-0000-0000-00009A080000}"/>
    <cellStyle name="_적격 _집행갑지 _ss 굴포천_1차1회기성" xfId="3654" xr:uid="{00000000-0005-0000-0000-00009B080000}"/>
    <cellStyle name="_적격 _집행갑지 _ss 굴포천_1차1회설변내역" xfId="3655" xr:uid="{00000000-0005-0000-0000-00009C080000}"/>
    <cellStyle name="_적격 _집행갑지 _ss 굴포천_2차1회설변내역" xfId="3656" xr:uid="{00000000-0005-0000-0000-00009D080000}"/>
    <cellStyle name="_적격 _집행갑지 _ss 굴포천_설계예산서" xfId="3657" xr:uid="{00000000-0005-0000-0000-00009E080000}"/>
    <cellStyle name="_적격 _집행갑지 _ss 굴포천_설계예산서 1차" xfId="3658" xr:uid="{00000000-0005-0000-0000-00009F080000}"/>
    <cellStyle name="_적격 _집행갑지 _ss 굴포천_예정공정표" xfId="3659" xr:uid="{00000000-0005-0000-0000-0000A0080000}"/>
    <cellStyle name="_적격 _집행갑지 _ss 굴포천_전체2회설변내역" xfId="3660" xr:uid="{00000000-0005-0000-0000-0000A1080000}"/>
    <cellStyle name="_적격 _집행갑지 _ss 굴포천_전체계약" xfId="3661" xr:uid="{00000000-0005-0000-0000-0000A2080000}"/>
    <cellStyle name="_적격 _집행갑지 _ss 굴포천_철근(사급)" xfId="3662" xr:uid="{00000000-0005-0000-0000-0000A3080000}"/>
    <cellStyle name="_적격 _집행갑지 _견적 방문 제출시-SAMPLE" xfId="41" xr:uid="{00000000-0005-0000-0000-0000A4080000}"/>
    <cellStyle name="_적격 _집행갑지 _견적 방문 제출시-SAMPLE_신호등견적서" xfId="42" xr:uid="{00000000-0005-0000-0000-0000A5080000}"/>
    <cellStyle name="_적격 _집행갑지 _설계예산서" xfId="3577" xr:uid="{00000000-0005-0000-0000-0000A6080000}"/>
    <cellStyle name="_적격 _집행갑지 _설계예산서 1차" xfId="3578" xr:uid="{00000000-0005-0000-0000-0000A7080000}"/>
    <cellStyle name="_적격 _집행갑지 _신호등견적서" xfId="43" xr:uid="{00000000-0005-0000-0000-0000A8080000}"/>
    <cellStyle name="_적격 _집행갑지 _안동투찰" xfId="3579" xr:uid="{00000000-0005-0000-0000-0000A9080000}"/>
    <cellStyle name="_적격 _집행갑지 _안동투찰_1차1회기성" xfId="3580" xr:uid="{00000000-0005-0000-0000-0000AA080000}"/>
    <cellStyle name="_적격 _집행갑지 _안동투찰_1차1회설변내역" xfId="3581" xr:uid="{00000000-0005-0000-0000-0000AB080000}"/>
    <cellStyle name="_적격 _집행갑지 _안동투찰_2차1회설변내역" xfId="3582" xr:uid="{00000000-0005-0000-0000-0000AC080000}"/>
    <cellStyle name="_적격 _집행갑지 _안동투찰_설계예산서" xfId="3583" xr:uid="{00000000-0005-0000-0000-0000AD080000}"/>
    <cellStyle name="_적격 _집행갑지 _안동투찰_설계예산서 1차" xfId="3584" xr:uid="{00000000-0005-0000-0000-0000AE080000}"/>
    <cellStyle name="_적격 _집행갑지 _안동투찰_예정공정표" xfId="3585" xr:uid="{00000000-0005-0000-0000-0000AF080000}"/>
    <cellStyle name="_적격 _집행갑지 _안동투찰_전체2회설변내역" xfId="3586" xr:uid="{00000000-0005-0000-0000-0000B0080000}"/>
    <cellStyle name="_적격 _집행갑지 _안동투찰_전체계약" xfId="3587" xr:uid="{00000000-0005-0000-0000-0000B1080000}"/>
    <cellStyle name="_적격 _집행갑지 _안동투찰_철근(사급)" xfId="3588" xr:uid="{00000000-0005-0000-0000-0000B2080000}"/>
    <cellStyle name="_적격 _집행갑지 _예정공정표" xfId="3589" xr:uid="{00000000-0005-0000-0000-0000B3080000}"/>
    <cellStyle name="_적격 _집행갑지 _전체2회설변내역" xfId="3590" xr:uid="{00000000-0005-0000-0000-0000B4080000}"/>
    <cellStyle name="_적격 _집행갑지 _전체계약" xfId="3591" xr:uid="{00000000-0005-0000-0000-0000B5080000}"/>
    <cellStyle name="_적격 _집행갑지 _철근(사급)" xfId="3592" xr:uid="{00000000-0005-0000-0000-0000B6080000}"/>
    <cellStyle name="_적격 _집행갑지 _통리투찰" xfId="3593" xr:uid="{00000000-0005-0000-0000-0000B7080000}"/>
    <cellStyle name="_적격 _집행갑지 _통리투찰_1차1회기성" xfId="3594" xr:uid="{00000000-0005-0000-0000-0000B8080000}"/>
    <cellStyle name="_적격 _집행갑지 _통리투찰_1차1회설변내역" xfId="3595" xr:uid="{00000000-0005-0000-0000-0000B9080000}"/>
    <cellStyle name="_적격 _집행갑지 _통리투찰_2차1회설변내역" xfId="3596" xr:uid="{00000000-0005-0000-0000-0000BA080000}"/>
    <cellStyle name="_적격 _집행갑지 _통리투찰_설계예산서" xfId="3597" xr:uid="{00000000-0005-0000-0000-0000BB080000}"/>
    <cellStyle name="_적격 _집행갑지 _통리투찰_설계예산서 1차" xfId="3598" xr:uid="{00000000-0005-0000-0000-0000BC080000}"/>
    <cellStyle name="_적격 _집행갑지 _통리투찰_예정공정표" xfId="3599" xr:uid="{00000000-0005-0000-0000-0000BD080000}"/>
    <cellStyle name="_적격 _집행갑지 _통리투찰_전체2회설변내역" xfId="3600" xr:uid="{00000000-0005-0000-0000-0000BE080000}"/>
    <cellStyle name="_적격 _집행갑지 _통리투찰_전체계약" xfId="3601" xr:uid="{00000000-0005-0000-0000-0000BF080000}"/>
    <cellStyle name="_적격 _집행갑지 _통리투찰_철근(사급)" xfId="3602" xr:uid="{00000000-0005-0000-0000-0000C0080000}"/>
    <cellStyle name="_적격 _철근(사급)" xfId="3663" xr:uid="{00000000-0005-0000-0000-0000C1080000}"/>
    <cellStyle name="_적격 _통리투찰" xfId="3664" xr:uid="{00000000-0005-0000-0000-0000C2080000}"/>
    <cellStyle name="_적격 _통리투찰_1차1회기성" xfId="3665" xr:uid="{00000000-0005-0000-0000-0000C3080000}"/>
    <cellStyle name="_적격 _통리투찰_1차1회설변내역" xfId="3666" xr:uid="{00000000-0005-0000-0000-0000C4080000}"/>
    <cellStyle name="_적격 _통리투찰_2차1회설변내역" xfId="3667" xr:uid="{00000000-0005-0000-0000-0000C5080000}"/>
    <cellStyle name="_적격 _통리투찰_설계예산서" xfId="3668" xr:uid="{00000000-0005-0000-0000-0000C6080000}"/>
    <cellStyle name="_적격 _통리투찰_설계예산서 1차" xfId="3669" xr:uid="{00000000-0005-0000-0000-0000C7080000}"/>
    <cellStyle name="_적격 _통리투찰_예정공정표" xfId="3670" xr:uid="{00000000-0005-0000-0000-0000C8080000}"/>
    <cellStyle name="_적격 _통리투찰_전체2회설변내역" xfId="3671" xr:uid="{00000000-0005-0000-0000-0000C9080000}"/>
    <cellStyle name="_적격 _통리투찰_전체계약" xfId="3672" xr:uid="{00000000-0005-0000-0000-0000CA080000}"/>
    <cellStyle name="_적격 _통리투찰_철근(사급)" xfId="3673" xr:uid="{00000000-0005-0000-0000-0000CB080000}"/>
    <cellStyle name="_적격(화산) " xfId="44" xr:uid="{00000000-0005-0000-0000-0000CC080000}"/>
    <cellStyle name="_적격(화산) _17공구" xfId="3734" xr:uid="{00000000-0005-0000-0000-0000CD080000}"/>
    <cellStyle name="_적격(화산) _17공구_1차1회기성" xfId="3735" xr:uid="{00000000-0005-0000-0000-0000CE080000}"/>
    <cellStyle name="_적격(화산) _17공구_1차1회설변내역" xfId="3736" xr:uid="{00000000-0005-0000-0000-0000CF080000}"/>
    <cellStyle name="_적격(화산) _17공구_2차1회설변내역" xfId="3737" xr:uid="{00000000-0005-0000-0000-0000D0080000}"/>
    <cellStyle name="_적격(화산) _17공구_설계예산서" xfId="3738" xr:uid="{00000000-0005-0000-0000-0000D1080000}"/>
    <cellStyle name="_적격(화산) _17공구_설계예산서 1차" xfId="3739" xr:uid="{00000000-0005-0000-0000-0000D2080000}"/>
    <cellStyle name="_적격(화산) _17공구_예정공정표" xfId="3740" xr:uid="{00000000-0005-0000-0000-0000D3080000}"/>
    <cellStyle name="_적격(화산) _17공구_전체2회설변내역" xfId="3741" xr:uid="{00000000-0005-0000-0000-0000D4080000}"/>
    <cellStyle name="_적격(화산) _17공구_전체계약" xfId="3742" xr:uid="{00000000-0005-0000-0000-0000D5080000}"/>
    <cellStyle name="_적격(화산) _17공구_철근(사급)" xfId="3743" xr:uid="{00000000-0005-0000-0000-0000D6080000}"/>
    <cellStyle name="_적격(화산) _1차1회기성" xfId="3744" xr:uid="{00000000-0005-0000-0000-0000D7080000}"/>
    <cellStyle name="_적격(화산) _1차1회설변내역" xfId="3745" xr:uid="{00000000-0005-0000-0000-0000D8080000}"/>
    <cellStyle name="_적격(화산) _2차1회설변내역" xfId="3746" xr:uid="{00000000-0005-0000-0000-0000D9080000}"/>
    <cellStyle name="_적격(화산) _hs 보령우회" xfId="3773" xr:uid="{00000000-0005-0000-0000-0000DA080000}"/>
    <cellStyle name="_적격(화산) _hs 보령우회_1차1회기성" xfId="3774" xr:uid="{00000000-0005-0000-0000-0000DB080000}"/>
    <cellStyle name="_적격(화산) _hs 보령우회_1차1회설변내역" xfId="3775" xr:uid="{00000000-0005-0000-0000-0000DC080000}"/>
    <cellStyle name="_적격(화산) _hs 보령우회_2차1회설변내역" xfId="3776" xr:uid="{00000000-0005-0000-0000-0000DD080000}"/>
    <cellStyle name="_적격(화산) _hs 보령우회_설계예산서" xfId="3777" xr:uid="{00000000-0005-0000-0000-0000DE080000}"/>
    <cellStyle name="_적격(화산) _hs 보령우회_설계예산서 1차" xfId="3778" xr:uid="{00000000-0005-0000-0000-0000DF080000}"/>
    <cellStyle name="_적격(화산) _hs 보령우회_예정공정표" xfId="3779" xr:uid="{00000000-0005-0000-0000-0000E0080000}"/>
    <cellStyle name="_적격(화산) _hs 보령우회_전체2회설변내역" xfId="3780" xr:uid="{00000000-0005-0000-0000-0000E1080000}"/>
    <cellStyle name="_적격(화산) _hs 보령우회_전체계약" xfId="3781" xr:uid="{00000000-0005-0000-0000-0000E2080000}"/>
    <cellStyle name="_적격(화산) _hs 보령우회_철근(사급)" xfId="3782" xr:uid="{00000000-0005-0000-0000-0000E3080000}"/>
    <cellStyle name="_적격(화산) _hs 중앙선 8(선산토건)" xfId="3783" xr:uid="{00000000-0005-0000-0000-0000E4080000}"/>
    <cellStyle name="_적격(화산) _hs 중앙선 8(선산토건)_1차1회기성" xfId="3784" xr:uid="{00000000-0005-0000-0000-0000E5080000}"/>
    <cellStyle name="_적격(화산) _hs 중앙선 8(선산토건)_1차1회설변내역" xfId="3785" xr:uid="{00000000-0005-0000-0000-0000E6080000}"/>
    <cellStyle name="_적격(화산) _hs 중앙선 8(선산토건)_2차1회설변내역" xfId="3786" xr:uid="{00000000-0005-0000-0000-0000E7080000}"/>
    <cellStyle name="_적격(화산) _hs 중앙선 8(선산토건)_설계예산서" xfId="3787" xr:uid="{00000000-0005-0000-0000-0000E8080000}"/>
    <cellStyle name="_적격(화산) _hs 중앙선 8(선산토건)_설계예산서 1차" xfId="3788" xr:uid="{00000000-0005-0000-0000-0000E9080000}"/>
    <cellStyle name="_적격(화산) _hs 중앙선 8(선산토건)_예정공정표" xfId="3789" xr:uid="{00000000-0005-0000-0000-0000EA080000}"/>
    <cellStyle name="_적격(화산) _hs 중앙선 8(선산토건)_전체2회설변내역" xfId="3790" xr:uid="{00000000-0005-0000-0000-0000EB080000}"/>
    <cellStyle name="_적격(화산) _hs 중앙선 8(선산토건)_전체계약" xfId="3791" xr:uid="{00000000-0005-0000-0000-0000EC080000}"/>
    <cellStyle name="_적격(화산) _hs 중앙선 8(선산토건)_철근(사급)" xfId="3792" xr:uid="{00000000-0005-0000-0000-0000ED080000}"/>
    <cellStyle name="_적격(화산) _kcc 안산2단계" xfId="3793" xr:uid="{00000000-0005-0000-0000-0000EE080000}"/>
    <cellStyle name="_적격(화산) _kcc 안산2단계_1차1회기성" xfId="3794" xr:uid="{00000000-0005-0000-0000-0000EF080000}"/>
    <cellStyle name="_적격(화산) _kcc 안산2단계_1차1회설변내역" xfId="3795" xr:uid="{00000000-0005-0000-0000-0000F0080000}"/>
    <cellStyle name="_적격(화산) _kcc 안산2단계_2차1회설변내역" xfId="3796" xr:uid="{00000000-0005-0000-0000-0000F1080000}"/>
    <cellStyle name="_적격(화산) _kcc 안산2단계_설계예산서" xfId="3797" xr:uid="{00000000-0005-0000-0000-0000F2080000}"/>
    <cellStyle name="_적격(화산) _kcc 안산2단계_설계예산서 1차" xfId="3798" xr:uid="{00000000-0005-0000-0000-0000F3080000}"/>
    <cellStyle name="_적격(화산) _kcc 안산2단계_예정공정표" xfId="3799" xr:uid="{00000000-0005-0000-0000-0000F4080000}"/>
    <cellStyle name="_적격(화산) _kcc 안산2단계_전체2회설변내역" xfId="3800" xr:uid="{00000000-0005-0000-0000-0000F5080000}"/>
    <cellStyle name="_적격(화산) _kcc 안산2단계_전체계약" xfId="3801" xr:uid="{00000000-0005-0000-0000-0000F6080000}"/>
    <cellStyle name="_적격(화산) _kcc 안산2단계_철근(사급)" xfId="3802" xr:uid="{00000000-0005-0000-0000-0000F7080000}"/>
    <cellStyle name="_적격(화산) _kcc 합덕 신례원 1" xfId="3803" xr:uid="{00000000-0005-0000-0000-0000F8080000}"/>
    <cellStyle name="_적격(화산) _kcc 합덕 신례원 1_1차1회기성" xfId="3804" xr:uid="{00000000-0005-0000-0000-0000F9080000}"/>
    <cellStyle name="_적격(화산) _kcc 합덕 신례원 1_1차1회설변내역" xfId="3805" xr:uid="{00000000-0005-0000-0000-0000FA080000}"/>
    <cellStyle name="_적격(화산) _kcc 합덕 신례원 1_2차1회설변내역" xfId="3806" xr:uid="{00000000-0005-0000-0000-0000FB080000}"/>
    <cellStyle name="_적격(화산) _kcc 합덕 신례원 1_설계예산서" xfId="3807" xr:uid="{00000000-0005-0000-0000-0000FC080000}"/>
    <cellStyle name="_적격(화산) _kcc 합덕 신례원 1_설계예산서 1차" xfId="3808" xr:uid="{00000000-0005-0000-0000-0000FD080000}"/>
    <cellStyle name="_적격(화산) _kcc 합덕 신례원 1_예정공정표" xfId="3809" xr:uid="{00000000-0005-0000-0000-0000FE080000}"/>
    <cellStyle name="_적격(화산) _kcc 합덕 신례원 1_전체2회설변내역" xfId="3810" xr:uid="{00000000-0005-0000-0000-0000FF080000}"/>
    <cellStyle name="_적격(화산) _kcc 합덕 신례원 1_전체계약" xfId="3811" xr:uid="{00000000-0005-0000-0000-000000090000}"/>
    <cellStyle name="_적격(화산) _kcc 합덕 신례원 1_철근(사급)" xfId="3812" xr:uid="{00000000-0005-0000-0000-000001090000}"/>
    <cellStyle name="_적격(화산) _kn 구룡포~대보간 1" xfId="3813" xr:uid="{00000000-0005-0000-0000-000002090000}"/>
    <cellStyle name="_적격(화산) _kn 구룡포~대보간 1_1차1회기성" xfId="3814" xr:uid="{00000000-0005-0000-0000-000003090000}"/>
    <cellStyle name="_적격(화산) _kn 구룡포~대보간 1_1차1회설변내역" xfId="3815" xr:uid="{00000000-0005-0000-0000-000004090000}"/>
    <cellStyle name="_적격(화산) _kn 구룡포~대보간 1_2차1회설변내역" xfId="3816" xr:uid="{00000000-0005-0000-0000-000005090000}"/>
    <cellStyle name="_적격(화산) _kn 구룡포~대보간 1_설계예산서" xfId="3817" xr:uid="{00000000-0005-0000-0000-000006090000}"/>
    <cellStyle name="_적격(화산) _kn 구룡포~대보간 1_설계예산서 1차" xfId="3818" xr:uid="{00000000-0005-0000-0000-000007090000}"/>
    <cellStyle name="_적격(화산) _kn 구룡포~대보간 1_예정공정표" xfId="3819" xr:uid="{00000000-0005-0000-0000-000008090000}"/>
    <cellStyle name="_적격(화산) _kn 구룡포~대보간 1_전체2회설변내역" xfId="3820" xr:uid="{00000000-0005-0000-0000-000009090000}"/>
    <cellStyle name="_적격(화산) _kn 구룡포~대보간 1_전체계약" xfId="3821" xr:uid="{00000000-0005-0000-0000-00000A090000}"/>
    <cellStyle name="_적격(화산) _kn 구룡포~대보간 1_철근(사급)" xfId="3822" xr:uid="{00000000-0005-0000-0000-00000B090000}"/>
    <cellStyle name="_적격(화산) _ss 굴포천" xfId="3823" xr:uid="{00000000-0005-0000-0000-00000C090000}"/>
    <cellStyle name="_적격(화산) _ss 굴포천_1차1회기성" xfId="3824" xr:uid="{00000000-0005-0000-0000-00000D090000}"/>
    <cellStyle name="_적격(화산) _ss 굴포천_1차1회설변내역" xfId="3825" xr:uid="{00000000-0005-0000-0000-00000E090000}"/>
    <cellStyle name="_적격(화산) _ss 굴포천_2차1회설변내역" xfId="3826" xr:uid="{00000000-0005-0000-0000-00000F090000}"/>
    <cellStyle name="_적격(화산) _ss 굴포천_설계예산서" xfId="3827" xr:uid="{00000000-0005-0000-0000-000010090000}"/>
    <cellStyle name="_적격(화산) _ss 굴포천_설계예산서 1차" xfId="3828" xr:uid="{00000000-0005-0000-0000-000011090000}"/>
    <cellStyle name="_적격(화산) _ss 굴포천_예정공정표" xfId="3829" xr:uid="{00000000-0005-0000-0000-000012090000}"/>
    <cellStyle name="_적격(화산) _ss 굴포천_전체2회설변내역" xfId="3830" xr:uid="{00000000-0005-0000-0000-000013090000}"/>
    <cellStyle name="_적격(화산) _ss 굴포천_전체계약" xfId="3831" xr:uid="{00000000-0005-0000-0000-000014090000}"/>
    <cellStyle name="_적격(화산) _ss 굴포천_철근(사급)" xfId="3832" xr:uid="{00000000-0005-0000-0000-000015090000}"/>
    <cellStyle name="_적격(화산) _견적 방문 제출시-SAMPLE" xfId="45" xr:uid="{00000000-0005-0000-0000-000016090000}"/>
    <cellStyle name="_적격(화산) _견적 방문 제출시-SAMPLE_신호등견적서" xfId="46" xr:uid="{00000000-0005-0000-0000-000017090000}"/>
    <cellStyle name="_적격(화산) _설계예산서" xfId="3747" xr:uid="{00000000-0005-0000-0000-000018090000}"/>
    <cellStyle name="_적격(화산) _설계예산서 1차" xfId="3748" xr:uid="{00000000-0005-0000-0000-000019090000}"/>
    <cellStyle name="_적격(화산) _신호등견적서" xfId="47" xr:uid="{00000000-0005-0000-0000-00001A090000}"/>
    <cellStyle name="_적격(화산) _안동투찰" xfId="3749" xr:uid="{00000000-0005-0000-0000-00001B090000}"/>
    <cellStyle name="_적격(화산) _안동투찰_1차1회기성" xfId="3750" xr:uid="{00000000-0005-0000-0000-00001C090000}"/>
    <cellStyle name="_적격(화산) _안동투찰_1차1회설변내역" xfId="3751" xr:uid="{00000000-0005-0000-0000-00001D090000}"/>
    <cellStyle name="_적격(화산) _안동투찰_2차1회설변내역" xfId="3752" xr:uid="{00000000-0005-0000-0000-00001E090000}"/>
    <cellStyle name="_적격(화산) _안동투찰_설계예산서" xfId="3753" xr:uid="{00000000-0005-0000-0000-00001F090000}"/>
    <cellStyle name="_적격(화산) _안동투찰_설계예산서 1차" xfId="3754" xr:uid="{00000000-0005-0000-0000-000020090000}"/>
    <cellStyle name="_적격(화산) _안동투찰_예정공정표" xfId="3755" xr:uid="{00000000-0005-0000-0000-000021090000}"/>
    <cellStyle name="_적격(화산) _안동투찰_전체2회설변내역" xfId="3756" xr:uid="{00000000-0005-0000-0000-000022090000}"/>
    <cellStyle name="_적격(화산) _안동투찰_전체계약" xfId="3757" xr:uid="{00000000-0005-0000-0000-000023090000}"/>
    <cellStyle name="_적격(화산) _안동투찰_철근(사급)" xfId="3758" xr:uid="{00000000-0005-0000-0000-000024090000}"/>
    <cellStyle name="_적격(화산) _예정공정표" xfId="3759" xr:uid="{00000000-0005-0000-0000-000025090000}"/>
    <cellStyle name="_적격(화산) _전체2회설변내역" xfId="3760" xr:uid="{00000000-0005-0000-0000-000026090000}"/>
    <cellStyle name="_적격(화산) _전체계약" xfId="3761" xr:uid="{00000000-0005-0000-0000-000027090000}"/>
    <cellStyle name="_적격(화산) _철근(사급)" xfId="3762" xr:uid="{00000000-0005-0000-0000-000028090000}"/>
    <cellStyle name="_적격(화산) _통리투찰" xfId="3763" xr:uid="{00000000-0005-0000-0000-000029090000}"/>
    <cellStyle name="_적격(화산) _통리투찰_1차1회기성" xfId="3764" xr:uid="{00000000-0005-0000-0000-00002A090000}"/>
    <cellStyle name="_적격(화산) _통리투찰_1차1회설변내역" xfId="3765" xr:uid="{00000000-0005-0000-0000-00002B090000}"/>
    <cellStyle name="_적격(화산) _통리투찰_2차1회설변내역" xfId="3766" xr:uid="{00000000-0005-0000-0000-00002C090000}"/>
    <cellStyle name="_적격(화산) _통리투찰_설계예산서" xfId="3767" xr:uid="{00000000-0005-0000-0000-00002D090000}"/>
    <cellStyle name="_적격(화산) _통리투찰_설계예산서 1차" xfId="3768" xr:uid="{00000000-0005-0000-0000-00002E090000}"/>
    <cellStyle name="_적격(화산) _통리투찰_예정공정표" xfId="3769" xr:uid="{00000000-0005-0000-0000-00002F090000}"/>
    <cellStyle name="_적격(화산) _통리투찰_전체2회설변내역" xfId="3770" xr:uid="{00000000-0005-0000-0000-000030090000}"/>
    <cellStyle name="_적격(화산) _통리투찰_전체계약" xfId="3771" xr:uid="{00000000-0005-0000-0000-000031090000}"/>
    <cellStyle name="_적격(화산) _통리투찰_철근(사급)" xfId="3772" xr:uid="{00000000-0005-0000-0000-000032090000}"/>
    <cellStyle name="_전기설비유지보수공사" xfId="2984" xr:uid="{00000000-0005-0000-0000-000033090000}"/>
    <cellStyle name="_전기설비유지보수공사_(설)관망정비기본계획(고령+)" xfId="2985" xr:uid="{00000000-0005-0000-0000-000034090000}"/>
    <cellStyle name="_전기설비유지보수공사_Book2" xfId="2987" xr:uid="{00000000-0005-0000-0000-000035090000}"/>
    <cellStyle name="_전기설비유지보수공사_관망정비기본계획(1차)" xfId="2986" xr:uid="{00000000-0005-0000-0000-000036090000}"/>
    <cellStyle name="_정수장오수차집연결공사 (최종)" xfId="2988" xr:uid="{00000000-0005-0000-0000-000037090000}"/>
    <cellStyle name="_정수장오수차집연결공사 (최종)_(설)관망정비기본계획(고령+)" xfId="2989" xr:uid="{00000000-0005-0000-0000-000038090000}"/>
    <cellStyle name="_정수장오수차집연결공사 (최종)_Book2" xfId="2991" xr:uid="{00000000-0005-0000-0000-000039090000}"/>
    <cellStyle name="_정수장오수차집연결공사 (최종)_관망정비기본계획(1차)" xfId="2990" xr:uid="{00000000-0005-0000-0000-00003A090000}"/>
    <cellStyle name="_정수지 도류벽 설치공사 설계서" xfId="278" xr:uid="{00000000-0005-0000-0000-00003B090000}"/>
    <cellStyle name="_제목" xfId="3833" xr:uid="{00000000-0005-0000-0000-00003C090000}"/>
    <cellStyle name="_제목_내역서" xfId="3834" xr:uid="{00000000-0005-0000-0000-00003D090000}"/>
    <cellStyle name="_제취수1보" xfId="1475" xr:uid="{00000000-0005-0000-0000-00003E090000}"/>
    <cellStyle name="_진천관말 이토변설치설계" xfId="2992" xr:uid="{00000000-0005-0000-0000-00003F090000}"/>
    <cellStyle name="_진천관말 이토변설치설계_(설)관망정비기본계획(고령+)" xfId="2993" xr:uid="{00000000-0005-0000-0000-000040090000}"/>
    <cellStyle name="_진천관말 이토변설치설계_Book2" xfId="3007" xr:uid="{00000000-0005-0000-0000-000041090000}"/>
    <cellStyle name="_진천관말 이토변설치설계_관망정비기본계획(1차)" xfId="2994" xr:uid="{00000000-0005-0000-0000-000042090000}"/>
    <cellStyle name="_진천관말 이토변설치설계_수도부지쇄석포설공사(최종)" xfId="2995" xr:uid="{00000000-0005-0000-0000-000043090000}"/>
    <cellStyle name="_진천관말 이토변설치설계_수도부지쇄석포설공사(최종)_(설)관망정비기본계획(고령+)" xfId="2996" xr:uid="{00000000-0005-0000-0000-000044090000}"/>
    <cellStyle name="_진천관말 이토변설치설계_수도부지쇄석포설공사(최종)_Book2" xfId="2998" xr:uid="{00000000-0005-0000-0000-000045090000}"/>
    <cellStyle name="_진천관말 이토변설치설계_수도부지쇄석포설공사(최종)_관망정비기본계획(1차)" xfId="2997" xr:uid="{00000000-0005-0000-0000-000046090000}"/>
    <cellStyle name="_진천관말 이토변설치설계_정수장오수차집연결공사 (최종)" xfId="2999" xr:uid="{00000000-0005-0000-0000-000047090000}"/>
    <cellStyle name="_진천관말 이토변설치설계_정수장오수차집연결공사 (최종)_(설)관망정비기본계획(고령+)" xfId="3000" xr:uid="{00000000-0005-0000-0000-000048090000}"/>
    <cellStyle name="_진천관말 이토변설치설계_정수장오수차집연결공사 (최종)_Book2" xfId="3002" xr:uid="{00000000-0005-0000-0000-000049090000}"/>
    <cellStyle name="_진천관말 이토변설치설계_정수장오수차집연결공사 (최종)_관망정비기본계획(1차)" xfId="3001" xr:uid="{00000000-0005-0000-0000-00004A090000}"/>
    <cellStyle name="_진천관말 이토변설치설계_칠성분기유량계-1005" xfId="3003" xr:uid="{00000000-0005-0000-0000-00004B090000}"/>
    <cellStyle name="_진천관말 이토변설치설계_칠성분기유량계-1005_(설)관망정비기본계획(고령+)" xfId="3004" xr:uid="{00000000-0005-0000-0000-00004C090000}"/>
    <cellStyle name="_진천관말 이토변설치설계_칠성분기유량계-1005_Book2" xfId="3006" xr:uid="{00000000-0005-0000-0000-00004D090000}"/>
    <cellStyle name="_진천관말 이토변설치설계_칠성분기유량계-1005_관망정비기본계획(1차)" xfId="3005" xr:uid="{00000000-0005-0000-0000-00004E090000}"/>
    <cellStyle name="_집행갑지 " xfId="48" xr:uid="{00000000-0005-0000-0000-00004F090000}"/>
    <cellStyle name="_집행갑지 _17공구" xfId="3835" xr:uid="{00000000-0005-0000-0000-000050090000}"/>
    <cellStyle name="_집행갑지 _17공구_1차1회기성" xfId="3836" xr:uid="{00000000-0005-0000-0000-000051090000}"/>
    <cellStyle name="_집행갑지 _17공구_1차1회설변내역" xfId="3837" xr:uid="{00000000-0005-0000-0000-000052090000}"/>
    <cellStyle name="_집행갑지 _17공구_2차1회설변내역" xfId="3838" xr:uid="{00000000-0005-0000-0000-000053090000}"/>
    <cellStyle name="_집행갑지 _17공구_설계예산서" xfId="3839" xr:uid="{00000000-0005-0000-0000-000054090000}"/>
    <cellStyle name="_집행갑지 _17공구_설계예산서 1차" xfId="3840" xr:uid="{00000000-0005-0000-0000-000055090000}"/>
    <cellStyle name="_집행갑지 _17공구_예정공정표" xfId="3841" xr:uid="{00000000-0005-0000-0000-000056090000}"/>
    <cellStyle name="_집행갑지 _17공구_전체2회설변내역" xfId="3842" xr:uid="{00000000-0005-0000-0000-000057090000}"/>
    <cellStyle name="_집행갑지 _17공구_전체계약" xfId="3843" xr:uid="{00000000-0005-0000-0000-000058090000}"/>
    <cellStyle name="_집행갑지 _17공구_철근(사급)" xfId="3844" xr:uid="{00000000-0005-0000-0000-000059090000}"/>
    <cellStyle name="_집행갑지 _1차1회기성" xfId="3845" xr:uid="{00000000-0005-0000-0000-00005A090000}"/>
    <cellStyle name="_집행갑지 _1차1회설변내역" xfId="3846" xr:uid="{00000000-0005-0000-0000-00005B090000}"/>
    <cellStyle name="_집행갑지 _2차1회설변내역" xfId="3847" xr:uid="{00000000-0005-0000-0000-00005C090000}"/>
    <cellStyle name="_집행갑지 _hs 보령우회" xfId="3874" xr:uid="{00000000-0005-0000-0000-00005D090000}"/>
    <cellStyle name="_집행갑지 _hs 보령우회_1차1회기성" xfId="3875" xr:uid="{00000000-0005-0000-0000-00005E090000}"/>
    <cellStyle name="_집행갑지 _hs 보령우회_1차1회설변내역" xfId="3876" xr:uid="{00000000-0005-0000-0000-00005F090000}"/>
    <cellStyle name="_집행갑지 _hs 보령우회_2차1회설변내역" xfId="3877" xr:uid="{00000000-0005-0000-0000-000060090000}"/>
    <cellStyle name="_집행갑지 _hs 보령우회_설계예산서" xfId="3878" xr:uid="{00000000-0005-0000-0000-000061090000}"/>
    <cellStyle name="_집행갑지 _hs 보령우회_설계예산서 1차" xfId="3879" xr:uid="{00000000-0005-0000-0000-000062090000}"/>
    <cellStyle name="_집행갑지 _hs 보령우회_예정공정표" xfId="3880" xr:uid="{00000000-0005-0000-0000-000063090000}"/>
    <cellStyle name="_집행갑지 _hs 보령우회_전체2회설변내역" xfId="3881" xr:uid="{00000000-0005-0000-0000-000064090000}"/>
    <cellStyle name="_집행갑지 _hs 보령우회_전체계약" xfId="3882" xr:uid="{00000000-0005-0000-0000-000065090000}"/>
    <cellStyle name="_집행갑지 _hs 보령우회_철근(사급)" xfId="3883" xr:uid="{00000000-0005-0000-0000-000066090000}"/>
    <cellStyle name="_집행갑지 _hs 중앙선 8(선산토건)" xfId="3884" xr:uid="{00000000-0005-0000-0000-000067090000}"/>
    <cellStyle name="_집행갑지 _hs 중앙선 8(선산토건)_1차1회기성" xfId="3885" xr:uid="{00000000-0005-0000-0000-000068090000}"/>
    <cellStyle name="_집행갑지 _hs 중앙선 8(선산토건)_1차1회설변내역" xfId="3886" xr:uid="{00000000-0005-0000-0000-000069090000}"/>
    <cellStyle name="_집행갑지 _hs 중앙선 8(선산토건)_2차1회설변내역" xfId="3887" xr:uid="{00000000-0005-0000-0000-00006A090000}"/>
    <cellStyle name="_집행갑지 _hs 중앙선 8(선산토건)_설계예산서" xfId="3888" xr:uid="{00000000-0005-0000-0000-00006B090000}"/>
    <cellStyle name="_집행갑지 _hs 중앙선 8(선산토건)_설계예산서 1차" xfId="3889" xr:uid="{00000000-0005-0000-0000-00006C090000}"/>
    <cellStyle name="_집행갑지 _hs 중앙선 8(선산토건)_예정공정표" xfId="3890" xr:uid="{00000000-0005-0000-0000-00006D090000}"/>
    <cellStyle name="_집행갑지 _hs 중앙선 8(선산토건)_전체2회설변내역" xfId="3891" xr:uid="{00000000-0005-0000-0000-00006E090000}"/>
    <cellStyle name="_집행갑지 _hs 중앙선 8(선산토건)_전체계약" xfId="3892" xr:uid="{00000000-0005-0000-0000-00006F090000}"/>
    <cellStyle name="_집행갑지 _hs 중앙선 8(선산토건)_철근(사급)" xfId="3893" xr:uid="{00000000-0005-0000-0000-000070090000}"/>
    <cellStyle name="_집행갑지 _kcc 안산2단계" xfId="3894" xr:uid="{00000000-0005-0000-0000-000071090000}"/>
    <cellStyle name="_집행갑지 _kcc 안산2단계_1차1회기성" xfId="3895" xr:uid="{00000000-0005-0000-0000-000072090000}"/>
    <cellStyle name="_집행갑지 _kcc 안산2단계_1차1회설변내역" xfId="3896" xr:uid="{00000000-0005-0000-0000-000073090000}"/>
    <cellStyle name="_집행갑지 _kcc 안산2단계_2차1회설변내역" xfId="3897" xr:uid="{00000000-0005-0000-0000-000074090000}"/>
    <cellStyle name="_집행갑지 _kcc 안산2단계_설계예산서" xfId="3898" xr:uid="{00000000-0005-0000-0000-000075090000}"/>
    <cellStyle name="_집행갑지 _kcc 안산2단계_설계예산서 1차" xfId="3899" xr:uid="{00000000-0005-0000-0000-000076090000}"/>
    <cellStyle name="_집행갑지 _kcc 안산2단계_예정공정표" xfId="3900" xr:uid="{00000000-0005-0000-0000-000077090000}"/>
    <cellStyle name="_집행갑지 _kcc 안산2단계_전체2회설변내역" xfId="3901" xr:uid="{00000000-0005-0000-0000-000078090000}"/>
    <cellStyle name="_집행갑지 _kcc 안산2단계_전체계약" xfId="3902" xr:uid="{00000000-0005-0000-0000-000079090000}"/>
    <cellStyle name="_집행갑지 _kcc 안산2단계_철근(사급)" xfId="3903" xr:uid="{00000000-0005-0000-0000-00007A090000}"/>
    <cellStyle name="_집행갑지 _kcc 합덕 신례원 1" xfId="3904" xr:uid="{00000000-0005-0000-0000-00007B090000}"/>
    <cellStyle name="_집행갑지 _kcc 합덕 신례원 1_1차1회기성" xfId="3905" xr:uid="{00000000-0005-0000-0000-00007C090000}"/>
    <cellStyle name="_집행갑지 _kcc 합덕 신례원 1_1차1회설변내역" xfId="3906" xr:uid="{00000000-0005-0000-0000-00007D090000}"/>
    <cellStyle name="_집행갑지 _kcc 합덕 신례원 1_2차1회설변내역" xfId="3907" xr:uid="{00000000-0005-0000-0000-00007E090000}"/>
    <cellStyle name="_집행갑지 _kcc 합덕 신례원 1_설계예산서" xfId="3908" xr:uid="{00000000-0005-0000-0000-00007F090000}"/>
    <cellStyle name="_집행갑지 _kcc 합덕 신례원 1_설계예산서 1차" xfId="3909" xr:uid="{00000000-0005-0000-0000-000080090000}"/>
    <cellStyle name="_집행갑지 _kcc 합덕 신례원 1_예정공정표" xfId="3910" xr:uid="{00000000-0005-0000-0000-000081090000}"/>
    <cellStyle name="_집행갑지 _kcc 합덕 신례원 1_전체2회설변내역" xfId="3911" xr:uid="{00000000-0005-0000-0000-000082090000}"/>
    <cellStyle name="_집행갑지 _kcc 합덕 신례원 1_전체계약" xfId="3912" xr:uid="{00000000-0005-0000-0000-000083090000}"/>
    <cellStyle name="_집행갑지 _kcc 합덕 신례원 1_철근(사급)" xfId="3913" xr:uid="{00000000-0005-0000-0000-000084090000}"/>
    <cellStyle name="_집행갑지 _kn 구룡포~대보간 1" xfId="3914" xr:uid="{00000000-0005-0000-0000-000085090000}"/>
    <cellStyle name="_집행갑지 _kn 구룡포~대보간 1_1차1회기성" xfId="3915" xr:uid="{00000000-0005-0000-0000-000086090000}"/>
    <cellStyle name="_집행갑지 _kn 구룡포~대보간 1_1차1회설변내역" xfId="3916" xr:uid="{00000000-0005-0000-0000-000087090000}"/>
    <cellStyle name="_집행갑지 _kn 구룡포~대보간 1_2차1회설변내역" xfId="3917" xr:uid="{00000000-0005-0000-0000-000088090000}"/>
    <cellStyle name="_집행갑지 _kn 구룡포~대보간 1_설계예산서" xfId="3918" xr:uid="{00000000-0005-0000-0000-000089090000}"/>
    <cellStyle name="_집행갑지 _kn 구룡포~대보간 1_설계예산서 1차" xfId="3919" xr:uid="{00000000-0005-0000-0000-00008A090000}"/>
    <cellStyle name="_집행갑지 _kn 구룡포~대보간 1_예정공정표" xfId="3920" xr:uid="{00000000-0005-0000-0000-00008B090000}"/>
    <cellStyle name="_집행갑지 _kn 구룡포~대보간 1_전체2회설변내역" xfId="3921" xr:uid="{00000000-0005-0000-0000-00008C090000}"/>
    <cellStyle name="_집행갑지 _kn 구룡포~대보간 1_전체계약" xfId="3922" xr:uid="{00000000-0005-0000-0000-00008D090000}"/>
    <cellStyle name="_집행갑지 _kn 구룡포~대보간 1_철근(사급)" xfId="3923" xr:uid="{00000000-0005-0000-0000-00008E090000}"/>
    <cellStyle name="_집행갑지 _ss 굴포천" xfId="3924" xr:uid="{00000000-0005-0000-0000-00008F090000}"/>
    <cellStyle name="_집행갑지 _ss 굴포천_1차1회기성" xfId="3925" xr:uid="{00000000-0005-0000-0000-000090090000}"/>
    <cellStyle name="_집행갑지 _ss 굴포천_1차1회설변내역" xfId="3926" xr:uid="{00000000-0005-0000-0000-000091090000}"/>
    <cellStyle name="_집행갑지 _ss 굴포천_2차1회설변내역" xfId="3927" xr:uid="{00000000-0005-0000-0000-000092090000}"/>
    <cellStyle name="_집행갑지 _ss 굴포천_설계예산서" xfId="3928" xr:uid="{00000000-0005-0000-0000-000093090000}"/>
    <cellStyle name="_집행갑지 _ss 굴포천_설계예산서 1차" xfId="3929" xr:uid="{00000000-0005-0000-0000-000094090000}"/>
    <cellStyle name="_집행갑지 _ss 굴포천_예정공정표" xfId="3930" xr:uid="{00000000-0005-0000-0000-000095090000}"/>
    <cellStyle name="_집행갑지 _ss 굴포천_전체2회설변내역" xfId="3931" xr:uid="{00000000-0005-0000-0000-000096090000}"/>
    <cellStyle name="_집행갑지 _ss 굴포천_전체계약" xfId="3932" xr:uid="{00000000-0005-0000-0000-000097090000}"/>
    <cellStyle name="_집행갑지 _ss 굴포천_철근(사급)" xfId="3933" xr:uid="{00000000-0005-0000-0000-000098090000}"/>
    <cellStyle name="_집행갑지 _견적 방문 제출시-SAMPLE" xfId="49" xr:uid="{00000000-0005-0000-0000-000099090000}"/>
    <cellStyle name="_집행갑지 _견적 방문 제출시-SAMPLE_신호등견적서" xfId="50" xr:uid="{00000000-0005-0000-0000-00009A090000}"/>
    <cellStyle name="_집행갑지 _설계예산서" xfId="3848" xr:uid="{00000000-0005-0000-0000-00009B090000}"/>
    <cellStyle name="_집행갑지 _설계예산서 1차" xfId="3849" xr:uid="{00000000-0005-0000-0000-00009C090000}"/>
    <cellStyle name="_집행갑지 _신호등견적서" xfId="51" xr:uid="{00000000-0005-0000-0000-00009D090000}"/>
    <cellStyle name="_집행갑지 _안동투찰" xfId="3850" xr:uid="{00000000-0005-0000-0000-00009E090000}"/>
    <cellStyle name="_집행갑지 _안동투찰_1차1회기성" xfId="3851" xr:uid="{00000000-0005-0000-0000-00009F090000}"/>
    <cellStyle name="_집행갑지 _안동투찰_1차1회설변내역" xfId="3852" xr:uid="{00000000-0005-0000-0000-0000A0090000}"/>
    <cellStyle name="_집행갑지 _안동투찰_2차1회설변내역" xfId="3853" xr:uid="{00000000-0005-0000-0000-0000A1090000}"/>
    <cellStyle name="_집행갑지 _안동투찰_설계예산서" xfId="3854" xr:uid="{00000000-0005-0000-0000-0000A2090000}"/>
    <cellStyle name="_집행갑지 _안동투찰_설계예산서 1차" xfId="3855" xr:uid="{00000000-0005-0000-0000-0000A3090000}"/>
    <cellStyle name="_집행갑지 _안동투찰_예정공정표" xfId="3856" xr:uid="{00000000-0005-0000-0000-0000A4090000}"/>
    <cellStyle name="_집행갑지 _안동투찰_전체2회설변내역" xfId="3857" xr:uid="{00000000-0005-0000-0000-0000A5090000}"/>
    <cellStyle name="_집행갑지 _안동투찰_전체계약" xfId="3858" xr:uid="{00000000-0005-0000-0000-0000A6090000}"/>
    <cellStyle name="_집행갑지 _안동투찰_철근(사급)" xfId="3859" xr:uid="{00000000-0005-0000-0000-0000A7090000}"/>
    <cellStyle name="_집행갑지 _예정공정표" xfId="3860" xr:uid="{00000000-0005-0000-0000-0000A8090000}"/>
    <cellStyle name="_집행갑지 _전체2회설변내역" xfId="3861" xr:uid="{00000000-0005-0000-0000-0000A9090000}"/>
    <cellStyle name="_집행갑지 _전체계약" xfId="3862" xr:uid="{00000000-0005-0000-0000-0000AA090000}"/>
    <cellStyle name="_집행갑지 _철근(사급)" xfId="3863" xr:uid="{00000000-0005-0000-0000-0000AB090000}"/>
    <cellStyle name="_집행갑지 _통리투찰" xfId="3864" xr:uid="{00000000-0005-0000-0000-0000AC090000}"/>
    <cellStyle name="_집행갑지 _통리투찰_1차1회기성" xfId="3865" xr:uid="{00000000-0005-0000-0000-0000AD090000}"/>
    <cellStyle name="_집행갑지 _통리투찰_1차1회설변내역" xfId="3866" xr:uid="{00000000-0005-0000-0000-0000AE090000}"/>
    <cellStyle name="_집행갑지 _통리투찰_2차1회설변내역" xfId="3867" xr:uid="{00000000-0005-0000-0000-0000AF090000}"/>
    <cellStyle name="_집행갑지 _통리투찰_설계예산서" xfId="3868" xr:uid="{00000000-0005-0000-0000-0000B0090000}"/>
    <cellStyle name="_집행갑지 _통리투찰_설계예산서 1차" xfId="3869" xr:uid="{00000000-0005-0000-0000-0000B1090000}"/>
    <cellStyle name="_집행갑지 _통리투찰_예정공정표" xfId="3870" xr:uid="{00000000-0005-0000-0000-0000B2090000}"/>
    <cellStyle name="_집행갑지 _통리투찰_전체2회설변내역" xfId="3871" xr:uid="{00000000-0005-0000-0000-0000B3090000}"/>
    <cellStyle name="_집행갑지 _통리투찰_전체계약" xfId="3872" xr:uid="{00000000-0005-0000-0000-0000B4090000}"/>
    <cellStyle name="_집행갑지 _통리투찰_철근(사급)" xfId="3873" xr:uid="{00000000-0005-0000-0000-0000B5090000}"/>
    <cellStyle name="_차수벽(1련-상단없음)" xfId="1476" xr:uid="{00000000-0005-0000-0000-0000B6090000}"/>
    <cellStyle name="_차집수량총괄서" xfId="3008" xr:uid="{00000000-0005-0000-0000-0000B7090000}"/>
    <cellStyle name="_차집수량총괄서_(설)관망정비기본계획(고령+)" xfId="3009" xr:uid="{00000000-0005-0000-0000-0000B8090000}"/>
    <cellStyle name="_차집수량총괄서_Book2" xfId="3011" xr:uid="{00000000-0005-0000-0000-0000B9090000}"/>
    <cellStyle name="_차집수량총괄서_관망정비기본계획(1차)" xfId="3010" xr:uid="{00000000-0005-0000-0000-0000BA090000}"/>
    <cellStyle name="_참조(정한상)" xfId="3012" xr:uid="{00000000-0005-0000-0000-0000BB090000}"/>
    <cellStyle name="_참조(정한상)_(설)관망정비기본계획(고령+)" xfId="3013" xr:uid="{00000000-0005-0000-0000-0000BC090000}"/>
    <cellStyle name="_참조(정한상)_Book2" xfId="3015" xr:uid="{00000000-0005-0000-0000-0000BD090000}"/>
    <cellStyle name="_참조(정한상)_관망정비기본계획(1차)" xfId="3014" xr:uid="{00000000-0005-0000-0000-0000BE090000}"/>
    <cellStyle name="_창하 #8(800집수)" xfId="1477" xr:uid="{00000000-0005-0000-0000-0000BF090000}"/>
    <cellStyle name="_창하 #8(800집수)_통관본체및토공(차수벽상단없음)" xfId="1478" xr:uid="{00000000-0005-0000-0000-0000C0090000}"/>
    <cellStyle name="_추곡" xfId="1479" xr:uid="{00000000-0005-0000-0000-0000C1090000}"/>
    <cellStyle name="_추곡_0408도급내역서" xfId="1480" xr:uid="{00000000-0005-0000-0000-0000C2090000}"/>
    <cellStyle name="_추곡_0408도급내역서_분당구청중정보수" xfId="1481" xr:uid="{00000000-0005-0000-0000-0000C3090000}"/>
    <cellStyle name="_추곡_0501설계내역서" xfId="1482" xr:uid="{00000000-0005-0000-0000-0000C4090000}"/>
    <cellStyle name="_추곡_0501설계내역서_0501설계내역서" xfId="1483" xr:uid="{00000000-0005-0000-0000-0000C5090000}"/>
    <cellStyle name="_추곡_0501설계내역서_0501설계내역서(10억)" xfId="1484" xr:uid="{00000000-0005-0000-0000-0000C6090000}"/>
    <cellStyle name="_추곡_0501설계내역서_0501설계내역서(10억)_0513설계내역서" xfId="1485" xr:uid="{00000000-0005-0000-0000-0000C7090000}"/>
    <cellStyle name="_추곡_0501설계내역서_0501설계내역서(10억)_0516도급내역서" xfId="1486" xr:uid="{00000000-0005-0000-0000-0000C8090000}"/>
    <cellStyle name="_추곡_0501설계내역서_0501설계내역서(10억)_단대동청사쌈지마당" xfId="1487" xr:uid="{00000000-0005-0000-0000-0000C9090000}"/>
    <cellStyle name="_추곡_0501설계내역서_0501설계내역서(7억)" xfId="1488" xr:uid="{00000000-0005-0000-0000-0000CA090000}"/>
    <cellStyle name="_추곡_0501설계내역서_0501설계내역서(7억)-최종" xfId="1489" xr:uid="{00000000-0005-0000-0000-0000CB090000}"/>
    <cellStyle name="_추곡_0501설계내역서_0501설계내역서_0513설계내역서" xfId="1490" xr:uid="{00000000-0005-0000-0000-0000CC090000}"/>
    <cellStyle name="_추곡_0501설계내역서_0501설계내역서_0516도급내역서" xfId="1491" xr:uid="{00000000-0005-0000-0000-0000CD090000}"/>
    <cellStyle name="_추곡_0501설계내역서_0501설계내역서_단대동청사쌈지마당" xfId="1492" xr:uid="{00000000-0005-0000-0000-0000CE090000}"/>
    <cellStyle name="_추곡_0501설계내역서_0501설계내역서_야탑생태하천-0526(추가)" xfId="1493" xr:uid="{00000000-0005-0000-0000-0000CF090000}"/>
    <cellStyle name="_추곡_0501설계내역서_0501설계내역서_야탑생태하천-0526(추가)_단대동청사쌈지마당" xfId="1494" xr:uid="{00000000-0005-0000-0000-0000D0090000}"/>
    <cellStyle name="_추곡_0501설계내역서_0501설계내역서_야탑생태하천-0526(추가)_야탑3동생태하천" xfId="1495" xr:uid="{00000000-0005-0000-0000-0000D1090000}"/>
    <cellStyle name="_추곡_0501설계내역서_0501설계내역서_야탑생태하천-0526(추가)_야탑3동생태하천_단대동청사쌈지마당" xfId="1496" xr:uid="{00000000-0005-0000-0000-0000D2090000}"/>
    <cellStyle name="_추곡_0501설계내역서_0501설계내역서_야탑생태하천-0526(추가)_야탑생태하천-0526(추가)" xfId="1497" xr:uid="{00000000-0005-0000-0000-0000D3090000}"/>
    <cellStyle name="_추곡_0501설계내역서_0501설계내역서_야탑생태하천-0526(추가)_야탑생태하천-0526(추가)_단대동청사쌈지마당" xfId="1498" xr:uid="{00000000-0005-0000-0000-0000D4090000}"/>
    <cellStyle name="_추곡_0501설계내역서_0501설계내역서_야탑생태하천-0526(추가)_야탑생태하천-0526(추가)_야탑생태하천-0526(추가)" xfId="1499" xr:uid="{00000000-0005-0000-0000-0000D5090000}"/>
    <cellStyle name="_추곡_0501설계내역서_0501설계내역서_야탑생태하천-0526(추가)_야탑생태하천-0526(추가)_야탑생태하천-0526(추가)_단대동청사쌈지마당" xfId="1500" xr:uid="{00000000-0005-0000-0000-0000D6090000}"/>
    <cellStyle name="_추곡_0501설계내역서_0501설계내역서_야탑생태하천-0526(추가)_야탑생태하천-0526(추가)_야탑생태하천-0526(추가)_야탑3동생태하천" xfId="1501" xr:uid="{00000000-0005-0000-0000-0000D7090000}"/>
    <cellStyle name="_추곡_0501설계내역서_0501설계내역서_야탑생태하천-0526(추가)_야탑생태하천-0526(추가)_야탑생태하천-0526(추가)_야탑3동생태하천_단대동청사쌈지마당" xfId="1502" xr:uid="{00000000-0005-0000-0000-0000D8090000}"/>
    <cellStyle name="_추곡_0501설계내역서_0513설계내역서" xfId="1503" xr:uid="{00000000-0005-0000-0000-0000D9090000}"/>
    <cellStyle name="_추곡_0501설계내역서_0516도급내역서" xfId="1504" xr:uid="{00000000-0005-0000-0000-0000DA090000}"/>
    <cellStyle name="_추곡_0501설계내역서_남한산성변경도급내역서 050517" xfId="1505" xr:uid="{00000000-0005-0000-0000-0000DB090000}"/>
    <cellStyle name="_추곡_0501설계내역서_남한산성변경도급내역서 050517_0513설계내역서" xfId="1506" xr:uid="{00000000-0005-0000-0000-0000DC090000}"/>
    <cellStyle name="_추곡_0501설계내역서_남한산성변경도급내역서 050517_단대동청사쌈지마당" xfId="1507" xr:uid="{00000000-0005-0000-0000-0000DD090000}"/>
    <cellStyle name="_추곡_0501설계내역서_단대동청사쌈지마당" xfId="1508" xr:uid="{00000000-0005-0000-0000-0000DE090000}"/>
    <cellStyle name="_추곡_0501설계내역서_등산로패쇄공사" xfId="1509" xr:uid="{00000000-0005-0000-0000-0000DF090000}"/>
    <cellStyle name="_추곡_0501설계내역서_등산로패쇄공사(최종)" xfId="1510" xr:uid="{00000000-0005-0000-0000-0000E0090000}"/>
    <cellStyle name="_추곡_0501설계내역서_물놀이장준공내역서(0624)" xfId="1511" xr:uid="{00000000-0005-0000-0000-0000E1090000}"/>
    <cellStyle name="_추곡_0501설계내역서_물놀이장준공내역서(0624)_0513설계내역서" xfId="1512" xr:uid="{00000000-0005-0000-0000-0000E2090000}"/>
    <cellStyle name="_추곡_0501설계내역서_물놀이장준공내역서(0624)_단대동청사쌈지마당" xfId="1513" xr:uid="{00000000-0005-0000-0000-0000E3090000}"/>
    <cellStyle name="_추곡_0501설계내역서_사본 - 0501설계내역서" xfId="1514" xr:uid="{00000000-0005-0000-0000-0000E4090000}"/>
    <cellStyle name="_추곡_0501설계내역서_사본 - 0501설계내역서_0513설계내역서" xfId="1515" xr:uid="{00000000-0005-0000-0000-0000E5090000}"/>
    <cellStyle name="_추곡_0501설계내역서_사본 - 0501설계내역서_0516도급내역서" xfId="1516" xr:uid="{00000000-0005-0000-0000-0000E6090000}"/>
    <cellStyle name="_추곡_0501설계내역서_사본 - 0501설계내역서_단대동청사쌈지마당" xfId="1517" xr:uid="{00000000-0005-0000-0000-0000E7090000}"/>
    <cellStyle name="_추곡_0501설계내역서_사본 - 0501설계내역서_야탑생태하천-0526(추가)" xfId="1518" xr:uid="{00000000-0005-0000-0000-0000E8090000}"/>
    <cellStyle name="_추곡_0501설계내역서_사본 - 0501설계내역서_야탑생태하천-0526(추가)_단대동청사쌈지마당" xfId="1519" xr:uid="{00000000-0005-0000-0000-0000E9090000}"/>
    <cellStyle name="_추곡_0501설계내역서_사본 - 0501설계내역서_야탑생태하천-0526(추가)_야탑3동생태하천" xfId="1520" xr:uid="{00000000-0005-0000-0000-0000EA090000}"/>
    <cellStyle name="_추곡_0501설계내역서_사본 - 0501설계내역서_야탑생태하천-0526(추가)_야탑3동생태하천_단대동청사쌈지마당" xfId="1521" xr:uid="{00000000-0005-0000-0000-0000EB090000}"/>
    <cellStyle name="_추곡_0501설계내역서_사본 - 0501설계내역서_야탑생태하천-0526(추가)_야탑생태하천-0526(추가)" xfId="1522" xr:uid="{00000000-0005-0000-0000-0000EC090000}"/>
    <cellStyle name="_추곡_0501설계내역서_사본 - 0501설계내역서_야탑생태하천-0526(추가)_야탑생태하천-0526(추가)_단대동청사쌈지마당" xfId="1523" xr:uid="{00000000-0005-0000-0000-0000ED090000}"/>
    <cellStyle name="_추곡_0501설계내역서_사본 - 0501설계내역서_야탑생태하천-0526(추가)_야탑생태하천-0526(추가)_야탑생태하천-0526(추가)" xfId="1524" xr:uid="{00000000-0005-0000-0000-0000EE090000}"/>
    <cellStyle name="_추곡_0501설계내역서_사본 - 0501설계내역서_야탑생태하천-0526(추가)_야탑생태하천-0526(추가)_야탑생태하천-0526(추가)_단대동청사쌈지마당" xfId="1525" xr:uid="{00000000-0005-0000-0000-0000EF090000}"/>
    <cellStyle name="_추곡_0501설계내역서_사본 - 0501설계내역서_야탑생태하천-0526(추가)_야탑생태하천-0526(추가)_야탑생태하천-0526(추가)_야탑3동생태하천" xfId="1526" xr:uid="{00000000-0005-0000-0000-0000F0090000}"/>
    <cellStyle name="_추곡_0501설계내역서_사본 - 0501설계내역서_야탑생태하천-0526(추가)_야탑생태하천-0526(추가)_야탑생태하천-0526(추가)_야탑3동생태하천_단대동청사쌈지마당" xfId="1527" xr:uid="{00000000-0005-0000-0000-0000F1090000}"/>
    <cellStyle name="_추곡_0501설계내역서_야탑3동생태하천" xfId="1528" xr:uid="{00000000-0005-0000-0000-0000F2090000}"/>
    <cellStyle name="_추곡_0501설계내역서_야탑3동생태하천_단대동청사쌈지마당" xfId="1529" xr:uid="{00000000-0005-0000-0000-0000F3090000}"/>
    <cellStyle name="_추곡_0501설계내역서_야탑생태하천" xfId="1530" xr:uid="{00000000-0005-0000-0000-0000F4090000}"/>
    <cellStyle name="_추곡_0501설계내역서_야탑생태하천_단대동청사쌈지마당" xfId="1531" xr:uid="{00000000-0005-0000-0000-0000F5090000}"/>
    <cellStyle name="_추곡_0501설계내역서_야탑생태하천_야탑생태하천-0526(추가)" xfId="1532" xr:uid="{00000000-0005-0000-0000-0000F6090000}"/>
    <cellStyle name="_추곡_0501설계내역서_야탑생태하천_야탑생태하천-0526(추가)_단대동청사쌈지마당" xfId="1533" xr:uid="{00000000-0005-0000-0000-0000F7090000}"/>
    <cellStyle name="_추곡_0501설계내역서_야탑생태하천_야탑생태하천-0526(추가)_야탑3동생태하천" xfId="1534" xr:uid="{00000000-0005-0000-0000-0000F8090000}"/>
    <cellStyle name="_추곡_0501설계내역서_야탑생태하천_야탑생태하천-0526(추가)_야탑3동생태하천_단대동청사쌈지마당" xfId="1535" xr:uid="{00000000-0005-0000-0000-0000F9090000}"/>
    <cellStyle name="_추곡_0501설계내역서_야탑생태하천_야탑생태하천-0526(추가)_야탑생태하천-0526(추가)" xfId="1536" xr:uid="{00000000-0005-0000-0000-0000FA090000}"/>
    <cellStyle name="_추곡_0501설계내역서_야탑생태하천_야탑생태하천-0526(추가)_야탑생태하천-0526(추가)_단대동청사쌈지마당" xfId="1537" xr:uid="{00000000-0005-0000-0000-0000FB090000}"/>
    <cellStyle name="_추곡_0501설계내역서_야탑생태하천_야탑생태하천-0526(추가)_야탑생태하천-0526(추가)_야탑생태하천-0526(추가)" xfId="1538" xr:uid="{00000000-0005-0000-0000-0000FC090000}"/>
    <cellStyle name="_추곡_0501설계내역서_야탑생태하천_야탑생태하천-0526(추가)_야탑생태하천-0526(추가)_야탑생태하천-0526(추가)_단대동청사쌈지마당" xfId="1539" xr:uid="{00000000-0005-0000-0000-0000FD090000}"/>
    <cellStyle name="_추곡_0501설계내역서_야탑생태하천_야탑생태하천-0526(추가)_야탑생태하천-0526(추가)_야탑생태하천-0526(추가)_야탑3동생태하천" xfId="1540" xr:uid="{00000000-0005-0000-0000-0000FE090000}"/>
    <cellStyle name="_추곡_0501설계내역서_야탑생태하천_야탑생태하천-0526(추가)_야탑생태하천-0526(추가)_야탑생태하천-0526(추가)_야탑3동생태하천_단대동청사쌈지마당" xfId="1541" xr:uid="{00000000-0005-0000-0000-0000FF090000}"/>
    <cellStyle name="_추곡_0501설계내역서_야탑생태하천-0526(추가)" xfId="1542" xr:uid="{00000000-0005-0000-0000-0000000A0000}"/>
    <cellStyle name="_추곡_0501설계내역서_야탑생태하천-0526(추가)_단대동청사쌈지마당" xfId="1543" xr:uid="{00000000-0005-0000-0000-0000010A0000}"/>
    <cellStyle name="_추곡_0501설계내역서_야탑생태하천-0526(추가)_야탑생태하천-0526(추가)" xfId="1544" xr:uid="{00000000-0005-0000-0000-0000020A0000}"/>
    <cellStyle name="_추곡_0501설계내역서_야탑생태하천-0526(추가)_야탑생태하천-0526(추가)_단대동청사쌈지마당" xfId="1545" xr:uid="{00000000-0005-0000-0000-0000030A0000}"/>
    <cellStyle name="_추곡_0501설계내역서_야탑생태하천-0526(추가)_야탑생태하천-0526(추가)_야탑3동생태하천" xfId="1546" xr:uid="{00000000-0005-0000-0000-0000040A0000}"/>
    <cellStyle name="_추곡_0501설계내역서_야탑생태하천-0526(추가)_야탑생태하천-0526(추가)_야탑3동생태하천_단대동청사쌈지마당" xfId="1547" xr:uid="{00000000-0005-0000-0000-0000050A0000}"/>
    <cellStyle name="_추곡_0502설계내역서" xfId="1548" xr:uid="{00000000-0005-0000-0000-0000060A0000}"/>
    <cellStyle name="_추곡_0502설계내역서_0502설계내역서(0219)" xfId="1549" xr:uid="{00000000-0005-0000-0000-0000070A0000}"/>
    <cellStyle name="_추곡_0502설계내역서_0502설계내역서(0219)_0516도급내역서" xfId="1550" xr:uid="{00000000-0005-0000-0000-0000080A0000}"/>
    <cellStyle name="_추곡_0502설계내역서_0502설계내역서(0219)_0517개략예산" xfId="1551" xr:uid="{00000000-0005-0000-0000-0000090A0000}"/>
    <cellStyle name="_추곡_0502설계내역서_0502설계내역서(0219)_단대동청사쌈지마당" xfId="1552" xr:uid="{00000000-0005-0000-0000-00000A0A0000}"/>
    <cellStyle name="_추곡_0502설계내역서_0502설계내역서(0219)_모란광장" xfId="1553" xr:uid="{00000000-0005-0000-0000-00000B0A0000}"/>
    <cellStyle name="_추곡_0502설계내역서_0502설계내역서(0219)_모란광장_0517개략예산" xfId="1554" xr:uid="{00000000-0005-0000-0000-00000C0A0000}"/>
    <cellStyle name="_추곡_0502설계내역서_0502설계내역서(0219)_모란광장_0518도급내역서" xfId="1555" xr:uid="{00000000-0005-0000-0000-00000D0A0000}"/>
    <cellStyle name="_추곡_0502설계내역서_0502설계내역서(0219)_모란광장_단대동청사쌈지마당" xfId="1556" xr:uid="{00000000-0005-0000-0000-00000E0A0000}"/>
    <cellStyle name="_추곡_0502설계내역서_0502설계내역서(0219)_모란광장_단대동청사쌈지마당_단대동청사쌈지마당" xfId="1557" xr:uid="{00000000-0005-0000-0000-00000F0A0000}"/>
    <cellStyle name="_추곡_0502설계내역서_0502설계내역서(수정)" xfId="1558" xr:uid="{00000000-0005-0000-0000-0000100A0000}"/>
    <cellStyle name="_추곡_0502설계내역서_0502설계내역서(수정)_0516도급내역서" xfId="1559" xr:uid="{00000000-0005-0000-0000-0000110A0000}"/>
    <cellStyle name="_추곡_0502설계내역서_0502설계내역서(수정)_0517개략예산" xfId="1560" xr:uid="{00000000-0005-0000-0000-0000120A0000}"/>
    <cellStyle name="_추곡_0502설계내역서_0502설계내역서(수정)_단대동청사쌈지마당" xfId="1561" xr:uid="{00000000-0005-0000-0000-0000130A0000}"/>
    <cellStyle name="_추곡_0502설계내역서_0502설계내역서(수정)_모란광장" xfId="1562" xr:uid="{00000000-0005-0000-0000-0000140A0000}"/>
    <cellStyle name="_추곡_0502설계내역서_0502설계내역서(수정)_모란광장_0517개략예산" xfId="1563" xr:uid="{00000000-0005-0000-0000-0000150A0000}"/>
    <cellStyle name="_추곡_0502설계내역서_0502설계내역서(수정)_모란광장_0518도급내역서" xfId="1564" xr:uid="{00000000-0005-0000-0000-0000160A0000}"/>
    <cellStyle name="_추곡_0502설계내역서_0502설계내역서(수정)_모란광장_단대동청사쌈지마당" xfId="1565" xr:uid="{00000000-0005-0000-0000-0000170A0000}"/>
    <cellStyle name="_추곡_0502설계내역서_0502설계내역서(수정)_모란광장_단대동청사쌈지마당_단대동청사쌈지마당" xfId="1566" xr:uid="{00000000-0005-0000-0000-0000180A0000}"/>
    <cellStyle name="_추곡_0502설계내역서_0516도급내역서" xfId="1567" xr:uid="{00000000-0005-0000-0000-0000190A0000}"/>
    <cellStyle name="_추곡_0502설계내역서_0517개략예산" xfId="1568" xr:uid="{00000000-0005-0000-0000-00001A0A0000}"/>
    <cellStyle name="_추곡_0502설계내역서_단대동청사쌈지마당" xfId="1569" xr:uid="{00000000-0005-0000-0000-00001B0A0000}"/>
    <cellStyle name="_추곡_0502설계내역서_모란광장" xfId="1570" xr:uid="{00000000-0005-0000-0000-00001C0A0000}"/>
    <cellStyle name="_추곡_0502설계내역서_모란광장_0517개략예산" xfId="1571" xr:uid="{00000000-0005-0000-0000-00001D0A0000}"/>
    <cellStyle name="_추곡_0502설계내역서_모란광장_0518도급내역서" xfId="1572" xr:uid="{00000000-0005-0000-0000-00001E0A0000}"/>
    <cellStyle name="_추곡_0502설계내역서_모란광장_단대동청사쌈지마당" xfId="1573" xr:uid="{00000000-0005-0000-0000-00001F0A0000}"/>
    <cellStyle name="_추곡_0502설계내역서_모란광장_단대동청사쌈지마당_단대동청사쌈지마당" xfId="1574" xr:uid="{00000000-0005-0000-0000-0000200A0000}"/>
    <cellStyle name="_추곡_0513설계내역서" xfId="1575" xr:uid="{00000000-0005-0000-0000-0000210A0000}"/>
    <cellStyle name="_추곡_0516도급내역서" xfId="1576" xr:uid="{00000000-0005-0000-0000-0000220A0000}"/>
    <cellStyle name="_추곡_0517개략예산" xfId="1577" xr:uid="{00000000-0005-0000-0000-0000230A0000}"/>
    <cellStyle name="_추곡_내역서-최종0223" xfId="1578" xr:uid="{00000000-0005-0000-0000-0000240A0000}"/>
    <cellStyle name="_추곡_내역서-최종0223_0513설계내역서" xfId="1579" xr:uid="{00000000-0005-0000-0000-0000250A0000}"/>
    <cellStyle name="_추곡_내역서-최종0223_단대동청사쌈지마당" xfId="1580" xr:uid="{00000000-0005-0000-0000-0000260A0000}"/>
    <cellStyle name="_추곡_내역서-최종0223_철거 및 이설수량산출-학교숲" xfId="1581" xr:uid="{00000000-0005-0000-0000-0000270A0000}"/>
    <cellStyle name="_추곡_내역서-최종0223_철거 및 이설수량산출-학교숲_0513설계내역서" xfId="1582" xr:uid="{00000000-0005-0000-0000-0000280A0000}"/>
    <cellStyle name="_추곡_내역서-최종0223_철거 및 이설수량산출-학교숲_단대동청사쌈지마당" xfId="1583" xr:uid="{00000000-0005-0000-0000-0000290A0000}"/>
    <cellStyle name="_추곡_단대동청사쌈지마당" xfId="1584" xr:uid="{00000000-0005-0000-0000-00002A0A0000}"/>
    <cellStyle name="_추곡_모란광장" xfId="1585" xr:uid="{00000000-0005-0000-0000-00002B0A0000}"/>
    <cellStyle name="_추곡_모란광장_0517개략예산" xfId="1586" xr:uid="{00000000-0005-0000-0000-00002C0A0000}"/>
    <cellStyle name="_추곡_모란광장_0518도급내역서" xfId="1587" xr:uid="{00000000-0005-0000-0000-00002D0A0000}"/>
    <cellStyle name="_추곡_모란광장_단대동청사쌈지마당" xfId="1588" xr:uid="{00000000-0005-0000-0000-00002E0A0000}"/>
    <cellStyle name="_추곡_모란광장_단대동청사쌈지마당_단대동청사쌈지마당" xfId="1589" xr:uid="{00000000-0005-0000-0000-00002F0A0000}"/>
    <cellStyle name="_추곡_야탑생태하천-0526(추가)" xfId="1590" xr:uid="{00000000-0005-0000-0000-0000300A0000}"/>
    <cellStyle name="_추곡_야탑생태하천-0526(추가)_단대동청사쌈지마당" xfId="1591" xr:uid="{00000000-0005-0000-0000-0000310A0000}"/>
    <cellStyle name="_추곡_야탑생태하천-0526(추가)_야탑3동생태하천" xfId="1592" xr:uid="{00000000-0005-0000-0000-0000320A0000}"/>
    <cellStyle name="_추곡_야탑생태하천-0526(추가)_야탑3동생태하천_단대동청사쌈지마당" xfId="1593" xr:uid="{00000000-0005-0000-0000-0000330A0000}"/>
    <cellStyle name="_추곡_야탑생태하천-0526(추가)_야탑생태하천-0526(추가)" xfId="1594" xr:uid="{00000000-0005-0000-0000-0000340A0000}"/>
    <cellStyle name="_추곡_야탑생태하천-0526(추가)_야탑생태하천-0526(추가)_단대동청사쌈지마당" xfId="1595" xr:uid="{00000000-0005-0000-0000-0000350A0000}"/>
    <cellStyle name="_추곡_야탑생태하천-0526(추가)_야탑생태하천-0526(추가)_야탑생태하천-0526(추가)" xfId="1596" xr:uid="{00000000-0005-0000-0000-0000360A0000}"/>
    <cellStyle name="_추곡_야탑생태하천-0526(추가)_야탑생태하천-0526(추가)_야탑생태하천-0526(추가)_단대동청사쌈지마당" xfId="1597" xr:uid="{00000000-0005-0000-0000-0000370A0000}"/>
    <cellStyle name="_추곡_야탑생태하천-0526(추가)_야탑생태하천-0526(추가)_야탑생태하천-0526(추가)_야탑3동생태하천" xfId="1598" xr:uid="{00000000-0005-0000-0000-0000380A0000}"/>
    <cellStyle name="_추곡_야탑생태하천-0526(추가)_야탑생태하천-0526(추가)_야탑생태하천-0526(추가)_야탑3동생태하천_단대동청사쌈지마당" xfId="1599" xr:uid="{00000000-0005-0000-0000-0000390A0000}"/>
    <cellStyle name="_추곡_율동자연공원내 화장실 보수 및 도색공사" xfId="1600" xr:uid="{00000000-0005-0000-0000-00003A0A0000}"/>
    <cellStyle name="_추곡_율동자연공원내 화장실 보수 및 도색공사_0513설계내역서" xfId="1601" xr:uid="{00000000-0005-0000-0000-00003B0A0000}"/>
    <cellStyle name="_추곡_율동자연공원내 화장실 보수 및 도색공사_내역서-최종0223" xfId="1602" xr:uid="{00000000-0005-0000-0000-00003C0A0000}"/>
    <cellStyle name="_추곡_율동자연공원내 화장실 보수 및 도색공사_내역서-최종0223_0513설계내역서" xfId="1603" xr:uid="{00000000-0005-0000-0000-00003D0A0000}"/>
    <cellStyle name="_추곡_율동자연공원내 화장실 보수 및 도색공사_내역서-최종0223_단대동청사쌈지마당" xfId="1604" xr:uid="{00000000-0005-0000-0000-00003E0A0000}"/>
    <cellStyle name="_추곡_율동자연공원내 화장실 보수 및 도색공사_내역서-최종0223_철거 및 이설수량산출-학교숲" xfId="1605" xr:uid="{00000000-0005-0000-0000-00003F0A0000}"/>
    <cellStyle name="_추곡_율동자연공원내 화장실 보수 및 도색공사_내역서-최종0223_철거 및 이설수량산출-학교숲_0513설계내역서" xfId="1606" xr:uid="{00000000-0005-0000-0000-0000400A0000}"/>
    <cellStyle name="_추곡_율동자연공원내 화장실 보수 및 도색공사_내역서-최종0223_철거 및 이설수량산출-학교숲_단대동청사쌈지마당" xfId="1607" xr:uid="{00000000-0005-0000-0000-0000410A0000}"/>
    <cellStyle name="_추곡_율동자연공원내 화장실 보수 및 도색공사_단대동청사쌈지마당" xfId="1608" xr:uid="{00000000-0005-0000-0000-0000420A0000}"/>
    <cellStyle name="_추곡_율동자연공원내 화장실 보수 및 도색공사_철거 및 이설수량산출-학교숲" xfId="1609" xr:uid="{00000000-0005-0000-0000-0000430A0000}"/>
    <cellStyle name="_추곡_율동자연공원내 화장실 보수 및 도색공사_철거 및 이설수량산출-학교숲_0513설계내역서" xfId="1610" xr:uid="{00000000-0005-0000-0000-0000440A0000}"/>
    <cellStyle name="_추곡_율동자연공원내 화장실 보수 및 도색공사_철거 및 이설수량산출-학교숲_단대동청사쌈지마당" xfId="1611" xr:uid="{00000000-0005-0000-0000-0000450A0000}"/>
    <cellStyle name="_추곡_율동자연공원내 휴게편의점 도색작업-할증-천정면적추가" xfId="1612" xr:uid="{00000000-0005-0000-0000-0000460A0000}"/>
    <cellStyle name="_추곡_율동자연공원내 휴게편의점 도색작업-할증-천정면적추가_0513설계내역서" xfId="1613" xr:uid="{00000000-0005-0000-0000-0000470A0000}"/>
    <cellStyle name="_추곡_율동자연공원내 휴게편의점 도색작업-할증-천정면적추가_내역서-최종0223" xfId="1614" xr:uid="{00000000-0005-0000-0000-0000480A0000}"/>
    <cellStyle name="_추곡_율동자연공원내 휴게편의점 도색작업-할증-천정면적추가_내역서-최종0223_0513설계내역서" xfId="1615" xr:uid="{00000000-0005-0000-0000-0000490A0000}"/>
    <cellStyle name="_추곡_율동자연공원내 휴게편의점 도색작업-할증-천정면적추가_내역서-최종0223_단대동청사쌈지마당" xfId="1616" xr:uid="{00000000-0005-0000-0000-00004A0A0000}"/>
    <cellStyle name="_추곡_율동자연공원내 휴게편의점 도색작업-할증-천정면적추가_내역서-최종0223_철거 및 이설수량산출-학교숲" xfId="1617" xr:uid="{00000000-0005-0000-0000-00004B0A0000}"/>
    <cellStyle name="_추곡_율동자연공원내 휴게편의점 도색작업-할증-천정면적추가_내역서-최종0223_철거 및 이설수량산출-학교숲_0513설계내역서" xfId="1618" xr:uid="{00000000-0005-0000-0000-00004C0A0000}"/>
    <cellStyle name="_추곡_율동자연공원내 휴게편의점 도색작업-할증-천정면적추가_내역서-최종0223_철거 및 이설수량산출-학교숲_단대동청사쌈지마당" xfId="1619" xr:uid="{00000000-0005-0000-0000-00004D0A0000}"/>
    <cellStyle name="_추곡_율동자연공원내 휴게편의점 도색작업-할증-천정면적추가_단대동청사쌈지마당" xfId="1620" xr:uid="{00000000-0005-0000-0000-00004E0A0000}"/>
    <cellStyle name="_추곡_율동자연공원내 휴게편의점 도색작업-할증-천정면적추가_철거 및 이설수량산출-학교숲" xfId="1621" xr:uid="{00000000-0005-0000-0000-00004F0A0000}"/>
    <cellStyle name="_추곡_율동자연공원내 휴게편의점 도색작업-할증-천정면적추가_철거 및 이설수량산출-학교숲_0513설계내역서" xfId="1622" xr:uid="{00000000-0005-0000-0000-0000500A0000}"/>
    <cellStyle name="_추곡_율동자연공원내 휴게편의점 도색작업-할증-천정면적추가_철거 및 이설수량산출-학교숲_단대동청사쌈지마당" xfId="1623" xr:uid="{00000000-0005-0000-0000-0000510A0000}"/>
    <cellStyle name="_추곡_철거 및 이설수량산출-학교숲" xfId="1624" xr:uid="{00000000-0005-0000-0000-0000520A0000}"/>
    <cellStyle name="_추곡_철거 및 이설수량산출-학교숲_0513설계내역서" xfId="1625" xr:uid="{00000000-0005-0000-0000-0000530A0000}"/>
    <cellStyle name="_추곡_철거 및 이설수량산출-학교숲_단대동청사쌈지마당" xfId="1626" xr:uid="{00000000-0005-0000-0000-0000540A0000}"/>
    <cellStyle name="_추곡_추곡" xfId="1627" xr:uid="{00000000-0005-0000-0000-0000550A0000}"/>
    <cellStyle name="_추곡_추곡_0408도급내역서" xfId="1628" xr:uid="{00000000-0005-0000-0000-0000560A0000}"/>
    <cellStyle name="_추곡_추곡_0408도급내역서_분당구청중정보수" xfId="1629" xr:uid="{00000000-0005-0000-0000-0000570A0000}"/>
    <cellStyle name="_추곡_추곡_0501설계내역서" xfId="1630" xr:uid="{00000000-0005-0000-0000-0000580A0000}"/>
    <cellStyle name="_추곡_추곡_0501설계내역서_0501설계내역서" xfId="1631" xr:uid="{00000000-0005-0000-0000-0000590A0000}"/>
    <cellStyle name="_추곡_추곡_0501설계내역서_0501설계내역서(10억)" xfId="1632" xr:uid="{00000000-0005-0000-0000-00005A0A0000}"/>
    <cellStyle name="_추곡_추곡_0501설계내역서_0501설계내역서(10억)_0513설계내역서" xfId="1633" xr:uid="{00000000-0005-0000-0000-00005B0A0000}"/>
    <cellStyle name="_추곡_추곡_0501설계내역서_0501설계내역서(10억)_0516도급내역서" xfId="1634" xr:uid="{00000000-0005-0000-0000-00005C0A0000}"/>
    <cellStyle name="_추곡_추곡_0501설계내역서_0501설계내역서(10억)_단대동청사쌈지마당" xfId="1635" xr:uid="{00000000-0005-0000-0000-00005D0A0000}"/>
    <cellStyle name="_추곡_추곡_0501설계내역서_0501설계내역서(7억)" xfId="1636" xr:uid="{00000000-0005-0000-0000-00005E0A0000}"/>
    <cellStyle name="_추곡_추곡_0501설계내역서_0501설계내역서(7억)-최종" xfId="1637" xr:uid="{00000000-0005-0000-0000-00005F0A0000}"/>
    <cellStyle name="_추곡_추곡_0501설계내역서_0501설계내역서_0513설계내역서" xfId="1638" xr:uid="{00000000-0005-0000-0000-0000600A0000}"/>
    <cellStyle name="_추곡_추곡_0501설계내역서_0501설계내역서_0516도급내역서" xfId="1639" xr:uid="{00000000-0005-0000-0000-0000610A0000}"/>
    <cellStyle name="_추곡_추곡_0501설계내역서_0501설계내역서_단대동청사쌈지마당" xfId="1640" xr:uid="{00000000-0005-0000-0000-0000620A0000}"/>
    <cellStyle name="_추곡_추곡_0501설계내역서_0501설계내역서_야탑생태하천-0526(추가)" xfId="1641" xr:uid="{00000000-0005-0000-0000-0000630A0000}"/>
    <cellStyle name="_추곡_추곡_0501설계내역서_0501설계내역서_야탑생태하천-0526(추가)_단대동청사쌈지마당" xfId="1642" xr:uid="{00000000-0005-0000-0000-0000640A0000}"/>
    <cellStyle name="_추곡_추곡_0501설계내역서_0501설계내역서_야탑생태하천-0526(추가)_야탑3동생태하천" xfId="1643" xr:uid="{00000000-0005-0000-0000-0000650A0000}"/>
    <cellStyle name="_추곡_추곡_0501설계내역서_0501설계내역서_야탑생태하천-0526(추가)_야탑3동생태하천_단대동청사쌈지마당" xfId="1644" xr:uid="{00000000-0005-0000-0000-0000660A0000}"/>
    <cellStyle name="_추곡_추곡_0501설계내역서_0501설계내역서_야탑생태하천-0526(추가)_야탑생태하천-0526(추가)" xfId="1645" xr:uid="{00000000-0005-0000-0000-0000670A0000}"/>
    <cellStyle name="_추곡_추곡_0501설계내역서_0501설계내역서_야탑생태하천-0526(추가)_야탑생태하천-0526(추가)_단대동청사쌈지마당" xfId="1646" xr:uid="{00000000-0005-0000-0000-0000680A0000}"/>
    <cellStyle name="_추곡_추곡_0501설계내역서_0501설계내역서_야탑생태하천-0526(추가)_야탑생태하천-0526(추가)_야탑생태하천-0526(추가)" xfId="1647" xr:uid="{00000000-0005-0000-0000-0000690A0000}"/>
    <cellStyle name="_추곡_추곡_0501설계내역서_0501설계내역서_야탑생태하천-0526(추가)_야탑생태하천-0526(추가)_야탑생태하천-0526(추가)_단대동청사쌈지마당" xfId="1648" xr:uid="{00000000-0005-0000-0000-00006A0A0000}"/>
    <cellStyle name="_추곡_추곡_0501설계내역서_0501설계내역서_야탑생태하천-0526(추가)_야탑생태하천-0526(추가)_야탑생태하천-0526(추가)_야탑3동생태하천" xfId="1649" xr:uid="{00000000-0005-0000-0000-00006B0A0000}"/>
    <cellStyle name="_추곡_추곡_0501설계내역서_0501설계내역서_야탑생태하천-0526(추가)_야탑생태하천-0526(추가)_야탑생태하천-0526(추가)_야탑3동생태하천_단대동청사쌈지마당" xfId="1650" xr:uid="{00000000-0005-0000-0000-00006C0A0000}"/>
    <cellStyle name="_추곡_추곡_0501설계내역서_0513설계내역서" xfId="1651" xr:uid="{00000000-0005-0000-0000-00006D0A0000}"/>
    <cellStyle name="_추곡_추곡_0501설계내역서_0516도급내역서" xfId="1652" xr:uid="{00000000-0005-0000-0000-00006E0A0000}"/>
    <cellStyle name="_추곡_추곡_0501설계내역서_남한산성변경도급내역서 050517" xfId="1653" xr:uid="{00000000-0005-0000-0000-00006F0A0000}"/>
    <cellStyle name="_추곡_추곡_0501설계내역서_남한산성변경도급내역서 050517_0513설계내역서" xfId="1654" xr:uid="{00000000-0005-0000-0000-0000700A0000}"/>
    <cellStyle name="_추곡_추곡_0501설계내역서_남한산성변경도급내역서 050517_단대동청사쌈지마당" xfId="1655" xr:uid="{00000000-0005-0000-0000-0000710A0000}"/>
    <cellStyle name="_추곡_추곡_0501설계내역서_단대동청사쌈지마당" xfId="1656" xr:uid="{00000000-0005-0000-0000-0000720A0000}"/>
    <cellStyle name="_추곡_추곡_0501설계내역서_등산로패쇄공사" xfId="1657" xr:uid="{00000000-0005-0000-0000-0000730A0000}"/>
    <cellStyle name="_추곡_추곡_0501설계내역서_등산로패쇄공사(최종)" xfId="1658" xr:uid="{00000000-0005-0000-0000-0000740A0000}"/>
    <cellStyle name="_추곡_추곡_0501설계내역서_물놀이장준공내역서(0624)" xfId="1659" xr:uid="{00000000-0005-0000-0000-0000750A0000}"/>
    <cellStyle name="_추곡_추곡_0501설계내역서_물놀이장준공내역서(0624)_0513설계내역서" xfId="1660" xr:uid="{00000000-0005-0000-0000-0000760A0000}"/>
    <cellStyle name="_추곡_추곡_0501설계내역서_물놀이장준공내역서(0624)_단대동청사쌈지마당" xfId="1661" xr:uid="{00000000-0005-0000-0000-0000770A0000}"/>
    <cellStyle name="_추곡_추곡_0501설계내역서_사본 - 0501설계내역서" xfId="1662" xr:uid="{00000000-0005-0000-0000-0000780A0000}"/>
    <cellStyle name="_추곡_추곡_0501설계내역서_사본 - 0501설계내역서_0513설계내역서" xfId="1663" xr:uid="{00000000-0005-0000-0000-0000790A0000}"/>
    <cellStyle name="_추곡_추곡_0501설계내역서_사본 - 0501설계내역서_0516도급내역서" xfId="1664" xr:uid="{00000000-0005-0000-0000-00007A0A0000}"/>
    <cellStyle name="_추곡_추곡_0501설계내역서_사본 - 0501설계내역서_단대동청사쌈지마당" xfId="1665" xr:uid="{00000000-0005-0000-0000-00007B0A0000}"/>
    <cellStyle name="_추곡_추곡_0501설계내역서_사본 - 0501설계내역서_야탑생태하천-0526(추가)" xfId="1666" xr:uid="{00000000-0005-0000-0000-00007C0A0000}"/>
    <cellStyle name="_추곡_추곡_0501설계내역서_사본 - 0501설계내역서_야탑생태하천-0526(추가)_단대동청사쌈지마당" xfId="1667" xr:uid="{00000000-0005-0000-0000-00007D0A0000}"/>
    <cellStyle name="_추곡_추곡_0501설계내역서_사본 - 0501설계내역서_야탑생태하천-0526(추가)_야탑3동생태하천" xfId="1668" xr:uid="{00000000-0005-0000-0000-00007E0A0000}"/>
    <cellStyle name="_추곡_추곡_0501설계내역서_사본 - 0501설계내역서_야탑생태하천-0526(추가)_야탑3동생태하천_단대동청사쌈지마당" xfId="1669" xr:uid="{00000000-0005-0000-0000-00007F0A0000}"/>
    <cellStyle name="_추곡_추곡_0501설계내역서_사본 - 0501설계내역서_야탑생태하천-0526(추가)_야탑생태하천-0526(추가)" xfId="1670" xr:uid="{00000000-0005-0000-0000-0000800A0000}"/>
    <cellStyle name="_추곡_추곡_0501설계내역서_사본 - 0501설계내역서_야탑생태하천-0526(추가)_야탑생태하천-0526(추가)_단대동청사쌈지마당" xfId="1671" xr:uid="{00000000-0005-0000-0000-0000810A0000}"/>
    <cellStyle name="_추곡_추곡_0501설계내역서_사본 - 0501설계내역서_야탑생태하천-0526(추가)_야탑생태하천-0526(추가)_야탑생태하천-0526(추가)" xfId="1672" xr:uid="{00000000-0005-0000-0000-0000820A0000}"/>
    <cellStyle name="_추곡_추곡_0501설계내역서_사본 - 0501설계내역서_야탑생태하천-0526(추가)_야탑생태하천-0526(추가)_야탑생태하천-0526(추가)_단대동청사쌈지마당" xfId="1673" xr:uid="{00000000-0005-0000-0000-0000830A0000}"/>
    <cellStyle name="_추곡_추곡_0501설계내역서_사본 - 0501설계내역서_야탑생태하천-0526(추가)_야탑생태하천-0526(추가)_야탑생태하천-0526(추가)_야탑3동생태하천" xfId="1674" xr:uid="{00000000-0005-0000-0000-0000840A0000}"/>
    <cellStyle name="_추곡_추곡_0501설계내역서_사본 - 0501설계내역서_야탑생태하천-0526(추가)_야탑생태하천-0526(추가)_야탑생태하천-0526(추가)_야탑3동생태하천_단대동청사쌈지마당" xfId="1675" xr:uid="{00000000-0005-0000-0000-0000850A0000}"/>
    <cellStyle name="_추곡_추곡_0501설계내역서_야탑3동생태하천" xfId="1676" xr:uid="{00000000-0005-0000-0000-0000860A0000}"/>
    <cellStyle name="_추곡_추곡_0501설계내역서_야탑3동생태하천_단대동청사쌈지마당" xfId="1677" xr:uid="{00000000-0005-0000-0000-0000870A0000}"/>
    <cellStyle name="_추곡_추곡_0501설계내역서_야탑생태하천" xfId="1678" xr:uid="{00000000-0005-0000-0000-0000880A0000}"/>
    <cellStyle name="_추곡_추곡_0501설계내역서_야탑생태하천_단대동청사쌈지마당" xfId="1679" xr:uid="{00000000-0005-0000-0000-0000890A0000}"/>
    <cellStyle name="_추곡_추곡_0501설계내역서_야탑생태하천_야탑생태하천-0526(추가)" xfId="1680" xr:uid="{00000000-0005-0000-0000-00008A0A0000}"/>
    <cellStyle name="_추곡_추곡_0501설계내역서_야탑생태하천_야탑생태하천-0526(추가)_단대동청사쌈지마당" xfId="1681" xr:uid="{00000000-0005-0000-0000-00008B0A0000}"/>
    <cellStyle name="_추곡_추곡_0501설계내역서_야탑생태하천_야탑생태하천-0526(추가)_야탑3동생태하천" xfId="1682" xr:uid="{00000000-0005-0000-0000-00008C0A0000}"/>
    <cellStyle name="_추곡_추곡_0501설계내역서_야탑생태하천_야탑생태하천-0526(추가)_야탑3동생태하천_단대동청사쌈지마당" xfId="1683" xr:uid="{00000000-0005-0000-0000-00008D0A0000}"/>
    <cellStyle name="_추곡_추곡_0501설계내역서_야탑생태하천_야탑생태하천-0526(추가)_야탑생태하천-0526(추가)" xfId="1684" xr:uid="{00000000-0005-0000-0000-00008E0A0000}"/>
    <cellStyle name="_추곡_추곡_0501설계내역서_야탑생태하천_야탑생태하천-0526(추가)_야탑생태하천-0526(추가)_단대동청사쌈지마당" xfId="1685" xr:uid="{00000000-0005-0000-0000-00008F0A0000}"/>
    <cellStyle name="_추곡_추곡_0501설계내역서_야탑생태하천_야탑생태하천-0526(추가)_야탑생태하천-0526(추가)_야탑생태하천-0526(추가)" xfId="1686" xr:uid="{00000000-0005-0000-0000-0000900A0000}"/>
    <cellStyle name="_추곡_추곡_0501설계내역서_야탑생태하천_야탑생태하천-0526(추가)_야탑생태하천-0526(추가)_야탑생태하천-0526(추가)_단대동청사쌈지마당" xfId="1687" xr:uid="{00000000-0005-0000-0000-0000910A0000}"/>
    <cellStyle name="_추곡_추곡_0501설계내역서_야탑생태하천_야탑생태하천-0526(추가)_야탑생태하천-0526(추가)_야탑생태하천-0526(추가)_야탑3동생태하천" xfId="1688" xr:uid="{00000000-0005-0000-0000-0000920A0000}"/>
    <cellStyle name="_추곡_추곡_0501설계내역서_야탑생태하천_야탑생태하천-0526(추가)_야탑생태하천-0526(추가)_야탑생태하천-0526(추가)_야탑3동생태하천_단대동청사쌈지마당" xfId="1689" xr:uid="{00000000-0005-0000-0000-0000930A0000}"/>
    <cellStyle name="_추곡_추곡_0501설계내역서_야탑생태하천-0526(추가)" xfId="1690" xr:uid="{00000000-0005-0000-0000-0000940A0000}"/>
    <cellStyle name="_추곡_추곡_0501설계내역서_야탑생태하천-0526(추가)_단대동청사쌈지마당" xfId="1691" xr:uid="{00000000-0005-0000-0000-0000950A0000}"/>
    <cellStyle name="_추곡_추곡_0501설계내역서_야탑생태하천-0526(추가)_야탑생태하천-0526(추가)" xfId="1692" xr:uid="{00000000-0005-0000-0000-0000960A0000}"/>
    <cellStyle name="_추곡_추곡_0501설계내역서_야탑생태하천-0526(추가)_야탑생태하천-0526(추가)_단대동청사쌈지마당" xfId="1693" xr:uid="{00000000-0005-0000-0000-0000970A0000}"/>
    <cellStyle name="_추곡_추곡_0501설계내역서_야탑생태하천-0526(추가)_야탑생태하천-0526(추가)_야탑3동생태하천" xfId="1694" xr:uid="{00000000-0005-0000-0000-0000980A0000}"/>
    <cellStyle name="_추곡_추곡_0501설계내역서_야탑생태하천-0526(추가)_야탑생태하천-0526(추가)_야탑3동생태하천_단대동청사쌈지마당" xfId="1695" xr:uid="{00000000-0005-0000-0000-0000990A0000}"/>
    <cellStyle name="_추곡_추곡_0502설계내역서" xfId="1696" xr:uid="{00000000-0005-0000-0000-00009A0A0000}"/>
    <cellStyle name="_추곡_추곡_0502설계내역서_0502설계내역서(0219)" xfId="1697" xr:uid="{00000000-0005-0000-0000-00009B0A0000}"/>
    <cellStyle name="_추곡_추곡_0502설계내역서_0502설계내역서(0219)_0516도급내역서" xfId="1698" xr:uid="{00000000-0005-0000-0000-00009C0A0000}"/>
    <cellStyle name="_추곡_추곡_0502설계내역서_0502설계내역서(0219)_0517개략예산" xfId="1699" xr:uid="{00000000-0005-0000-0000-00009D0A0000}"/>
    <cellStyle name="_추곡_추곡_0502설계내역서_0502설계내역서(0219)_단대동청사쌈지마당" xfId="1700" xr:uid="{00000000-0005-0000-0000-00009E0A0000}"/>
    <cellStyle name="_추곡_추곡_0502설계내역서_0502설계내역서(0219)_모란광장" xfId="1701" xr:uid="{00000000-0005-0000-0000-00009F0A0000}"/>
    <cellStyle name="_추곡_추곡_0502설계내역서_0502설계내역서(0219)_모란광장_0517개략예산" xfId="1702" xr:uid="{00000000-0005-0000-0000-0000A00A0000}"/>
    <cellStyle name="_추곡_추곡_0502설계내역서_0502설계내역서(0219)_모란광장_0518도급내역서" xfId="1703" xr:uid="{00000000-0005-0000-0000-0000A10A0000}"/>
    <cellStyle name="_추곡_추곡_0502설계내역서_0502설계내역서(0219)_모란광장_단대동청사쌈지마당" xfId="1704" xr:uid="{00000000-0005-0000-0000-0000A20A0000}"/>
    <cellStyle name="_추곡_추곡_0502설계내역서_0502설계내역서(0219)_모란광장_단대동청사쌈지마당_단대동청사쌈지마당" xfId="1705" xr:uid="{00000000-0005-0000-0000-0000A30A0000}"/>
    <cellStyle name="_추곡_추곡_0502설계내역서_0502설계내역서(수정)" xfId="1706" xr:uid="{00000000-0005-0000-0000-0000A40A0000}"/>
    <cellStyle name="_추곡_추곡_0502설계내역서_0502설계내역서(수정)_0516도급내역서" xfId="1707" xr:uid="{00000000-0005-0000-0000-0000A50A0000}"/>
    <cellStyle name="_추곡_추곡_0502설계내역서_0502설계내역서(수정)_0517개략예산" xfId="1708" xr:uid="{00000000-0005-0000-0000-0000A60A0000}"/>
    <cellStyle name="_추곡_추곡_0502설계내역서_0502설계내역서(수정)_단대동청사쌈지마당" xfId="1709" xr:uid="{00000000-0005-0000-0000-0000A70A0000}"/>
    <cellStyle name="_추곡_추곡_0502설계내역서_0502설계내역서(수정)_모란광장" xfId="1710" xr:uid="{00000000-0005-0000-0000-0000A80A0000}"/>
    <cellStyle name="_추곡_추곡_0502설계내역서_0502설계내역서(수정)_모란광장_0517개략예산" xfId="1711" xr:uid="{00000000-0005-0000-0000-0000A90A0000}"/>
    <cellStyle name="_추곡_추곡_0502설계내역서_0502설계내역서(수정)_모란광장_0518도급내역서" xfId="1712" xr:uid="{00000000-0005-0000-0000-0000AA0A0000}"/>
    <cellStyle name="_추곡_추곡_0502설계내역서_0502설계내역서(수정)_모란광장_단대동청사쌈지마당" xfId="1713" xr:uid="{00000000-0005-0000-0000-0000AB0A0000}"/>
    <cellStyle name="_추곡_추곡_0502설계내역서_0502설계내역서(수정)_모란광장_단대동청사쌈지마당_단대동청사쌈지마당" xfId="1714" xr:uid="{00000000-0005-0000-0000-0000AC0A0000}"/>
    <cellStyle name="_추곡_추곡_0502설계내역서_0516도급내역서" xfId="1715" xr:uid="{00000000-0005-0000-0000-0000AD0A0000}"/>
    <cellStyle name="_추곡_추곡_0502설계내역서_0517개략예산" xfId="1716" xr:uid="{00000000-0005-0000-0000-0000AE0A0000}"/>
    <cellStyle name="_추곡_추곡_0502설계내역서_단대동청사쌈지마당" xfId="1717" xr:uid="{00000000-0005-0000-0000-0000AF0A0000}"/>
    <cellStyle name="_추곡_추곡_0502설계내역서_모란광장" xfId="1718" xr:uid="{00000000-0005-0000-0000-0000B00A0000}"/>
    <cellStyle name="_추곡_추곡_0502설계내역서_모란광장_0517개략예산" xfId="1719" xr:uid="{00000000-0005-0000-0000-0000B10A0000}"/>
    <cellStyle name="_추곡_추곡_0502설계내역서_모란광장_0518도급내역서" xfId="1720" xr:uid="{00000000-0005-0000-0000-0000B20A0000}"/>
    <cellStyle name="_추곡_추곡_0502설계내역서_모란광장_단대동청사쌈지마당" xfId="1721" xr:uid="{00000000-0005-0000-0000-0000B30A0000}"/>
    <cellStyle name="_추곡_추곡_0502설계내역서_모란광장_단대동청사쌈지마당_단대동청사쌈지마당" xfId="1722" xr:uid="{00000000-0005-0000-0000-0000B40A0000}"/>
    <cellStyle name="_추곡_추곡_0513설계내역서" xfId="1723" xr:uid="{00000000-0005-0000-0000-0000B50A0000}"/>
    <cellStyle name="_추곡_추곡_0516도급내역서" xfId="1724" xr:uid="{00000000-0005-0000-0000-0000B60A0000}"/>
    <cellStyle name="_추곡_추곡_0517개략예산" xfId="1725" xr:uid="{00000000-0005-0000-0000-0000B70A0000}"/>
    <cellStyle name="_추곡_추곡_내역서-최종0223" xfId="1726" xr:uid="{00000000-0005-0000-0000-0000B80A0000}"/>
    <cellStyle name="_추곡_추곡_내역서-최종0223_0513설계내역서" xfId="1727" xr:uid="{00000000-0005-0000-0000-0000B90A0000}"/>
    <cellStyle name="_추곡_추곡_내역서-최종0223_단대동청사쌈지마당" xfId="1728" xr:uid="{00000000-0005-0000-0000-0000BA0A0000}"/>
    <cellStyle name="_추곡_추곡_내역서-최종0223_철거 및 이설수량산출-학교숲" xfId="1729" xr:uid="{00000000-0005-0000-0000-0000BB0A0000}"/>
    <cellStyle name="_추곡_추곡_내역서-최종0223_철거 및 이설수량산출-학교숲_0513설계내역서" xfId="1730" xr:uid="{00000000-0005-0000-0000-0000BC0A0000}"/>
    <cellStyle name="_추곡_추곡_내역서-최종0223_철거 및 이설수량산출-학교숲_단대동청사쌈지마당" xfId="1731" xr:uid="{00000000-0005-0000-0000-0000BD0A0000}"/>
    <cellStyle name="_추곡_추곡_단대동청사쌈지마당" xfId="1732" xr:uid="{00000000-0005-0000-0000-0000BE0A0000}"/>
    <cellStyle name="_추곡_추곡_모란광장" xfId="1733" xr:uid="{00000000-0005-0000-0000-0000BF0A0000}"/>
    <cellStyle name="_추곡_추곡_모란광장_0517개략예산" xfId="1734" xr:uid="{00000000-0005-0000-0000-0000C00A0000}"/>
    <cellStyle name="_추곡_추곡_모란광장_0518도급내역서" xfId="1735" xr:uid="{00000000-0005-0000-0000-0000C10A0000}"/>
    <cellStyle name="_추곡_추곡_모란광장_단대동청사쌈지마당" xfId="1736" xr:uid="{00000000-0005-0000-0000-0000C20A0000}"/>
    <cellStyle name="_추곡_추곡_모란광장_단대동청사쌈지마당_단대동청사쌈지마당" xfId="1737" xr:uid="{00000000-0005-0000-0000-0000C30A0000}"/>
    <cellStyle name="_추곡_추곡_야탑생태하천-0526(추가)" xfId="1738" xr:uid="{00000000-0005-0000-0000-0000C40A0000}"/>
    <cellStyle name="_추곡_추곡_야탑생태하천-0526(추가)_단대동청사쌈지마당" xfId="1739" xr:uid="{00000000-0005-0000-0000-0000C50A0000}"/>
    <cellStyle name="_추곡_추곡_야탑생태하천-0526(추가)_야탑3동생태하천" xfId="1740" xr:uid="{00000000-0005-0000-0000-0000C60A0000}"/>
    <cellStyle name="_추곡_추곡_야탑생태하천-0526(추가)_야탑3동생태하천_단대동청사쌈지마당" xfId="1741" xr:uid="{00000000-0005-0000-0000-0000C70A0000}"/>
    <cellStyle name="_추곡_추곡_야탑생태하천-0526(추가)_야탑생태하천-0526(추가)" xfId="1742" xr:uid="{00000000-0005-0000-0000-0000C80A0000}"/>
    <cellStyle name="_추곡_추곡_야탑생태하천-0526(추가)_야탑생태하천-0526(추가)_단대동청사쌈지마당" xfId="1743" xr:uid="{00000000-0005-0000-0000-0000C90A0000}"/>
    <cellStyle name="_추곡_추곡_야탑생태하천-0526(추가)_야탑생태하천-0526(추가)_야탑생태하천-0526(추가)" xfId="1744" xr:uid="{00000000-0005-0000-0000-0000CA0A0000}"/>
    <cellStyle name="_추곡_추곡_야탑생태하천-0526(추가)_야탑생태하천-0526(추가)_야탑생태하천-0526(추가)_단대동청사쌈지마당" xfId="1745" xr:uid="{00000000-0005-0000-0000-0000CB0A0000}"/>
    <cellStyle name="_추곡_추곡_야탑생태하천-0526(추가)_야탑생태하천-0526(추가)_야탑생태하천-0526(추가)_야탑3동생태하천" xfId="1746" xr:uid="{00000000-0005-0000-0000-0000CC0A0000}"/>
    <cellStyle name="_추곡_추곡_야탑생태하천-0526(추가)_야탑생태하천-0526(추가)_야탑생태하천-0526(추가)_야탑3동생태하천_단대동청사쌈지마당" xfId="1747" xr:uid="{00000000-0005-0000-0000-0000CD0A0000}"/>
    <cellStyle name="_추곡_추곡_율동자연공원내 화장실 보수 및 도색공사" xfId="1748" xr:uid="{00000000-0005-0000-0000-0000CE0A0000}"/>
    <cellStyle name="_추곡_추곡_율동자연공원내 화장실 보수 및 도색공사_0513설계내역서" xfId="1749" xr:uid="{00000000-0005-0000-0000-0000CF0A0000}"/>
    <cellStyle name="_추곡_추곡_율동자연공원내 화장실 보수 및 도색공사_내역서-최종0223" xfId="1750" xr:uid="{00000000-0005-0000-0000-0000D00A0000}"/>
    <cellStyle name="_추곡_추곡_율동자연공원내 화장실 보수 및 도색공사_내역서-최종0223_0513설계내역서" xfId="1751" xr:uid="{00000000-0005-0000-0000-0000D10A0000}"/>
    <cellStyle name="_추곡_추곡_율동자연공원내 화장실 보수 및 도색공사_내역서-최종0223_단대동청사쌈지마당" xfId="1752" xr:uid="{00000000-0005-0000-0000-0000D20A0000}"/>
    <cellStyle name="_추곡_추곡_율동자연공원내 화장실 보수 및 도색공사_내역서-최종0223_철거 및 이설수량산출-학교숲" xfId="1753" xr:uid="{00000000-0005-0000-0000-0000D30A0000}"/>
    <cellStyle name="_추곡_추곡_율동자연공원내 화장실 보수 및 도색공사_내역서-최종0223_철거 및 이설수량산출-학교숲_0513설계내역서" xfId="1754" xr:uid="{00000000-0005-0000-0000-0000D40A0000}"/>
    <cellStyle name="_추곡_추곡_율동자연공원내 화장실 보수 및 도색공사_내역서-최종0223_철거 및 이설수량산출-학교숲_단대동청사쌈지마당" xfId="1755" xr:uid="{00000000-0005-0000-0000-0000D50A0000}"/>
    <cellStyle name="_추곡_추곡_율동자연공원내 화장실 보수 및 도색공사_단대동청사쌈지마당" xfId="1756" xr:uid="{00000000-0005-0000-0000-0000D60A0000}"/>
    <cellStyle name="_추곡_추곡_율동자연공원내 화장실 보수 및 도색공사_철거 및 이설수량산출-학교숲" xfId="1757" xr:uid="{00000000-0005-0000-0000-0000D70A0000}"/>
    <cellStyle name="_추곡_추곡_율동자연공원내 화장실 보수 및 도색공사_철거 및 이설수량산출-학교숲_0513설계내역서" xfId="1758" xr:uid="{00000000-0005-0000-0000-0000D80A0000}"/>
    <cellStyle name="_추곡_추곡_율동자연공원내 화장실 보수 및 도색공사_철거 및 이설수량산출-학교숲_단대동청사쌈지마당" xfId="1759" xr:uid="{00000000-0005-0000-0000-0000D90A0000}"/>
    <cellStyle name="_추곡_추곡_율동자연공원내 휴게편의점 도색작업-할증-천정면적추가" xfId="1760" xr:uid="{00000000-0005-0000-0000-0000DA0A0000}"/>
    <cellStyle name="_추곡_추곡_율동자연공원내 휴게편의점 도색작업-할증-천정면적추가_0513설계내역서" xfId="1761" xr:uid="{00000000-0005-0000-0000-0000DB0A0000}"/>
    <cellStyle name="_추곡_추곡_율동자연공원내 휴게편의점 도색작업-할증-천정면적추가_내역서-최종0223" xfId="1762" xr:uid="{00000000-0005-0000-0000-0000DC0A0000}"/>
    <cellStyle name="_추곡_추곡_율동자연공원내 휴게편의점 도색작업-할증-천정면적추가_내역서-최종0223_0513설계내역서" xfId="1763" xr:uid="{00000000-0005-0000-0000-0000DD0A0000}"/>
    <cellStyle name="_추곡_추곡_율동자연공원내 휴게편의점 도색작업-할증-천정면적추가_내역서-최종0223_단대동청사쌈지마당" xfId="1764" xr:uid="{00000000-0005-0000-0000-0000DE0A0000}"/>
    <cellStyle name="_추곡_추곡_율동자연공원내 휴게편의점 도색작업-할증-천정면적추가_내역서-최종0223_철거 및 이설수량산출-학교숲" xfId="1765" xr:uid="{00000000-0005-0000-0000-0000DF0A0000}"/>
    <cellStyle name="_추곡_추곡_율동자연공원내 휴게편의점 도색작업-할증-천정면적추가_내역서-최종0223_철거 및 이설수량산출-학교숲_0513설계내역서" xfId="1766" xr:uid="{00000000-0005-0000-0000-0000E00A0000}"/>
    <cellStyle name="_추곡_추곡_율동자연공원내 휴게편의점 도색작업-할증-천정면적추가_내역서-최종0223_철거 및 이설수량산출-학교숲_단대동청사쌈지마당" xfId="1767" xr:uid="{00000000-0005-0000-0000-0000E10A0000}"/>
    <cellStyle name="_추곡_추곡_율동자연공원내 휴게편의점 도색작업-할증-천정면적추가_단대동청사쌈지마당" xfId="1768" xr:uid="{00000000-0005-0000-0000-0000E20A0000}"/>
    <cellStyle name="_추곡_추곡_율동자연공원내 휴게편의점 도색작업-할증-천정면적추가_철거 및 이설수량산출-학교숲" xfId="1769" xr:uid="{00000000-0005-0000-0000-0000E30A0000}"/>
    <cellStyle name="_추곡_추곡_율동자연공원내 휴게편의점 도색작업-할증-천정면적추가_철거 및 이설수량산출-학교숲_0513설계내역서" xfId="1770" xr:uid="{00000000-0005-0000-0000-0000E40A0000}"/>
    <cellStyle name="_추곡_추곡_율동자연공원내 휴게편의점 도색작업-할증-천정면적추가_철거 및 이설수량산출-학교숲_단대동청사쌈지마당" xfId="1771" xr:uid="{00000000-0005-0000-0000-0000E50A0000}"/>
    <cellStyle name="_추곡_추곡_철거 및 이설수량산출-학교숲" xfId="1772" xr:uid="{00000000-0005-0000-0000-0000E60A0000}"/>
    <cellStyle name="_추곡_추곡_철거 및 이설수량산출-학교숲_0513설계내역서" xfId="1773" xr:uid="{00000000-0005-0000-0000-0000E70A0000}"/>
    <cellStyle name="_추곡_추곡_철거 및 이설수량산출-학교숲_단대동청사쌈지마당" xfId="1774" xr:uid="{00000000-0005-0000-0000-0000E80A0000}"/>
    <cellStyle name="_축구센타-내역" xfId="3934" xr:uid="{00000000-0005-0000-0000-0000E90A0000}"/>
    <cellStyle name="_충장길 설계변경s" xfId="52" xr:uid="{00000000-0005-0000-0000-0000EA0A0000}"/>
    <cellStyle name="_칠성분기유량계(제어계측,착공)" xfId="3016" xr:uid="{00000000-0005-0000-0000-0000EB0A0000}"/>
    <cellStyle name="_태평2동제1어린이놀이터재정비공사" xfId="3935" xr:uid="{00000000-0005-0000-0000-0000EC0A0000}"/>
    <cellStyle name="_토류판 설치작업" xfId="3017" xr:uid="{00000000-0005-0000-0000-0000ED0A0000}"/>
    <cellStyle name="_토류판 설치작업_(설)관망정비기본계획(고령+)" xfId="3018" xr:uid="{00000000-0005-0000-0000-0000EE0A0000}"/>
    <cellStyle name="_토류판 설치작업_Book2" xfId="3020" xr:uid="{00000000-0005-0000-0000-0000EF0A0000}"/>
    <cellStyle name="_토류판 설치작업_관망정비기본계획(1차)" xfId="3019" xr:uid="{00000000-0005-0000-0000-0000F00A0000}"/>
    <cellStyle name="_통리투찰" xfId="3936" xr:uid="{00000000-0005-0000-0000-0000F10A0000}"/>
    <cellStyle name="_통리투찰_1차1회기성" xfId="3937" xr:uid="{00000000-0005-0000-0000-0000F20A0000}"/>
    <cellStyle name="_통리투찰_1차1회설변내역" xfId="3938" xr:uid="{00000000-0005-0000-0000-0000F30A0000}"/>
    <cellStyle name="_통리투찰_2차1회설변내역" xfId="3939" xr:uid="{00000000-0005-0000-0000-0000F40A0000}"/>
    <cellStyle name="_통리투찰_설계예산서" xfId="3940" xr:uid="{00000000-0005-0000-0000-0000F50A0000}"/>
    <cellStyle name="_통리투찰_설계예산서 1차" xfId="3941" xr:uid="{00000000-0005-0000-0000-0000F60A0000}"/>
    <cellStyle name="_통리투찰_예정공정표" xfId="3942" xr:uid="{00000000-0005-0000-0000-0000F70A0000}"/>
    <cellStyle name="_통리투찰_전체2회설변내역" xfId="3943" xr:uid="{00000000-0005-0000-0000-0000F80A0000}"/>
    <cellStyle name="_통리투찰_전체계약" xfId="3944" xr:uid="{00000000-0005-0000-0000-0000F90A0000}"/>
    <cellStyle name="_통리투찰_철근(사급)" xfId="3945" xr:uid="{00000000-0005-0000-0000-0000FA0A0000}"/>
    <cellStyle name="_투찰" xfId="3946" xr:uid="{00000000-0005-0000-0000-0000FB0A0000}"/>
    <cellStyle name="_투찰_1차1회기성" xfId="3947" xr:uid="{00000000-0005-0000-0000-0000FC0A0000}"/>
    <cellStyle name="_투찰_1차1회설변내역" xfId="3948" xr:uid="{00000000-0005-0000-0000-0000FD0A0000}"/>
    <cellStyle name="_투찰_2차1회설변내역" xfId="3949" xr:uid="{00000000-0005-0000-0000-0000FE0A0000}"/>
    <cellStyle name="_투찰_kn 구룡포~대보간 1" xfId="3976" xr:uid="{00000000-0005-0000-0000-0000FF0A0000}"/>
    <cellStyle name="_투찰_kn 구룡포~대보간 1_1차1회기성" xfId="3977" xr:uid="{00000000-0005-0000-0000-0000000B0000}"/>
    <cellStyle name="_투찰_kn 구룡포~대보간 1_1차1회설변내역" xfId="3978" xr:uid="{00000000-0005-0000-0000-0000010B0000}"/>
    <cellStyle name="_투찰_kn 구룡포~대보간 1_2차1회설변내역" xfId="3979" xr:uid="{00000000-0005-0000-0000-0000020B0000}"/>
    <cellStyle name="_투찰_kn 구룡포~대보간 1_설계예산서" xfId="3980" xr:uid="{00000000-0005-0000-0000-0000030B0000}"/>
    <cellStyle name="_투찰_kn 구룡포~대보간 1_설계예산서 1차" xfId="3981" xr:uid="{00000000-0005-0000-0000-0000040B0000}"/>
    <cellStyle name="_투찰_kn 구룡포~대보간 1_예정공정표" xfId="3982" xr:uid="{00000000-0005-0000-0000-0000050B0000}"/>
    <cellStyle name="_투찰_kn 구룡포~대보간 1_전체2회설변내역" xfId="3983" xr:uid="{00000000-0005-0000-0000-0000060B0000}"/>
    <cellStyle name="_투찰_kn 구룡포~대보간 1_전체계약" xfId="3984" xr:uid="{00000000-0005-0000-0000-0000070B0000}"/>
    <cellStyle name="_투찰_kn 구룡포~대보간 1_철근(사급)" xfId="3985" xr:uid="{00000000-0005-0000-0000-0000080B0000}"/>
    <cellStyle name="_투찰_설계예산서" xfId="3950" xr:uid="{00000000-0005-0000-0000-0000090B0000}"/>
    <cellStyle name="_투찰_설계예산서 1차" xfId="3951" xr:uid="{00000000-0005-0000-0000-00000A0B0000}"/>
    <cellStyle name="_투찰_안동투찰" xfId="3952" xr:uid="{00000000-0005-0000-0000-00000B0B0000}"/>
    <cellStyle name="_투찰_안동투찰_1차1회기성" xfId="3953" xr:uid="{00000000-0005-0000-0000-00000C0B0000}"/>
    <cellStyle name="_투찰_안동투찰_1차1회설변내역" xfId="3954" xr:uid="{00000000-0005-0000-0000-00000D0B0000}"/>
    <cellStyle name="_투찰_안동투찰_2차1회설변내역" xfId="3955" xr:uid="{00000000-0005-0000-0000-00000E0B0000}"/>
    <cellStyle name="_투찰_안동투찰_설계예산서" xfId="3956" xr:uid="{00000000-0005-0000-0000-00000F0B0000}"/>
    <cellStyle name="_투찰_안동투찰_설계예산서 1차" xfId="3957" xr:uid="{00000000-0005-0000-0000-0000100B0000}"/>
    <cellStyle name="_투찰_안동투찰_예정공정표" xfId="3958" xr:uid="{00000000-0005-0000-0000-0000110B0000}"/>
    <cellStyle name="_투찰_안동투찰_전체2회설변내역" xfId="3959" xr:uid="{00000000-0005-0000-0000-0000120B0000}"/>
    <cellStyle name="_투찰_안동투찰_전체계약" xfId="3960" xr:uid="{00000000-0005-0000-0000-0000130B0000}"/>
    <cellStyle name="_투찰_안동투찰_철근(사급)" xfId="3961" xr:uid="{00000000-0005-0000-0000-0000140B0000}"/>
    <cellStyle name="_투찰_예정공정표" xfId="3962" xr:uid="{00000000-0005-0000-0000-0000150B0000}"/>
    <cellStyle name="_투찰_전체2회설변내역" xfId="3963" xr:uid="{00000000-0005-0000-0000-0000160B0000}"/>
    <cellStyle name="_투찰_전체계약" xfId="3964" xr:uid="{00000000-0005-0000-0000-0000170B0000}"/>
    <cellStyle name="_투찰_철근(사급)" xfId="3965" xr:uid="{00000000-0005-0000-0000-0000180B0000}"/>
    <cellStyle name="_투찰_통리투찰" xfId="3966" xr:uid="{00000000-0005-0000-0000-0000190B0000}"/>
    <cellStyle name="_투찰_통리투찰_1차1회기성" xfId="3967" xr:uid="{00000000-0005-0000-0000-00001A0B0000}"/>
    <cellStyle name="_투찰_통리투찰_1차1회설변내역" xfId="3968" xr:uid="{00000000-0005-0000-0000-00001B0B0000}"/>
    <cellStyle name="_투찰_통리투찰_2차1회설변내역" xfId="3969" xr:uid="{00000000-0005-0000-0000-00001C0B0000}"/>
    <cellStyle name="_투찰_통리투찰_설계예산서" xfId="3970" xr:uid="{00000000-0005-0000-0000-00001D0B0000}"/>
    <cellStyle name="_투찰_통리투찰_설계예산서 1차" xfId="3971" xr:uid="{00000000-0005-0000-0000-00001E0B0000}"/>
    <cellStyle name="_투찰_통리투찰_예정공정표" xfId="3972" xr:uid="{00000000-0005-0000-0000-00001F0B0000}"/>
    <cellStyle name="_투찰_통리투찰_전체2회설변내역" xfId="3973" xr:uid="{00000000-0005-0000-0000-0000200B0000}"/>
    <cellStyle name="_투찰_통리투찰_전체계약" xfId="3974" xr:uid="{00000000-0005-0000-0000-0000210B0000}"/>
    <cellStyle name="_투찰_통리투찰_철근(사급)" xfId="3975" xr:uid="{00000000-0005-0000-0000-0000220B0000}"/>
    <cellStyle name="_판암근린공원황톳길조성공사" xfId="3986" xr:uid="{00000000-0005-0000-0000-0000230B0000}"/>
    <cellStyle name="_평림투찰" xfId="3987" xr:uid="{00000000-0005-0000-0000-0000240B0000}"/>
    <cellStyle name="_평림투찰_1차1회기성" xfId="3988" xr:uid="{00000000-0005-0000-0000-0000250B0000}"/>
    <cellStyle name="_평림투찰_1차1회설변내역" xfId="3989" xr:uid="{00000000-0005-0000-0000-0000260B0000}"/>
    <cellStyle name="_평림투찰_2차1회설변내역" xfId="3990" xr:uid="{00000000-0005-0000-0000-0000270B0000}"/>
    <cellStyle name="_평림투찰_kn 구룡포~대보간 1" xfId="4017" xr:uid="{00000000-0005-0000-0000-0000280B0000}"/>
    <cellStyle name="_평림투찰_kn 구룡포~대보간 1_1차1회기성" xfId="4018" xr:uid="{00000000-0005-0000-0000-0000290B0000}"/>
    <cellStyle name="_평림투찰_kn 구룡포~대보간 1_1차1회설변내역" xfId="4019" xr:uid="{00000000-0005-0000-0000-00002A0B0000}"/>
    <cellStyle name="_평림투찰_kn 구룡포~대보간 1_2차1회설변내역" xfId="4020" xr:uid="{00000000-0005-0000-0000-00002B0B0000}"/>
    <cellStyle name="_평림투찰_kn 구룡포~대보간 1_설계예산서" xfId="4021" xr:uid="{00000000-0005-0000-0000-00002C0B0000}"/>
    <cellStyle name="_평림투찰_kn 구룡포~대보간 1_설계예산서 1차" xfId="4022" xr:uid="{00000000-0005-0000-0000-00002D0B0000}"/>
    <cellStyle name="_평림투찰_kn 구룡포~대보간 1_예정공정표" xfId="4023" xr:uid="{00000000-0005-0000-0000-00002E0B0000}"/>
    <cellStyle name="_평림투찰_kn 구룡포~대보간 1_전체2회설변내역" xfId="4024" xr:uid="{00000000-0005-0000-0000-00002F0B0000}"/>
    <cellStyle name="_평림투찰_kn 구룡포~대보간 1_전체계약" xfId="4025" xr:uid="{00000000-0005-0000-0000-0000300B0000}"/>
    <cellStyle name="_평림투찰_kn 구룡포~대보간 1_철근(사급)" xfId="4026" xr:uid="{00000000-0005-0000-0000-0000310B0000}"/>
    <cellStyle name="_평림투찰_설계예산서" xfId="3991" xr:uid="{00000000-0005-0000-0000-0000320B0000}"/>
    <cellStyle name="_평림투찰_설계예산서 1차" xfId="3992" xr:uid="{00000000-0005-0000-0000-0000330B0000}"/>
    <cellStyle name="_평림투찰_안동투찰" xfId="3993" xr:uid="{00000000-0005-0000-0000-0000340B0000}"/>
    <cellStyle name="_평림투찰_안동투찰_1차1회기성" xfId="3994" xr:uid="{00000000-0005-0000-0000-0000350B0000}"/>
    <cellStyle name="_평림투찰_안동투찰_1차1회설변내역" xfId="3995" xr:uid="{00000000-0005-0000-0000-0000360B0000}"/>
    <cellStyle name="_평림투찰_안동투찰_2차1회설변내역" xfId="3996" xr:uid="{00000000-0005-0000-0000-0000370B0000}"/>
    <cellStyle name="_평림투찰_안동투찰_설계예산서" xfId="3997" xr:uid="{00000000-0005-0000-0000-0000380B0000}"/>
    <cellStyle name="_평림투찰_안동투찰_설계예산서 1차" xfId="3998" xr:uid="{00000000-0005-0000-0000-0000390B0000}"/>
    <cellStyle name="_평림투찰_안동투찰_예정공정표" xfId="3999" xr:uid="{00000000-0005-0000-0000-00003A0B0000}"/>
    <cellStyle name="_평림투찰_안동투찰_전체2회설변내역" xfId="4000" xr:uid="{00000000-0005-0000-0000-00003B0B0000}"/>
    <cellStyle name="_평림투찰_안동투찰_전체계약" xfId="4001" xr:uid="{00000000-0005-0000-0000-00003C0B0000}"/>
    <cellStyle name="_평림투찰_안동투찰_철근(사급)" xfId="4002" xr:uid="{00000000-0005-0000-0000-00003D0B0000}"/>
    <cellStyle name="_평림투찰_예정공정표" xfId="4003" xr:uid="{00000000-0005-0000-0000-00003E0B0000}"/>
    <cellStyle name="_평림투찰_전체2회설변내역" xfId="4004" xr:uid="{00000000-0005-0000-0000-00003F0B0000}"/>
    <cellStyle name="_평림투찰_전체계약" xfId="4005" xr:uid="{00000000-0005-0000-0000-0000400B0000}"/>
    <cellStyle name="_평림투찰_철근(사급)" xfId="4006" xr:uid="{00000000-0005-0000-0000-0000410B0000}"/>
    <cellStyle name="_평림투찰_통리투찰" xfId="4007" xr:uid="{00000000-0005-0000-0000-0000420B0000}"/>
    <cellStyle name="_평림투찰_통리투찰_1차1회기성" xfId="4008" xr:uid="{00000000-0005-0000-0000-0000430B0000}"/>
    <cellStyle name="_평림투찰_통리투찰_1차1회설변내역" xfId="4009" xr:uid="{00000000-0005-0000-0000-0000440B0000}"/>
    <cellStyle name="_평림투찰_통리투찰_2차1회설변내역" xfId="4010" xr:uid="{00000000-0005-0000-0000-0000450B0000}"/>
    <cellStyle name="_평림투찰_통리투찰_설계예산서" xfId="4011" xr:uid="{00000000-0005-0000-0000-0000460B0000}"/>
    <cellStyle name="_평림투찰_통리투찰_설계예산서 1차" xfId="4012" xr:uid="{00000000-0005-0000-0000-0000470B0000}"/>
    <cellStyle name="_평림투찰_통리투찰_예정공정표" xfId="4013" xr:uid="{00000000-0005-0000-0000-0000480B0000}"/>
    <cellStyle name="_평림투찰_통리투찰_전체2회설변내역" xfId="4014" xr:uid="{00000000-0005-0000-0000-0000490B0000}"/>
    <cellStyle name="_평림투찰_통리투찰_전체계약" xfId="4015" xr:uid="{00000000-0005-0000-0000-00004A0B0000}"/>
    <cellStyle name="_평림투찰_통리투찰_철근(사급)" xfId="4016" xr:uid="{00000000-0005-0000-0000-00004B0B0000}"/>
    <cellStyle name="_평상" xfId="4027" xr:uid="{00000000-0005-0000-0000-00004C0B0000}"/>
    <cellStyle name="_폐기물설계서" xfId="4028" xr:uid="{00000000-0005-0000-0000-00004D0B0000}"/>
    <cellStyle name="_포항실행견적내역" xfId="4029" xr:uid="{00000000-0005-0000-0000-00004E0B0000}"/>
    <cellStyle name="_한국원자력안전기술원" xfId="4030" xr:uid="{00000000-0005-0000-0000-00004F0B0000}"/>
    <cellStyle name="_한전연구견적" xfId="4031" xr:uid="{00000000-0005-0000-0000-0000500B0000}"/>
    <cellStyle name="_현장설명" xfId="4032" xr:uid="{00000000-0005-0000-0000-0000510B0000}"/>
    <cellStyle name="_호남선두계역외2개소연결통로" xfId="4033" xr:uid="{00000000-0005-0000-0000-0000520B0000}"/>
    <cellStyle name="_환경보존비사용계획서" xfId="53" xr:uid="{00000000-0005-0000-0000-0000530B0000}"/>
    <cellStyle name="´þ" xfId="4126" xr:uid="{00000000-0005-0000-0000-0000540B0000}"/>
    <cellStyle name="’E‰Y [0.00]_laroux" xfId="1775" xr:uid="{00000000-0005-0000-0000-0000550B0000}"/>
    <cellStyle name="’E‰Y_laroux" xfId="1776" xr:uid="{00000000-0005-0000-0000-0000560B0000}"/>
    <cellStyle name="¤@?e_TEST-1 " xfId="54" xr:uid="{00000000-0005-0000-0000-0000570B0000}"/>
    <cellStyle name="+,-,0" xfId="1777" xr:uid="{00000000-0005-0000-0000-0000580B0000}"/>
    <cellStyle name="△ []" xfId="1778" xr:uid="{00000000-0005-0000-0000-0000590B0000}"/>
    <cellStyle name="△ [0]" xfId="1779" xr:uid="{00000000-0005-0000-0000-00005A0B0000}"/>
    <cellStyle name="°ia¤¼o " xfId="4127" xr:uid="{00000000-0005-0000-0000-00005B0B0000}"/>
    <cellStyle name="°ia¤aa " xfId="4128" xr:uid="{00000000-0005-0000-0000-00005C0B0000}"/>
    <cellStyle name="0" xfId="1780" xr:uid="{00000000-0005-0000-0000-00005D0B0000}"/>
    <cellStyle name="0.0" xfId="55" xr:uid="{00000000-0005-0000-0000-00005E0B0000}"/>
    <cellStyle name="0.00" xfId="56" xr:uid="{00000000-0005-0000-0000-00005F0B0000}"/>
    <cellStyle name="0_도농변전소설계변경최종" xfId="4129" xr:uid="{00000000-0005-0000-0000-0000600B0000}"/>
    <cellStyle name="00" xfId="1781" xr:uid="{00000000-0005-0000-0000-0000610B0000}"/>
    <cellStyle name="000" xfId="4130" xr:uid="{00000000-0005-0000-0000-0000620B0000}"/>
    <cellStyle name="1" xfId="57" xr:uid="{00000000-0005-0000-0000-0000630B0000}"/>
    <cellStyle name="1_1.2008년하수도구조물보수공사(2차) 설계" xfId="4131" xr:uid="{00000000-0005-0000-0000-0000640B0000}"/>
    <cellStyle name="1_22bl3lot수량산출" xfId="1783" xr:uid="{00000000-0005-0000-0000-0000650B0000}"/>
    <cellStyle name="1_22수량산출서(총괄)" xfId="1782" xr:uid="{00000000-0005-0000-0000-0000660B0000}"/>
    <cellStyle name="1_Book2" xfId="4342" xr:uid="{00000000-0005-0000-0000-0000670B0000}"/>
    <cellStyle name="1_laroux" xfId="1821" xr:uid="{00000000-0005-0000-0000-0000680B0000}"/>
    <cellStyle name="1_laroux_ATC-YOON1" xfId="1822" xr:uid="{00000000-0005-0000-0000-0000690B0000}"/>
    <cellStyle name="1_total" xfId="1823" xr:uid="{00000000-0005-0000-0000-00006A0B0000}"/>
    <cellStyle name="1_total_0513설계내역서" xfId="1824" xr:uid="{00000000-0005-0000-0000-00006B0B0000}"/>
    <cellStyle name="1_total_갑지" xfId="4343" xr:uid="{00000000-0005-0000-0000-00006C0B0000}"/>
    <cellStyle name="1_total_갑지_도곡동롯데아파트 신축공사 중 조경식재 및 시설물공사" xfId="4344" xr:uid="{00000000-0005-0000-0000-00006D0B0000}"/>
    <cellStyle name="1_total_갑지_사당동2차 롯데아파트 신축공사 중 조경식재 및 시설물공사" xfId="4345" xr:uid="{00000000-0005-0000-0000-00006E0B0000}"/>
    <cellStyle name="1_total_갑지_서대신동 금호아파트 조경공사" xfId="4346" xr:uid="{00000000-0005-0000-0000-00006F0B0000}"/>
    <cellStyle name="1_total_갑지_성수동롯데아파트 조경공사" xfId="4347" xr:uid="{00000000-0005-0000-0000-0000700B0000}"/>
    <cellStyle name="1_total_갑지_숭인동 주거복합빌딩신축공사 중 조경식재 및 시설물공사" xfId="4348" xr:uid="{00000000-0005-0000-0000-0000710B0000}"/>
    <cellStyle name="1_total_갑지_오산외인주택놀이터주변조경공사" xfId="4349" xr:uid="{00000000-0005-0000-0000-0000720B0000}"/>
    <cellStyle name="1_total_갑지_요진이매역사수목이식공사(2003)" xfId="4350" xr:uid="{00000000-0005-0000-0000-0000730B0000}"/>
    <cellStyle name="1_total_갑지_조경시설물공내역" xfId="4351" xr:uid="{00000000-0005-0000-0000-0000740B0000}"/>
    <cellStyle name="1_total_갑지_청담동 송목연립 조경식재 및 시설물공사" xfId="4352" xr:uid="{00000000-0005-0000-0000-0000750B0000}"/>
    <cellStyle name="1_total_갑지_해운대 중동 조경공사 공내역서" xfId="4353" xr:uid="{00000000-0005-0000-0000-0000760B0000}"/>
    <cellStyle name="1_total_갑지_해운대중동낙천대 조경공사" xfId="4354" xr:uid="{00000000-0005-0000-0000-0000770B0000}"/>
    <cellStyle name="1_total_개략공사비" xfId="4355" xr:uid="{00000000-0005-0000-0000-0000780B0000}"/>
    <cellStyle name="1_total_개략공사비_도곡동롯데아파트 신축공사 중 조경식재 및 시설물공사" xfId="4356" xr:uid="{00000000-0005-0000-0000-0000790B0000}"/>
    <cellStyle name="1_total_개략공사비_사당동2차 롯데아파트 신축공사 중 조경식재 및 시설물공사" xfId="4357" xr:uid="{00000000-0005-0000-0000-00007A0B0000}"/>
    <cellStyle name="1_total_개략공사비_서대신동 금호아파트 조경공사" xfId="4358" xr:uid="{00000000-0005-0000-0000-00007B0B0000}"/>
    <cellStyle name="1_total_개략공사비_성수동롯데아파트 조경공사" xfId="4359" xr:uid="{00000000-0005-0000-0000-00007C0B0000}"/>
    <cellStyle name="1_total_개략공사비_숭인동 주거복합빌딩신축공사 중 조경식재 및 시설물공사" xfId="4360" xr:uid="{00000000-0005-0000-0000-00007D0B0000}"/>
    <cellStyle name="1_total_개략공사비_오산외인주택놀이터주변조경공사" xfId="4361" xr:uid="{00000000-0005-0000-0000-00007E0B0000}"/>
    <cellStyle name="1_total_개략공사비_요진이매역사수목이식공사(2003)" xfId="4362" xr:uid="{00000000-0005-0000-0000-00007F0B0000}"/>
    <cellStyle name="1_total_개략공사비_조경시설물공내역" xfId="4363" xr:uid="{00000000-0005-0000-0000-0000800B0000}"/>
    <cellStyle name="1_total_개략공사비_청담동 송목연립 조경식재 및 시설물공사" xfId="4364" xr:uid="{00000000-0005-0000-0000-0000810B0000}"/>
    <cellStyle name="1_total_개략공사비_해운대 중동 조경공사 공내역서" xfId="4365" xr:uid="{00000000-0005-0000-0000-0000820B0000}"/>
    <cellStyle name="1_total_개략공사비_해운대중동낙천대 조경공사" xfId="4366" xr:uid="{00000000-0005-0000-0000-0000830B0000}"/>
    <cellStyle name="1_total_개략예산" xfId="4367" xr:uid="{00000000-0005-0000-0000-0000840B0000}"/>
    <cellStyle name="1_total_개략예산_도곡동롯데아파트 신축공사 중 조경식재 및 시설물공사" xfId="4368" xr:uid="{00000000-0005-0000-0000-0000850B0000}"/>
    <cellStyle name="1_total_개략예산_사당동2차 롯데아파트 신축공사 중 조경식재 및 시설물공사" xfId="4369" xr:uid="{00000000-0005-0000-0000-0000860B0000}"/>
    <cellStyle name="1_total_개략예산_서대신동 금호아파트 조경공사" xfId="4370" xr:uid="{00000000-0005-0000-0000-0000870B0000}"/>
    <cellStyle name="1_total_개략예산_성수동롯데아파트 조경공사" xfId="4371" xr:uid="{00000000-0005-0000-0000-0000880B0000}"/>
    <cellStyle name="1_total_개략예산_숭인동 주거복합빌딩신축공사 중 조경식재 및 시설물공사" xfId="4372" xr:uid="{00000000-0005-0000-0000-0000890B0000}"/>
    <cellStyle name="1_total_개략예산_오산외인주택놀이터주변조경공사" xfId="4373" xr:uid="{00000000-0005-0000-0000-00008A0B0000}"/>
    <cellStyle name="1_total_개략예산_요진이매역사수목이식공사(2003)" xfId="4374" xr:uid="{00000000-0005-0000-0000-00008B0B0000}"/>
    <cellStyle name="1_total_개략예산_조경시설물공내역" xfId="4375" xr:uid="{00000000-0005-0000-0000-00008C0B0000}"/>
    <cellStyle name="1_total_개략예산_청담동 송목연립 조경식재 및 시설물공사" xfId="4376" xr:uid="{00000000-0005-0000-0000-00008D0B0000}"/>
    <cellStyle name="1_total_개략예산_해운대 중동 조경공사 공내역서" xfId="4377" xr:uid="{00000000-0005-0000-0000-00008E0B0000}"/>
    <cellStyle name="1_total_개략예산_해운대중동낙천대 조경공사" xfId="4378" xr:uid="{00000000-0005-0000-0000-00008F0B0000}"/>
    <cellStyle name="1_total_골프장수목" xfId="4379" xr:uid="{00000000-0005-0000-0000-0000900B0000}"/>
    <cellStyle name="1_total_골프장수목_도곡동롯데아파트 신축공사 중 조경식재 및 시설물공사" xfId="4380" xr:uid="{00000000-0005-0000-0000-0000910B0000}"/>
    <cellStyle name="1_total_골프장수목_사당동2차 롯데아파트 신축공사 중 조경식재 및 시설물공사" xfId="4381" xr:uid="{00000000-0005-0000-0000-0000920B0000}"/>
    <cellStyle name="1_total_골프장수목_서대신동 금호아파트 조경공사" xfId="4382" xr:uid="{00000000-0005-0000-0000-0000930B0000}"/>
    <cellStyle name="1_total_골프장수목_성수동롯데아파트 조경공사" xfId="4383" xr:uid="{00000000-0005-0000-0000-0000940B0000}"/>
    <cellStyle name="1_total_골프장수목_숭인동 주거복합빌딩신축공사 중 조경식재 및 시설물공사" xfId="4384" xr:uid="{00000000-0005-0000-0000-0000950B0000}"/>
    <cellStyle name="1_total_골프장수목_오산외인주택놀이터주변조경공사" xfId="4385" xr:uid="{00000000-0005-0000-0000-0000960B0000}"/>
    <cellStyle name="1_total_골프장수목_요진이매역사수목이식공사(2003)" xfId="4386" xr:uid="{00000000-0005-0000-0000-0000970B0000}"/>
    <cellStyle name="1_total_골프장수목_조경시설물공내역" xfId="4387" xr:uid="{00000000-0005-0000-0000-0000980B0000}"/>
    <cellStyle name="1_total_골프장수목_청담동 송목연립 조경식재 및 시설물공사" xfId="4388" xr:uid="{00000000-0005-0000-0000-0000990B0000}"/>
    <cellStyle name="1_total_골프장수목_해운대 중동 조경공사 공내역서" xfId="4389" xr:uid="{00000000-0005-0000-0000-00009A0B0000}"/>
    <cellStyle name="1_total_골프장수목_해운대중동낙천대 조경공사" xfId="4390" xr:uid="{00000000-0005-0000-0000-00009B0B0000}"/>
    <cellStyle name="1_total_공사비" xfId="4391" xr:uid="{00000000-0005-0000-0000-00009C0B0000}"/>
    <cellStyle name="1_total_공사비(1차조정1120)" xfId="4392" xr:uid="{00000000-0005-0000-0000-00009D0B0000}"/>
    <cellStyle name="1_total_공사비(1차조정1120)_도곡동롯데아파트 신축공사 중 조경식재 및 시설물공사" xfId="4393" xr:uid="{00000000-0005-0000-0000-00009E0B0000}"/>
    <cellStyle name="1_total_공사비(1차조정1120)_사당동2차 롯데아파트 신축공사 중 조경식재 및 시설물공사" xfId="4394" xr:uid="{00000000-0005-0000-0000-00009F0B0000}"/>
    <cellStyle name="1_total_공사비(1차조정1120)_서대신동 금호아파트 조경공사" xfId="4395" xr:uid="{00000000-0005-0000-0000-0000A00B0000}"/>
    <cellStyle name="1_total_공사비(1차조정1120)_성수동롯데아파트 조경공사" xfId="4396" xr:uid="{00000000-0005-0000-0000-0000A10B0000}"/>
    <cellStyle name="1_total_공사비(1차조정1120)_숭인동 주거복합빌딩신축공사 중 조경식재 및 시설물공사" xfId="4397" xr:uid="{00000000-0005-0000-0000-0000A20B0000}"/>
    <cellStyle name="1_total_공사비(1차조정1120)_오산외인주택놀이터주변조경공사" xfId="4398" xr:uid="{00000000-0005-0000-0000-0000A30B0000}"/>
    <cellStyle name="1_total_공사비(1차조정1120)_요진이매역사수목이식공사(2003)" xfId="4399" xr:uid="{00000000-0005-0000-0000-0000A40B0000}"/>
    <cellStyle name="1_total_공사비(1차조정1120)_조경시설물공내역" xfId="4400" xr:uid="{00000000-0005-0000-0000-0000A50B0000}"/>
    <cellStyle name="1_total_공사비(1차조정1120)_청담동 송목연립 조경식재 및 시설물공사" xfId="4401" xr:uid="{00000000-0005-0000-0000-0000A60B0000}"/>
    <cellStyle name="1_total_공사비(1차조정1120)_해운대 중동 조경공사 공내역서" xfId="4402" xr:uid="{00000000-0005-0000-0000-0000A70B0000}"/>
    <cellStyle name="1_total_공사비(1차조정1120)_해운대중동낙천대 조경공사" xfId="4403" xr:uid="{00000000-0005-0000-0000-0000A80B0000}"/>
    <cellStyle name="1_total_공사비_도곡동롯데아파트 신축공사 중 조경식재 및 시설물공사" xfId="4404" xr:uid="{00000000-0005-0000-0000-0000A90B0000}"/>
    <cellStyle name="1_total_공사비_사당동2차 롯데아파트 신축공사 중 조경식재 및 시설물공사" xfId="4405" xr:uid="{00000000-0005-0000-0000-0000AA0B0000}"/>
    <cellStyle name="1_total_공사비_서대신동 금호아파트 조경공사" xfId="4406" xr:uid="{00000000-0005-0000-0000-0000AB0B0000}"/>
    <cellStyle name="1_total_공사비_성수동롯데아파트 조경공사" xfId="4407" xr:uid="{00000000-0005-0000-0000-0000AC0B0000}"/>
    <cellStyle name="1_total_공사비_숭인동 주거복합빌딩신축공사 중 조경식재 및 시설물공사" xfId="4408" xr:uid="{00000000-0005-0000-0000-0000AD0B0000}"/>
    <cellStyle name="1_total_공사비_오산외인주택놀이터주변조경공사" xfId="4409" xr:uid="{00000000-0005-0000-0000-0000AE0B0000}"/>
    <cellStyle name="1_total_공사비_요진이매역사수목이식공사(2003)" xfId="4410" xr:uid="{00000000-0005-0000-0000-0000AF0B0000}"/>
    <cellStyle name="1_total_공사비_조경시설물공내역" xfId="4411" xr:uid="{00000000-0005-0000-0000-0000B00B0000}"/>
    <cellStyle name="1_total_공사비_청담동 송목연립 조경식재 및 시설물공사" xfId="4412" xr:uid="{00000000-0005-0000-0000-0000B10B0000}"/>
    <cellStyle name="1_total_공사비_해운대 중동 조경공사 공내역서" xfId="4413" xr:uid="{00000000-0005-0000-0000-0000B20B0000}"/>
    <cellStyle name="1_total_공사비_해운대중동낙천대 조경공사" xfId="4414" xr:uid="{00000000-0005-0000-0000-0000B30B0000}"/>
    <cellStyle name="1_total_공사비조정(1128)" xfId="4415" xr:uid="{00000000-0005-0000-0000-0000B40B0000}"/>
    <cellStyle name="1_total_공사비조정(1128)_도곡동롯데아파트 신축공사 중 조경식재 및 시설물공사" xfId="4416" xr:uid="{00000000-0005-0000-0000-0000B50B0000}"/>
    <cellStyle name="1_total_공사비조정(1128)_사당동2차 롯데아파트 신축공사 중 조경식재 및 시설물공사" xfId="4417" xr:uid="{00000000-0005-0000-0000-0000B60B0000}"/>
    <cellStyle name="1_total_공사비조정(1128)_서대신동 금호아파트 조경공사" xfId="4418" xr:uid="{00000000-0005-0000-0000-0000B70B0000}"/>
    <cellStyle name="1_total_공사비조정(1128)_성수동롯데아파트 조경공사" xfId="4419" xr:uid="{00000000-0005-0000-0000-0000B80B0000}"/>
    <cellStyle name="1_total_공사비조정(1128)_숭인동 주거복합빌딩신축공사 중 조경식재 및 시설물공사" xfId="4420" xr:uid="{00000000-0005-0000-0000-0000B90B0000}"/>
    <cellStyle name="1_total_공사비조정(1128)_오산외인주택놀이터주변조경공사" xfId="4421" xr:uid="{00000000-0005-0000-0000-0000BA0B0000}"/>
    <cellStyle name="1_total_공사비조정(1128)_요진이매역사수목이식공사(2003)" xfId="4422" xr:uid="{00000000-0005-0000-0000-0000BB0B0000}"/>
    <cellStyle name="1_total_공사비조정(1128)_조경시설물공내역" xfId="4423" xr:uid="{00000000-0005-0000-0000-0000BC0B0000}"/>
    <cellStyle name="1_total_공사비조정(1128)_청담동 송목연립 조경식재 및 시설물공사" xfId="4424" xr:uid="{00000000-0005-0000-0000-0000BD0B0000}"/>
    <cellStyle name="1_total_공사비조정(1128)_해운대 중동 조경공사 공내역서" xfId="4425" xr:uid="{00000000-0005-0000-0000-0000BE0B0000}"/>
    <cellStyle name="1_total_공사비조정(1128)_해운대중동낙천대 조경공사" xfId="4426" xr:uid="{00000000-0005-0000-0000-0000BF0B0000}"/>
    <cellStyle name="1_total_공사예가(휘경동)-설계가" xfId="4427" xr:uid="{00000000-0005-0000-0000-0000C00B0000}"/>
    <cellStyle name="1_total_공사예가(휘경동)-설계가_도곡동롯데아파트 신축공사 중 조경식재 및 시설물공사" xfId="4428" xr:uid="{00000000-0005-0000-0000-0000C10B0000}"/>
    <cellStyle name="1_total_공사예가(휘경동)-설계가_사당동2차 롯데아파트 신축공사 중 조경식재 및 시설물공사" xfId="4429" xr:uid="{00000000-0005-0000-0000-0000C20B0000}"/>
    <cellStyle name="1_total_공사예가(휘경동)-설계가_서대신동 금호아파트 조경공사" xfId="4430" xr:uid="{00000000-0005-0000-0000-0000C30B0000}"/>
    <cellStyle name="1_total_공사예가(휘경동)-설계가_성수동롯데아파트 조경공사" xfId="4431" xr:uid="{00000000-0005-0000-0000-0000C40B0000}"/>
    <cellStyle name="1_total_공사예가(휘경동)-설계가_숭인동 주거복합빌딩신축공사 중 조경식재 및 시설물공사" xfId="4432" xr:uid="{00000000-0005-0000-0000-0000C50B0000}"/>
    <cellStyle name="1_total_공사예가(휘경동)-설계가_오산외인주택놀이터주변조경공사" xfId="4433" xr:uid="{00000000-0005-0000-0000-0000C60B0000}"/>
    <cellStyle name="1_total_공사예가(휘경동)-설계가_요진이매역사수목이식공사(2003)" xfId="4434" xr:uid="{00000000-0005-0000-0000-0000C70B0000}"/>
    <cellStyle name="1_total_공사예가(휘경동)-설계가_조경시설물공내역" xfId="4435" xr:uid="{00000000-0005-0000-0000-0000C80B0000}"/>
    <cellStyle name="1_total_공사예가(휘경동)-설계가_청담동 송목연립 조경식재 및 시설물공사" xfId="4436" xr:uid="{00000000-0005-0000-0000-0000C90B0000}"/>
    <cellStyle name="1_total_공사예가(휘경동)-설계가_해운대 중동 조경공사 공내역서" xfId="4437" xr:uid="{00000000-0005-0000-0000-0000CA0B0000}"/>
    <cellStyle name="1_total_공사예가(휘경동)-설계가_해운대중동낙천대 조경공사" xfId="4438" xr:uid="{00000000-0005-0000-0000-0000CB0B0000}"/>
    <cellStyle name="1_total_구로리총괄내역" xfId="1825" xr:uid="{00000000-0005-0000-0000-0000CC0B0000}"/>
    <cellStyle name="1_total_구로리총괄내역_0513설계내역서" xfId="1826" xr:uid="{00000000-0005-0000-0000-0000CD0B0000}"/>
    <cellStyle name="1_total_구로리총괄내역_구로리설계예산서1029" xfId="1827" xr:uid="{00000000-0005-0000-0000-0000CE0B0000}"/>
    <cellStyle name="1_total_구로리총괄내역_구로리설계예산서1029_0513설계내역서" xfId="1828" xr:uid="{00000000-0005-0000-0000-0000CF0B0000}"/>
    <cellStyle name="1_total_구로리총괄내역_구로리설계예산서1029_단대동청사쌈지마당" xfId="1829" xr:uid="{00000000-0005-0000-0000-0000D00B0000}"/>
    <cellStyle name="1_total_구로리총괄내역_구로리설계예산서1029_철거 및 이설수량산출-학교숲" xfId="1830" xr:uid="{00000000-0005-0000-0000-0000D10B0000}"/>
    <cellStyle name="1_total_구로리총괄내역_구로리설계예산서1029_철거 및 이설수량산출-학교숲_0513설계내역서" xfId="1831" xr:uid="{00000000-0005-0000-0000-0000D20B0000}"/>
    <cellStyle name="1_total_구로리총괄내역_구로리설계예산서1029_철거 및 이설수량산출-학교숲_단대동청사쌈지마당" xfId="1832" xr:uid="{00000000-0005-0000-0000-0000D30B0000}"/>
    <cellStyle name="1_total_구로리총괄내역_구로리설계예산서1118준공" xfId="1833" xr:uid="{00000000-0005-0000-0000-0000D40B0000}"/>
    <cellStyle name="1_total_구로리총괄내역_구로리설계예산서1118준공_0513설계내역서" xfId="1834" xr:uid="{00000000-0005-0000-0000-0000D50B0000}"/>
    <cellStyle name="1_total_구로리총괄내역_구로리설계예산서1118준공_단대동청사쌈지마당" xfId="1835" xr:uid="{00000000-0005-0000-0000-0000D60B0000}"/>
    <cellStyle name="1_total_구로리총괄내역_구로리설계예산서1118준공_철거 및 이설수량산출-학교숲" xfId="1836" xr:uid="{00000000-0005-0000-0000-0000D70B0000}"/>
    <cellStyle name="1_total_구로리총괄내역_구로리설계예산서1118준공_철거 및 이설수량산출-학교숲_0513설계내역서" xfId="1837" xr:uid="{00000000-0005-0000-0000-0000D80B0000}"/>
    <cellStyle name="1_total_구로리총괄내역_구로리설계예산서1118준공_철거 및 이설수량산출-학교숲_단대동청사쌈지마당" xfId="1838" xr:uid="{00000000-0005-0000-0000-0000D90B0000}"/>
    <cellStyle name="1_total_구로리총괄내역_구로리설계예산서조경" xfId="1839" xr:uid="{00000000-0005-0000-0000-0000DA0B0000}"/>
    <cellStyle name="1_total_구로리총괄내역_구로리설계예산서조경_0513설계내역서" xfId="1840" xr:uid="{00000000-0005-0000-0000-0000DB0B0000}"/>
    <cellStyle name="1_total_구로리총괄내역_구로리설계예산서조경_단대동청사쌈지마당" xfId="1841" xr:uid="{00000000-0005-0000-0000-0000DC0B0000}"/>
    <cellStyle name="1_total_구로리총괄내역_구로리설계예산서조경_철거 및 이설수량산출-학교숲" xfId="1842" xr:uid="{00000000-0005-0000-0000-0000DD0B0000}"/>
    <cellStyle name="1_total_구로리총괄내역_구로리설계예산서조경_철거 및 이설수량산출-학교숲_0513설계내역서" xfId="1843" xr:uid="{00000000-0005-0000-0000-0000DE0B0000}"/>
    <cellStyle name="1_total_구로리총괄내역_구로리설계예산서조경_철거 및 이설수량산출-학교숲_단대동청사쌈지마당" xfId="1844" xr:uid="{00000000-0005-0000-0000-0000DF0B0000}"/>
    <cellStyle name="1_total_구로리총괄내역_구로리어린이공원예산서(조경)1125" xfId="1845" xr:uid="{00000000-0005-0000-0000-0000E00B0000}"/>
    <cellStyle name="1_total_구로리총괄내역_구로리어린이공원예산서(조경)1125_0513설계내역서" xfId="1846" xr:uid="{00000000-0005-0000-0000-0000E10B0000}"/>
    <cellStyle name="1_total_구로리총괄내역_구로리어린이공원예산서(조경)1125_단대동청사쌈지마당" xfId="1847" xr:uid="{00000000-0005-0000-0000-0000E20B0000}"/>
    <cellStyle name="1_total_구로리총괄내역_구로리어린이공원예산서(조경)1125_철거 및 이설수량산출-학교숲" xfId="1848" xr:uid="{00000000-0005-0000-0000-0000E30B0000}"/>
    <cellStyle name="1_total_구로리총괄내역_구로리어린이공원예산서(조경)1125_철거 및 이설수량산출-학교숲_0513설계내역서" xfId="1849" xr:uid="{00000000-0005-0000-0000-0000E40B0000}"/>
    <cellStyle name="1_total_구로리총괄내역_구로리어린이공원예산서(조경)1125_철거 및 이설수량산출-학교숲_단대동청사쌈지마당" xfId="1850" xr:uid="{00000000-0005-0000-0000-0000E50B0000}"/>
    <cellStyle name="1_total_구로리총괄내역_내역서" xfId="1851" xr:uid="{00000000-0005-0000-0000-0000E60B0000}"/>
    <cellStyle name="1_total_구로리총괄내역_내역서_0513설계내역서" xfId="1852" xr:uid="{00000000-0005-0000-0000-0000E70B0000}"/>
    <cellStyle name="1_total_구로리총괄내역_내역서_단대동청사쌈지마당" xfId="1853" xr:uid="{00000000-0005-0000-0000-0000E80B0000}"/>
    <cellStyle name="1_total_구로리총괄내역_내역서_철거 및 이설수량산출-학교숲" xfId="1854" xr:uid="{00000000-0005-0000-0000-0000E90B0000}"/>
    <cellStyle name="1_total_구로리총괄내역_내역서_철거 및 이설수량산출-학교숲_0513설계내역서" xfId="1855" xr:uid="{00000000-0005-0000-0000-0000EA0B0000}"/>
    <cellStyle name="1_total_구로리총괄내역_내역서_철거 및 이설수량산출-학교숲_단대동청사쌈지마당" xfId="1856" xr:uid="{00000000-0005-0000-0000-0000EB0B0000}"/>
    <cellStyle name="1_total_구로리총괄내역_노임단가표" xfId="1857" xr:uid="{00000000-0005-0000-0000-0000EC0B0000}"/>
    <cellStyle name="1_total_구로리총괄내역_노임단가표_0513설계내역서" xfId="1858" xr:uid="{00000000-0005-0000-0000-0000ED0B0000}"/>
    <cellStyle name="1_total_구로리총괄내역_노임단가표_단대동청사쌈지마당" xfId="1859" xr:uid="{00000000-0005-0000-0000-0000EE0B0000}"/>
    <cellStyle name="1_total_구로리총괄내역_노임단가표_철거 및 이설수량산출-학교숲" xfId="1860" xr:uid="{00000000-0005-0000-0000-0000EF0B0000}"/>
    <cellStyle name="1_total_구로리총괄내역_노임단가표_철거 및 이설수량산출-학교숲_0513설계내역서" xfId="1861" xr:uid="{00000000-0005-0000-0000-0000F00B0000}"/>
    <cellStyle name="1_total_구로리총괄내역_노임단가표_철거 및 이설수량산출-학교숲_단대동청사쌈지마당" xfId="1862" xr:uid="{00000000-0005-0000-0000-0000F10B0000}"/>
    <cellStyle name="1_total_구로리총괄내역_단대동청사쌈지마당" xfId="1863" xr:uid="{00000000-0005-0000-0000-0000F20B0000}"/>
    <cellStyle name="1_total_구로리총괄내역_수도권매립지" xfId="1864" xr:uid="{00000000-0005-0000-0000-0000F30B0000}"/>
    <cellStyle name="1_total_구로리총괄내역_수도권매립지_0513설계내역서" xfId="1865" xr:uid="{00000000-0005-0000-0000-0000F40B0000}"/>
    <cellStyle name="1_total_구로리총괄내역_수도권매립지_단대동청사쌈지마당" xfId="1866" xr:uid="{00000000-0005-0000-0000-0000F50B0000}"/>
    <cellStyle name="1_total_구로리총괄내역_수도권매립지_철거 및 이설수량산출-학교숲" xfId="1867" xr:uid="{00000000-0005-0000-0000-0000F60B0000}"/>
    <cellStyle name="1_total_구로리총괄내역_수도권매립지_철거 및 이설수량산출-학교숲_0513설계내역서" xfId="1868" xr:uid="{00000000-0005-0000-0000-0000F70B0000}"/>
    <cellStyle name="1_total_구로리총괄내역_수도권매립지_철거 및 이설수량산출-학교숲_단대동청사쌈지마당" xfId="1869" xr:uid="{00000000-0005-0000-0000-0000F80B0000}"/>
    <cellStyle name="1_total_구로리총괄내역_수도권매립지1004(발주용)" xfId="1870" xr:uid="{00000000-0005-0000-0000-0000F90B0000}"/>
    <cellStyle name="1_total_구로리총괄내역_수도권매립지1004(발주용)_0513설계내역서" xfId="1871" xr:uid="{00000000-0005-0000-0000-0000FA0B0000}"/>
    <cellStyle name="1_total_구로리총괄내역_수도권매립지1004(발주용)_단대동청사쌈지마당" xfId="1872" xr:uid="{00000000-0005-0000-0000-0000FB0B0000}"/>
    <cellStyle name="1_total_구로리총괄내역_수도권매립지1004(발주용)_철거 및 이설수량산출-학교숲" xfId="1873" xr:uid="{00000000-0005-0000-0000-0000FC0B0000}"/>
    <cellStyle name="1_total_구로리총괄내역_수도권매립지1004(발주용)_철거 및 이설수량산출-학교숲_0513설계내역서" xfId="1874" xr:uid="{00000000-0005-0000-0000-0000FD0B0000}"/>
    <cellStyle name="1_total_구로리총괄내역_수도권매립지1004(발주용)_철거 및 이설수량산출-학교숲_단대동청사쌈지마당" xfId="1875" xr:uid="{00000000-0005-0000-0000-0000FE0B0000}"/>
    <cellStyle name="1_total_구로리총괄내역_일신건영설계예산서(0211)" xfId="1876" xr:uid="{00000000-0005-0000-0000-0000FF0B0000}"/>
    <cellStyle name="1_total_구로리총괄내역_일신건영설계예산서(0211)_0513설계내역서" xfId="1877" xr:uid="{00000000-0005-0000-0000-0000000C0000}"/>
    <cellStyle name="1_total_구로리총괄내역_일신건영설계예산서(0211)_단대동청사쌈지마당" xfId="1878" xr:uid="{00000000-0005-0000-0000-0000010C0000}"/>
    <cellStyle name="1_total_구로리총괄내역_일신건영설계예산서(0211)_철거 및 이설수량산출-학교숲" xfId="1879" xr:uid="{00000000-0005-0000-0000-0000020C0000}"/>
    <cellStyle name="1_total_구로리총괄내역_일신건영설계예산서(0211)_철거 및 이설수량산출-학교숲_0513설계내역서" xfId="1880" xr:uid="{00000000-0005-0000-0000-0000030C0000}"/>
    <cellStyle name="1_total_구로리총괄내역_일신건영설계예산서(0211)_철거 및 이설수량산출-학교숲_단대동청사쌈지마당" xfId="1881" xr:uid="{00000000-0005-0000-0000-0000040C0000}"/>
    <cellStyle name="1_total_구로리총괄내역_일위대가" xfId="1882" xr:uid="{00000000-0005-0000-0000-0000050C0000}"/>
    <cellStyle name="1_total_구로리총괄내역_일위대가_0513설계내역서" xfId="1883" xr:uid="{00000000-0005-0000-0000-0000060C0000}"/>
    <cellStyle name="1_total_구로리총괄내역_일위대가_단대동청사쌈지마당" xfId="1884" xr:uid="{00000000-0005-0000-0000-0000070C0000}"/>
    <cellStyle name="1_total_구로리총괄내역_일위대가_철거 및 이설수량산출-학교숲" xfId="1885" xr:uid="{00000000-0005-0000-0000-0000080C0000}"/>
    <cellStyle name="1_total_구로리총괄내역_일위대가_철거 및 이설수량산출-학교숲_0513설계내역서" xfId="1886" xr:uid="{00000000-0005-0000-0000-0000090C0000}"/>
    <cellStyle name="1_total_구로리총괄내역_일위대가_철거 및 이설수량산출-학교숲_단대동청사쌈지마당" xfId="1887" xr:uid="{00000000-0005-0000-0000-00000A0C0000}"/>
    <cellStyle name="1_total_구로리총괄내역_자재단가표" xfId="1888" xr:uid="{00000000-0005-0000-0000-00000B0C0000}"/>
    <cellStyle name="1_total_구로리총괄내역_자재단가표_0513설계내역서" xfId="1889" xr:uid="{00000000-0005-0000-0000-00000C0C0000}"/>
    <cellStyle name="1_total_구로리총괄내역_자재단가표_단대동청사쌈지마당" xfId="1890" xr:uid="{00000000-0005-0000-0000-00000D0C0000}"/>
    <cellStyle name="1_total_구로리총괄내역_자재단가표_철거 및 이설수량산출-학교숲" xfId="1891" xr:uid="{00000000-0005-0000-0000-00000E0C0000}"/>
    <cellStyle name="1_total_구로리총괄내역_자재단가표_철거 및 이설수량산출-학교숲_0513설계내역서" xfId="1892" xr:uid="{00000000-0005-0000-0000-00000F0C0000}"/>
    <cellStyle name="1_total_구로리총괄내역_자재단가표_철거 및 이설수량산출-학교숲_단대동청사쌈지마당" xfId="1893" xr:uid="{00000000-0005-0000-0000-0000100C0000}"/>
    <cellStyle name="1_total_구로리총괄내역_장안초등학교내역0814" xfId="1894" xr:uid="{00000000-0005-0000-0000-0000110C0000}"/>
    <cellStyle name="1_total_구로리총괄내역_장안초등학교내역0814_0513설계내역서" xfId="1895" xr:uid="{00000000-0005-0000-0000-0000120C0000}"/>
    <cellStyle name="1_total_구로리총괄내역_장안초등학교내역0814_단대동청사쌈지마당" xfId="1896" xr:uid="{00000000-0005-0000-0000-0000130C0000}"/>
    <cellStyle name="1_total_구로리총괄내역_장안초등학교내역0814_철거 및 이설수량산출-학교숲" xfId="1897" xr:uid="{00000000-0005-0000-0000-0000140C0000}"/>
    <cellStyle name="1_total_구로리총괄내역_장안초등학교내역0814_철거 및 이설수량산출-학교숲_0513설계내역서" xfId="1898" xr:uid="{00000000-0005-0000-0000-0000150C0000}"/>
    <cellStyle name="1_total_구로리총괄내역_장안초등학교내역0814_철거 및 이설수량산출-학교숲_단대동청사쌈지마당" xfId="1899" xr:uid="{00000000-0005-0000-0000-0000160C0000}"/>
    <cellStyle name="1_total_구로리총괄내역_철거 및 이설수량산출-학교숲" xfId="1900" xr:uid="{00000000-0005-0000-0000-0000170C0000}"/>
    <cellStyle name="1_total_구로리총괄내역_철거 및 이설수량산출-학교숲_0513설계내역서" xfId="1901" xr:uid="{00000000-0005-0000-0000-0000180C0000}"/>
    <cellStyle name="1_total_구로리총괄내역_철거 및 이설수량산출-학교숲_단대동청사쌈지마당" xfId="1902" xr:uid="{00000000-0005-0000-0000-0000190C0000}"/>
    <cellStyle name="1_total_단대동청사쌈지마당" xfId="1903" xr:uid="{00000000-0005-0000-0000-00001A0C0000}"/>
    <cellStyle name="1_total_단위1" xfId="4439" xr:uid="{00000000-0005-0000-0000-00001B0C0000}"/>
    <cellStyle name="1_total_단위1_도곡동롯데아파트 신축공사 중 조경식재 및 시설물공사" xfId="4440" xr:uid="{00000000-0005-0000-0000-00001C0C0000}"/>
    <cellStyle name="1_total_단위1_사당동2차 롯데아파트 신축공사 중 조경식재 및 시설물공사" xfId="4441" xr:uid="{00000000-0005-0000-0000-00001D0C0000}"/>
    <cellStyle name="1_total_단위1_서대신동 금호아파트 조경공사" xfId="4442" xr:uid="{00000000-0005-0000-0000-00001E0C0000}"/>
    <cellStyle name="1_total_단위1_성수동롯데아파트 조경공사" xfId="4443" xr:uid="{00000000-0005-0000-0000-00001F0C0000}"/>
    <cellStyle name="1_total_단위1_숭인동 주거복합빌딩신축공사 중 조경식재 및 시설물공사" xfId="4444" xr:uid="{00000000-0005-0000-0000-0000200C0000}"/>
    <cellStyle name="1_total_단위1_오산외인주택놀이터주변조경공사" xfId="4445" xr:uid="{00000000-0005-0000-0000-0000210C0000}"/>
    <cellStyle name="1_total_단위1_요진이매역사수목이식공사(2003)" xfId="4446" xr:uid="{00000000-0005-0000-0000-0000220C0000}"/>
    <cellStyle name="1_total_단위1_조경시설물공내역" xfId="4447" xr:uid="{00000000-0005-0000-0000-0000230C0000}"/>
    <cellStyle name="1_total_단위1_청담동 송목연립 조경식재 및 시설물공사" xfId="4448" xr:uid="{00000000-0005-0000-0000-0000240C0000}"/>
    <cellStyle name="1_total_단위1_해운대 중동 조경공사 공내역서" xfId="4449" xr:uid="{00000000-0005-0000-0000-0000250C0000}"/>
    <cellStyle name="1_total_단위1_해운대중동낙천대 조경공사" xfId="4450" xr:uid="{00000000-0005-0000-0000-0000260C0000}"/>
    <cellStyle name="1_total_단위수량산출" xfId="4451" xr:uid="{00000000-0005-0000-0000-0000270C0000}"/>
    <cellStyle name="1_total_단위수량산출_도곡동롯데아파트 신축공사 중 조경식재 및 시설물공사" xfId="4452" xr:uid="{00000000-0005-0000-0000-0000280C0000}"/>
    <cellStyle name="1_total_단위수량산출_사당동2차 롯데아파트 신축공사 중 조경식재 및 시설물공사" xfId="4453" xr:uid="{00000000-0005-0000-0000-0000290C0000}"/>
    <cellStyle name="1_total_단위수량산출_서대신동 금호아파트 조경공사" xfId="4454" xr:uid="{00000000-0005-0000-0000-00002A0C0000}"/>
    <cellStyle name="1_total_단위수량산출_성수동롯데아파트 조경공사" xfId="4455" xr:uid="{00000000-0005-0000-0000-00002B0C0000}"/>
    <cellStyle name="1_total_단위수량산출_숭인동 주거복합빌딩신축공사 중 조경식재 및 시설물공사" xfId="4456" xr:uid="{00000000-0005-0000-0000-00002C0C0000}"/>
    <cellStyle name="1_total_단위수량산출_오산외인주택놀이터주변조경공사" xfId="4457" xr:uid="{00000000-0005-0000-0000-00002D0C0000}"/>
    <cellStyle name="1_total_단위수량산출_요진이매역사수목이식공사(2003)" xfId="4458" xr:uid="{00000000-0005-0000-0000-00002E0C0000}"/>
    <cellStyle name="1_total_단위수량산출_조경시설물공내역" xfId="4459" xr:uid="{00000000-0005-0000-0000-00002F0C0000}"/>
    <cellStyle name="1_total_단위수량산출_청담동 송목연립 조경식재 및 시설물공사" xfId="4460" xr:uid="{00000000-0005-0000-0000-0000300C0000}"/>
    <cellStyle name="1_total_단위수량산출_해운대 중동 조경공사 공내역서" xfId="4461" xr:uid="{00000000-0005-0000-0000-0000310C0000}"/>
    <cellStyle name="1_total_단위수량산출_해운대중동낙천대 조경공사" xfId="4462" xr:uid="{00000000-0005-0000-0000-0000320C0000}"/>
    <cellStyle name="1_total_단위수량산출-1" xfId="4463" xr:uid="{00000000-0005-0000-0000-0000330C0000}"/>
    <cellStyle name="1_total_단위수량산출-1_도곡동롯데아파트 신축공사 중 조경식재 및 시설물공사" xfId="4464" xr:uid="{00000000-0005-0000-0000-0000340C0000}"/>
    <cellStyle name="1_total_단위수량산출-1_사당동2차 롯데아파트 신축공사 중 조경식재 및 시설물공사" xfId="4465" xr:uid="{00000000-0005-0000-0000-0000350C0000}"/>
    <cellStyle name="1_total_단위수량산출-1_서대신동 금호아파트 조경공사" xfId="4466" xr:uid="{00000000-0005-0000-0000-0000360C0000}"/>
    <cellStyle name="1_total_단위수량산출-1_성수동롯데아파트 조경공사" xfId="4467" xr:uid="{00000000-0005-0000-0000-0000370C0000}"/>
    <cellStyle name="1_total_단위수량산출-1_숭인동 주거복합빌딩신축공사 중 조경식재 및 시설물공사" xfId="4468" xr:uid="{00000000-0005-0000-0000-0000380C0000}"/>
    <cellStyle name="1_total_단위수량산출-1_오산외인주택놀이터주변조경공사" xfId="4469" xr:uid="{00000000-0005-0000-0000-0000390C0000}"/>
    <cellStyle name="1_total_단위수량산출-1_요진이매역사수목이식공사(2003)" xfId="4470" xr:uid="{00000000-0005-0000-0000-00003A0C0000}"/>
    <cellStyle name="1_total_단위수량산출-1_조경시설물공내역" xfId="4471" xr:uid="{00000000-0005-0000-0000-00003B0C0000}"/>
    <cellStyle name="1_total_단위수량산출-1_청담동 송목연립 조경식재 및 시설물공사" xfId="4472" xr:uid="{00000000-0005-0000-0000-00003C0C0000}"/>
    <cellStyle name="1_total_단위수량산출-1_해운대 중동 조경공사 공내역서" xfId="4473" xr:uid="{00000000-0005-0000-0000-00003D0C0000}"/>
    <cellStyle name="1_total_단위수량산출-1_해운대중동낙천대 조경공사" xfId="4474" xr:uid="{00000000-0005-0000-0000-00003E0C0000}"/>
    <cellStyle name="1_total_도곡동롯데아파트 신축공사 중 조경식재 및 시설물공사" xfId="4475" xr:uid="{00000000-0005-0000-0000-00003F0C0000}"/>
    <cellStyle name="1_total_문래수량집계" xfId="4476" xr:uid="{00000000-0005-0000-0000-0000400C0000}"/>
    <cellStyle name="1_total_문래수량집계_도곡동롯데아파트 신축공사 중 조경식재 및 시설물공사" xfId="4477" xr:uid="{00000000-0005-0000-0000-0000410C0000}"/>
    <cellStyle name="1_total_문래수량집계_사당동2차 롯데아파트 신축공사 중 조경식재 및 시설물공사" xfId="4478" xr:uid="{00000000-0005-0000-0000-0000420C0000}"/>
    <cellStyle name="1_total_문래수량집계_서대신동 금호아파트 조경공사" xfId="4479" xr:uid="{00000000-0005-0000-0000-0000430C0000}"/>
    <cellStyle name="1_total_문래수량집계_성수동롯데아파트 조경공사" xfId="4480" xr:uid="{00000000-0005-0000-0000-0000440C0000}"/>
    <cellStyle name="1_total_문래수량집계_숭인동 주거복합빌딩신축공사 중 조경식재 및 시설물공사" xfId="4481" xr:uid="{00000000-0005-0000-0000-0000450C0000}"/>
    <cellStyle name="1_total_문래수량집계_오산외인주택놀이터주변조경공사" xfId="4482" xr:uid="{00000000-0005-0000-0000-0000460C0000}"/>
    <cellStyle name="1_total_문래수량집계_요진이매역사수목이식공사(2003)" xfId="4483" xr:uid="{00000000-0005-0000-0000-0000470C0000}"/>
    <cellStyle name="1_total_문래수량집계_조경시설물공내역" xfId="4484" xr:uid="{00000000-0005-0000-0000-0000480C0000}"/>
    <cellStyle name="1_total_문래수량집계_청담동 송목연립 조경식재 및 시설물공사" xfId="4485" xr:uid="{00000000-0005-0000-0000-0000490C0000}"/>
    <cellStyle name="1_total_문래수량집계_해운대 중동 조경공사 공내역서" xfId="4486" xr:uid="{00000000-0005-0000-0000-00004A0C0000}"/>
    <cellStyle name="1_total_문래수량집계_해운대중동낙천대 조경공사" xfId="4487" xr:uid="{00000000-0005-0000-0000-00004B0C0000}"/>
    <cellStyle name="1_total_사당동2차 롯데아파트 신축공사 중 조경식재 및 시설물공사" xfId="4488" xr:uid="{00000000-0005-0000-0000-00004C0C0000}"/>
    <cellStyle name="1_total_서대신동 금호아파트 조경공사" xfId="4489" xr:uid="{00000000-0005-0000-0000-00004D0C0000}"/>
    <cellStyle name="1_total_서초spa공사비-실행가" xfId="4490" xr:uid="{00000000-0005-0000-0000-00004E0C0000}"/>
    <cellStyle name="1_total_서초spa공사비-실행가_도곡동롯데아파트 신축공사 중 조경식재 및 시설물공사" xfId="4491" xr:uid="{00000000-0005-0000-0000-00004F0C0000}"/>
    <cellStyle name="1_total_서초spa공사비-실행가_사당동2차 롯데아파트 신축공사 중 조경식재 및 시설물공사" xfId="4492" xr:uid="{00000000-0005-0000-0000-0000500C0000}"/>
    <cellStyle name="1_total_서초spa공사비-실행가_서대신동 금호아파트 조경공사" xfId="4493" xr:uid="{00000000-0005-0000-0000-0000510C0000}"/>
    <cellStyle name="1_total_서초spa공사비-실행가_성수동롯데아파트 조경공사" xfId="4494" xr:uid="{00000000-0005-0000-0000-0000520C0000}"/>
    <cellStyle name="1_total_서초spa공사비-실행가_숭인동 주거복합빌딩신축공사 중 조경식재 및 시설물공사" xfId="4495" xr:uid="{00000000-0005-0000-0000-0000530C0000}"/>
    <cellStyle name="1_total_서초spa공사비-실행가_오산외인주택놀이터주변조경공사" xfId="4496" xr:uid="{00000000-0005-0000-0000-0000540C0000}"/>
    <cellStyle name="1_total_서초spa공사비-실행가_요진이매역사수목이식공사(2003)" xfId="4497" xr:uid="{00000000-0005-0000-0000-0000550C0000}"/>
    <cellStyle name="1_total_서초spa공사비-실행가_조경시설물공내역" xfId="4498" xr:uid="{00000000-0005-0000-0000-0000560C0000}"/>
    <cellStyle name="1_total_서초spa공사비-실행가_청담동 송목연립 조경식재 및 시설물공사" xfId="4499" xr:uid="{00000000-0005-0000-0000-0000570C0000}"/>
    <cellStyle name="1_total_서초spa공사비-실행가_해운대 중동 조경공사 공내역서" xfId="4500" xr:uid="{00000000-0005-0000-0000-0000580C0000}"/>
    <cellStyle name="1_total_서초spa공사비-실행가_해운대중동낙천대 조경공사" xfId="4501" xr:uid="{00000000-0005-0000-0000-0000590C0000}"/>
    <cellStyle name="1_total_성수동롯데아파트 조경공사" xfId="4502" xr:uid="{00000000-0005-0000-0000-00005A0C0000}"/>
    <cellStyle name="1_total_수량집계표" xfId="4503" xr:uid="{00000000-0005-0000-0000-00005B0C0000}"/>
    <cellStyle name="1_total_수량집계표_도곡동롯데아파트 신축공사 중 조경식재 및 시설물공사" xfId="4504" xr:uid="{00000000-0005-0000-0000-00005C0C0000}"/>
    <cellStyle name="1_total_수량집계표_사당동2차 롯데아파트 신축공사 중 조경식재 및 시설물공사" xfId="4505" xr:uid="{00000000-0005-0000-0000-00005D0C0000}"/>
    <cellStyle name="1_total_수량집계표_서대신동 금호아파트 조경공사" xfId="4506" xr:uid="{00000000-0005-0000-0000-00005E0C0000}"/>
    <cellStyle name="1_total_수량집계표_성수동롯데아파트 조경공사" xfId="4507" xr:uid="{00000000-0005-0000-0000-00005F0C0000}"/>
    <cellStyle name="1_total_수량집계표_숭인동 주거복합빌딩신축공사 중 조경식재 및 시설물공사" xfId="4508" xr:uid="{00000000-0005-0000-0000-0000600C0000}"/>
    <cellStyle name="1_total_수량집계표_오산외인주택놀이터주변조경공사" xfId="4509" xr:uid="{00000000-0005-0000-0000-0000610C0000}"/>
    <cellStyle name="1_total_수량집계표_요진이매역사수목이식공사(2003)" xfId="4510" xr:uid="{00000000-0005-0000-0000-0000620C0000}"/>
    <cellStyle name="1_total_수량집계표_조경시설물공내역" xfId="4511" xr:uid="{00000000-0005-0000-0000-0000630C0000}"/>
    <cellStyle name="1_total_수량집계표_청담동 송목연립 조경식재 및 시설물공사" xfId="4512" xr:uid="{00000000-0005-0000-0000-0000640C0000}"/>
    <cellStyle name="1_total_수량집계표_해운대 중동 조경공사 공내역서" xfId="4513" xr:uid="{00000000-0005-0000-0000-0000650C0000}"/>
    <cellStyle name="1_total_수량집계표_해운대중동낙천대 조경공사" xfId="4514" xr:uid="{00000000-0005-0000-0000-0000660C0000}"/>
    <cellStyle name="1_total_수량총괄표" xfId="4515" xr:uid="{00000000-0005-0000-0000-0000670C0000}"/>
    <cellStyle name="1_total_수량총괄표_도곡동롯데아파트 신축공사 중 조경식재 및 시설물공사" xfId="4516" xr:uid="{00000000-0005-0000-0000-0000680C0000}"/>
    <cellStyle name="1_total_수량총괄표_사당동2차 롯데아파트 신축공사 중 조경식재 및 시설물공사" xfId="4517" xr:uid="{00000000-0005-0000-0000-0000690C0000}"/>
    <cellStyle name="1_total_수량총괄표_서대신동 금호아파트 조경공사" xfId="4518" xr:uid="{00000000-0005-0000-0000-00006A0C0000}"/>
    <cellStyle name="1_total_수량총괄표_성수동롯데아파트 조경공사" xfId="4519" xr:uid="{00000000-0005-0000-0000-00006B0C0000}"/>
    <cellStyle name="1_total_수량총괄표_숭인동 주거복합빌딩신축공사 중 조경식재 및 시설물공사" xfId="4520" xr:uid="{00000000-0005-0000-0000-00006C0C0000}"/>
    <cellStyle name="1_total_수량총괄표_오산외인주택놀이터주변조경공사" xfId="4521" xr:uid="{00000000-0005-0000-0000-00006D0C0000}"/>
    <cellStyle name="1_total_수량총괄표_요진이매역사수목이식공사(2003)" xfId="4522" xr:uid="{00000000-0005-0000-0000-00006E0C0000}"/>
    <cellStyle name="1_total_수량총괄표_조경시설물공내역" xfId="4523" xr:uid="{00000000-0005-0000-0000-00006F0C0000}"/>
    <cellStyle name="1_total_수량총괄표_청담동 송목연립 조경식재 및 시설물공사" xfId="4524" xr:uid="{00000000-0005-0000-0000-0000700C0000}"/>
    <cellStyle name="1_total_수량총괄표_해운대 중동 조경공사 공내역서" xfId="4525" xr:uid="{00000000-0005-0000-0000-0000710C0000}"/>
    <cellStyle name="1_total_수량총괄표_해운대중동낙천대 조경공사" xfId="4526" xr:uid="{00000000-0005-0000-0000-0000720C0000}"/>
    <cellStyle name="1_total_수원변경수량산출" xfId="4527" xr:uid="{00000000-0005-0000-0000-0000730C0000}"/>
    <cellStyle name="1_total_수원변경수량산출_도곡동롯데아파트 신축공사 중 조경식재 및 시설물공사" xfId="4528" xr:uid="{00000000-0005-0000-0000-0000740C0000}"/>
    <cellStyle name="1_total_수원변경수량산출_사당동2차 롯데아파트 신축공사 중 조경식재 및 시설물공사" xfId="4529" xr:uid="{00000000-0005-0000-0000-0000750C0000}"/>
    <cellStyle name="1_total_수원변경수량산출_서대신동 금호아파트 조경공사" xfId="4530" xr:uid="{00000000-0005-0000-0000-0000760C0000}"/>
    <cellStyle name="1_total_수원변경수량산출_성수동롯데아파트 조경공사" xfId="4531" xr:uid="{00000000-0005-0000-0000-0000770C0000}"/>
    <cellStyle name="1_total_수원변경수량산출_숭인동 주거복합빌딩신축공사 중 조경식재 및 시설물공사" xfId="4532" xr:uid="{00000000-0005-0000-0000-0000780C0000}"/>
    <cellStyle name="1_total_수원변경수량산출_오산외인주택놀이터주변조경공사" xfId="4533" xr:uid="{00000000-0005-0000-0000-0000790C0000}"/>
    <cellStyle name="1_total_수원변경수량산출_요진이매역사수목이식공사(2003)" xfId="4534" xr:uid="{00000000-0005-0000-0000-00007A0C0000}"/>
    <cellStyle name="1_total_수원변경수량산출_조경시설물공내역" xfId="4535" xr:uid="{00000000-0005-0000-0000-00007B0C0000}"/>
    <cellStyle name="1_total_수원변경수량산출_청담동 송목연립 조경식재 및 시설물공사" xfId="4536" xr:uid="{00000000-0005-0000-0000-00007C0C0000}"/>
    <cellStyle name="1_total_수원변경수량산출_해운대 중동 조경공사 공내역서" xfId="4537" xr:uid="{00000000-0005-0000-0000-00007D0C0000}"/>
    <cellStyle name="1_total_수원변경수량산출_해운대중동낙천대 조경공사" xfId="4538" xr:uid="{00000000-0005-0000-0000-00007E0C0000}"/>
    <cellStyle name="1_total_수원수량집계(7.13)" xfId="4539" xr:uid="{00000000-0005-0000-0000-00007F0C0000}"/>
    <cellStyle name="1_total_수원수량집계(7.13)_도곡동롯데아파트 신축공사 중 조경식재 및 시설물공사" xfId="4540" xr:uid="{00000000-0005-0000-0000-0000800C0000}"/>
    <cellStyle name="1_total_수원수량집계(7.13)_사당동2차 롯데아파트 신축공사 중 조경식재 및 시설물공사" xfId="4541" xr:uid="{00000000-0005-0000-0000-0000810C0000}"/>
    <cellStyle name="1_total_수원수량집계(7.13)_서대신동 금호아파트 조경공사" xfId="4542" xr:uid="{00000000-0005-0000-0000-0000820C0000}"/>
    <cellStyle name="1_total_수원수량집계(7.13)_성수동롯데아파트 조경공사" xfId="4543" xr:uid="{00000000-0005-0000-0000-0000830C0000}"/>
    <cellStyle name="1_total_수원수량집계(7.13)_숭인동 주거복합빌딩신축공사 중 조경식재 및 시설물공사" xfId="4544" xr:uid="{00000000-0005-0000-0000-0000840C0000}"/>
    <cellStyle name="1_total_수원수량집계(7.13)_오산외인주택놀이터주변조경공사" xfId="4545" xr:uid="{00000000-0005-0000-0000-0000850C0000}"/>
    <cellStyle name="1_total_수원수량집계(7.13)_요진이매역사수목이식공사(2003)" xfId="4546" xr:uid="{00000000-0005-0000-0000-0000860C0000}"/>
    <cellStyle name="1_total_수원수량집계(7.13)_조경시설물공내역" xfId="4547" xr:uid="{00000000-0005-0000-0000-0000870C0000}"/>
    <cellStyle name="1_total_수원수량집계(7.13)_청담동 송목연립 조경식재 및 시설물공사" xfId="4548" xr:uid="{00000000-0005-0000-0000-0000880C0000}"/>
    <cellStyle name="1_total_수원수량집계(7.13)_해운대 중동 조경공사 공내역서" xfId="4549" xr:uid="{00000000-0005-0000-0000-0000890C0000}"/>
    <cellStyle name="1_total_수원수량집계(7.13)_해운대중동낙천대 조경공사" xfId="4550" xr:uid="{00000000-0005-0000-0000-00008A0C0000}"/>
    <cellStyle name="1_total_수원수량집계(7.31)" xfId="4551" xr:uid="{00000000-0005-0000-0000-00008B0C0000}"/>
    <cellStyle name="1_total_수원수량집계(7.31)_도곡동롯데아파트 신축공사 중 조경식재 및 시설물공사" xfId="4552" xr:uid="{00000000-0005-0000-0000-00008C0C0000}"/>
    <cellStyle name="1_total_수원수량집계(7.31)_사당동2차 롯데아파트 신축공사 중 조경식재 및 시설물공사" xfId="4553" xr:uid="{00000000-0005-0000-0000-00008D0C0000}"/>
    <cellStyle name="1_total_수원수량집계(7.31)_서대신동 금호아파트 조경공사" xfId="4554" xr:uid="{00000000-0005-0000-0000-00008E0C0000}"/>
    <cellStyle name="1_total_수원수량집계(7.31)_성수동롯데아파트 조경공사" xfId="4555" xr:uid="{00000000-0005-0000-0000-00008F0C0000}"/>
    <cellStyle name="1_total_수원수량집계(7.31)_숭인동 주거복합빌딩신축공사 중 조경식재 및 시설물공사" xfId="4556" xr:uid="{00000000-0005-0000-0000-0000900C0000}"/>
    <cellStyle name="1_total_수원수량집계(7.31)_오산외인주택놀이터주변조경공사" xfId="4557" xr:uid="{00000000-0005-0000-0000-0000910C0000}"/>
    <cellStyle name="1_total_수원수량집계(7.31)_요진이매역사수목이식공사(2003)" xfId="4558" xr:uid="{00000000-0005-0000-0000-0000920C0000}"/>
    <cellStyle name="1_total_수원수량집계(7.31)_조경시설물공내역" xfId="4559" xr:uid="{00000000-0005-0000-0000-0000930C0000}"/>
    <cellStyle name="1_total_수원수량집계(7.31)_청담동 송목연립 조경식재 및 시설물공사" xfId="4560" xr:uid="{00000000-0005-0000-0000-0000940C0000}"/>
    <cellStyle name="1_total_수원수량집계(7.31)_해운대 중동 조경공사 공내역서" xfId="4561" xr:uid="{00000000-0005-0000-0000-0000950C0000}"/>
    <cellStyle name="1_total_수원수량집계(7.31)_해운대중동낙천대 조경공사" xfId="4562" xr:uid="{00000000-0005-0000-0000-0000960C0000}"/>
    <cellStyle name="1_total_숭인동 주거복합빌딩신축공사 중 조경식재 및 시설물공사" xfId="4563" xr:uid="{00000000-0005-0000-0000-0000970C0000}"/>
    <cellStyle name="1_total_쌍용수량0905" xfId="4564" xr:uid="{00000000-0005-0000-0000-0000980C0000}"/>
    <cellStyle name="1_total_쌍용수량0905_도곡동롯데아파트 신축공사 중 조경식재 및 시설물공사" xfId="4565" xr:uid="{00000000-0005-0000-0000-0000990C0000}"/>
    <cellStyle name="1_total_쌍용수량0905_사당동2차 롯데아파트 신축공사 중 조경식재 및 시설물공사" xfId="4566" xr:uid="{00000000-0005-0000-0000-00009A0C0000}"/>
    <cellStyle name="1_total_쌍용수량0905_서대신동 금호아파트 조경공사" xfId="4567" xr:uid="{00000000-0005-0000-0000-00009B0C0000}"/>
    <cellStyle name="1_total_쌍용수량0905_성수동롯데아파트 조경공사" xfId="4568" xr:uid="{00000000-0005-0000-0000-00009C0C0000}"/>
    <cellStyle name="1_total_쌍용수량0905_숭인동 주거복합빌딩신축공사 중 조경식재 및 시설물공사" xfId="4569" xr:uid="{00000000-0005-0000-0000-00009D0C0000}"/>
    <cellStyle name="1_total_쌍용수량0905_오산외인주택놀이터주변조경공사" xfId="4570" xr:uid="{00000000-0005-0000-0000-00009E0C0000}"/>
    <cellStyle name="1_total_쌍용수량0905_요진이매역사수목이식공사(2003)" xfId="4571" xr:uid="{00000000-0005-0000-0000-00009F0C0000}"/>
    <cellStyle name="1_total_쌍용수량0905_조경시설물공내역" xfId="4572" xr:uid="{00000000-0005-0000-0000-0000A00C0000}"/>
    <cellStyle name="1_total_쌍용수량0905_청담동 송목연립 조경식재 및 시설물공사" xfId="4573" xr:uid="{00000000-0005-0000-0000-0000A10C0000}"/>
    <cellStyle name="1_total_쌍용수량0905_해운대 중동 조경공사 공내역서" xfId="4574" xr:uid="{00000000-0005-0000-0000-0000A20C0000}"/>
    <cellStyle name="1_total_쌍용수량0905_해운대중동낙천대 조경공사" xfId="4575" xr:uid="{00000000-0005-0000-0000-0000A30C0000}"/>
    <cellStyle name="1_total_쌍용수량집계" xfId="4576" xr:uid="{00000000-0005-0000-0000-0000A40C0000}"/>
    <cellStyle name="1_total_쌍용수량집계_도곡동롯데아파트 신축공사 중 조경식재 및 시설물공사" xfId="4577" xr:uid="{00000000-0005-0000-0000-0000A50C0000}"/>
    <cellStyle name="1_total_쌍용수량집계_사당동2차 롯데아파트 신축공사 중 조경식재 및 시설물공사" xfId="4578" xr:uid="{00000000-0005-0000-0000-0000A60C0000}"/>
    <cellStyle name="1_total_쌍용수량집계_서대신동 금호아파트 조경공사" xfId="4579" xr:uid="{00000000-0005-0000-0000-0000A70C0000}"/>
    <cellStyle name="1_total_쌍용수량집계_성수동롯데아파트 조경공사" xfId="4580" xr:uid="{00000000-0005-0000-0000-0000A80C0000}"/>
    <cellStyle name="1_total_쌍용수량집계_숭인동 주거복합빌딩신축공사 중 조경식재 및 시설물공사" xfId="4581" xr:uid="{00000000-0005-0000-0000-0000A90C0000}"/>
    <cellStyle name="1_total_쌍용수량집계_오산외인주택놀이터주변조경공사" xfId="4582" xr:uid="{00000000-0005-0000-0000-0000AA0C0000}"/>
    <cellStyle name="1_total_쌍용수량집계_요진이매역사수목이식공사(2003)" xfId="4583" xr:uid="{00000000-0005-0000-0000-0000AB0C0000}"/>
    <cellStyle name="1_total_쌍용수량집계_조경시설물공내역" xfId="4584" xr:uid="{00000000-0005-0000-0000-0000AC0C0000}"/>
    <cellStyle name="1_total_쌍용수량집계_청담동 송목연립 조경식재 및 시설물공사" xfId="4585" xr:uid="{00000000-0005-0000-0000-0000AD0C0000}"/>
    <cellStyle name="1_total_쌍용수량집계_해운대 중동 조경공사 공내역서" xfId="4586" xr:uid="{00000000-0005-0000-0000-0000AE0C0000}"/>
    <cellStyle name="1_total_쌍용수량집계_해운대중동낙천대 조경공사" xfId="4587" xr:uid="{00000000-0005-0000-0000-0000AF0C0000}"/>
    <cellStyle name="1_total_안양비산내역서(0506)" xfId="4588" xr:uid="{00000000-0005-0000-0000-0000B00C0000}"/>
    <cellStyle name="1_total_안양비산내역서(0506)_도곡동롯데아파트 신축공사 중 조경식재 및 시설물공사" xfId="4589" xr:uid="{00000000-0005-0000-0000-0000B10C0000}"/>
    <cellStyle name="1_total_안양비산내역서(0506)_사당동2차 롯데아파트 신축공사 중 조경식재 및 시설물공사" xfId="4590" xr:uid="{00000000-0005-0000-0000-0000B20C0000}"/>
    <cellStyle name="1_total_안양비산내역서(0506)_서대신동 금호아파트 조경공사" xfId="4591" xr:uid="{00000000-0005-0000-0000-0000B30C0000}"/>
    <cellStyle name="1_total_안양비산내역서(0506)_성수동롯데아파트 조경공사" xfId="4592" xr:uid="{00000000-0005-0000-0000-0000B40C0000}"/>
    <cellStyle name="1_total_안양비산내역서(0506)_숭인동 주거복합빌딩신축공사 중 조경식재 및 시설물공사" xfId="4593" xr:uid="{00000000-0005-0000-0000-0000B50C0000}"/>
    <cellStyle name="1_total_안양비산내역서(0506)_오산외인주택놀이터주변조경공사" xfId="4594" xr:uid="{00000000-0005-0000-0000-0000B60C0000}"/>
    <cellStyle name="1_total_안양비산내역서(0506)_요진이매역사수목이식공사(2003)" xfId="4595" xr:uid="{00000000-0005-0000-0000-0000B70C0000}"/>
    <cellStyle name="1_total_안양비산내역서(0506)_조경시설물공내역" xfId="4596" xr:uid="{00000000-0005-0000-0000-0000B80C0000}"/>
    <cellStyle name="1_total_안양비산내역서(0506)_청담동 송목연립 조경식재 및 시설물공사" xfId="4597" xr:uid="{00000000-0005-0000-0000-0000B90C0000}"/>
    <cellStyle name="1_total_안양비산내역서(0506)_해운대 중동 조경공사 공내역서" xfId="4598" xr:uid="{00000000-0005-0000-0000-0000BA0C0000}"/>
    <cellStyle name="1_total_안양비산내역서(0506)_해운대중동낙천대 조경공사" xfId="4599" xr:uid="{00000000-0005-0000-0000-0000BB0C0000}"/>
    <cellStyle name="1_total_오산외인주택놀이터주변조경공사" xfId="4600" xr:uid="{00000000-0005-0000-0000-0000BC0C0000}"/>
    <cellStyle name="1_total_요진이매역사수목이식공사(2003)" xfId="4601" xr:uid="{00000000-0005-0000-0000-0000BD0C0000}"/>
    <cellStyle name="1_total_용평수량집계" xfId="4602" xr:uid="{00000000-0005-0000-0000-0000BE0C0000}"/>
    <cellStyle name="1_total_용평수량집계_도곡동롯데아파트 신축공사 중 조경식재 및 시설물공사" xfId="4603" xr:uid="{00000000-0005-0000-0000-0000BF0C0000}"/>
    <cellStyle name="1_total_용평수량집계_사당동2차 롯데아파트 신축공사 중 조경식재 및 시설물공사" xfId="4604" xr:uid="{00000000-0005-0000-0000-0000C00C0000}"/>
    <cellStyle name="1_total_용평수량집계_서대신동 금호아파트 조경공사" xfId="4605" xr:uid="{00000000-0005-0000-0000-0000C10C0000}"/>
    <cellStyle name="1_total_용평수량집계_성수동롯데아파트 조경공사" xfId="4606" xr:uid="{00000000-0005-0000-0000-0000C20C0000}"/>
    <cellStyle name="1_total_용평수량집계_숭인동 주거복합빌딩신축공사 중 조경식재 및 시설물공사" xfId="4607" xr:uid="{00000000-0005-0000-0000-0000C30C0000}"/>
    <cellStyle name="1_total_용평수량집계_오산외인주택놀이터주변조경공사" xfId="4608" xr:uid="{00000000-0005-0000-0000-0000C40C0000}"/>
    <cellStyle name="1_total_용평수량집계_요진이매역사수목이식공사(2003)" xfId="4609" xr:uid="{00000000-0005-0000-0000-0000C50C0000}"/>
    <cellStyle name="1_total_용평수량집계_조경시설물공내역" xfId="4610" xr:uid="{00000000-0005-0000-0000-0000C60C0000}"/>
    <cellStyle name="1_total_용평수량집계_청담동 송목연립 조경식재 및 시설물공사" xfId="4611" xr:uid="{00000000-0005-0000-0000-0000C70C0000}"/>
    <cellStyle name="1_total_용평수량집계_해운대 중동 조경공사 공내역서" xfId="4612" xr:uid="{00000000-0005-0000-0000-0000C80C0000}"/>
    <cellStyle name="1_total_용평수량집계_해운대중동낙천대 조경공사" xfId="4613" xr:uid="{00000000-0005-0000-0000-0000C90C0000}"/>
    <cellStyle name="1_total_은파단위수량" xfId="4614" xr:uid="{00000000-0005-0000-0000-0000CA0C0000}"/>
    <cellStyle name="1_total_은파단위수량_도곡동롯데아파트 신축공사 중 조경식재 및 시설물공사" xfId="4615" xr:uid="{00000000-0005-0000-0000-0000CB0C0000}"/>
    <cellStyle name="1_total_은파단위수량_사당동2차 롯데아파트 신축공사 중 조경식재 및 시설물공사" xfId="4616" xr:uid="{00000000-0005-0000-0000-0000CC0C0000}"/>
    <cellStyle name="1_total_은파단위수량_서대신동 금호아파트 조경공사" xfId="4617" xr:uid="{00000000-0005-0000-0000-0000CD0C0000}"/>
    <cellStyle name="1_total_은파단위수량_성수동롯데아파트 조경공사" xfId="4618" xr:uid="{00000000-0005-0000-0000-0000CE0C0000}"/>
    <cellStyle name="1_total_은파단위수량_숭인동 주거복합빌딩신축공사 중 조경식재 및 시설물공사" xfId="4619" xr:uid="{00000000-0005-0000-0000-0000CF0C0000}"/>
    <cellStyle name="1_total_은파단위수량_오산외인주택놀이터주변조경공사" xfId="4620" xr:uid="{00000000-0005-0000-0000-0000D00C0000}"/>
    <cellStyle name="1_total_은파단위수량_요진이매역사수목이식공사(2003)" xfId="4621" xr:uid="{00000000-0005-0000-0000-0000D10C0000}"/>
    <cellStyle name="1_total_은파단위수량_조경시설물공내역" xfId="4622" xr:uid="{00000000-0005-0000-0000-0000D20C0000}"/>
    <cellStyle name="1_total_은파단위수량_청담동 송목연립 조경식재 및 시설물공사" xfId="4623" xr:uid="{00000000-0005-0000-0000-0000D30C0000}"/>
    <cellStyle name="1_total_은파단위수량_해운대 중동 조경공사 공내역서" xfId="4624" xr:uid="{00000000-0005-0000-0000-0000D40C0000}"/>
    <cellStyle name="1_total_은파단위수량_해운대중동낙천대 조경공사" xfId="4625" xr:uid="{00000000-0005-0000-0000-0000D50C0000}"/>
    <cellStyle name="1_total_은파수량집계" xfId="4626" xr:uid="{00000000-0005-0000-0000-0000D60C0000}"/>
    <cellStyle name="1_total_은파수량집계_도곡동롯데아파트 신축공사 중 조경식재 및 시설물공사" xfId="4627" xr:uid="{00000000-0005-0000-0000-0000D70C0000}"/>
    <cellStyle name="1_total_은파수량집계_사당동2차 롯데아파트 신축공사 중 조경식재 및 시설물공사" xfId="4628" xr:uid="{00000000-0005-0000-0000-0000D80C0000}"/>
    <cellStyle name="1_total_은파수량집계_서대신동 금호아파트 조경공사" xfId="4629" xr:uid="{00000000-0005-0000-0000-0000D90C0000}"/>
    <cellStyle name="1_total_은파수량집계_성수동롯데아파트 조경공사" xfId="4630" xr:uid="{00000000-0005-0000-0000-0000DA0C0000}"/>
    <cellStyle name="1_total_은파수량집계_숭인동 주거복합빌딩신축공사 중 조경식재 및 시설물공사" xfId="4631" xr:uid="{00000000-0005-0000-0000-0000DB0C0000}"/>
    <cellStyle name="1_total_은파수량집계_오산외인주택놀이터주변조경공사" xfId="4632" xr:uid="{00000000-0005-0000-0000-0000DC0C0000}"/>
    <cellStyle name="1_total_은파수량집계_요진이매역사수목이식공사(2003)" xfId="4633" xr:uid="{00000000-0005-0000-0000-0000DD0C0000}"/>
    <cellStyle name="1_total_은파수량집계_조경시설물공내역" xfId="4634" xr:uid="{00000000-0005-0000-0000-0000DE0C0000}"/>
    <cellStyle name="1_total_은파수량집계_청담동 송목연립 조경식재 및 시설물공사" xfId="4635" xr:uid="{00000000-0005-0000-0000-0000DF0C0000}"/>
    <cellStyle name="1_total_은파수량집계_해운대 중동 조경공사 공내역서" xfId="4636" xr:uid="{00000000-0005-0000-0000-0000E00C0000}"/>
    <cellStyle name="1_total_은파수량집계_해운대중동낙천대 조경공사" xfId="4637" xr:uid="{00000000-0005-0000-0000-0000E10C0000}"/>
    <cellStyle name="1_total_조경시설물공내역" xfId="4638" xr:uid="{00000000-0005-0000-0000-0000E20C0000}"/>
    <cellStyle name="1_total_철거 및 이설수량산출-학교숲" xfId="1904" xr:uid="{00000000-0005-0000-0000-0000E30C0000}"/>
    <cellStyle name="1_total_철거 및 이설수량산출-학교숲_0513설계내역서" xfId="1905" xr:uid="{00000000-0005-0000-0000-0000E40C0000}"/>
    <cellStyle name="1_total_철거 및 이설수량산출-학교숲_단대동청사쌈지마당" xfId="1906" xr:uid="{00000000-0005-0000-0000-0000E50C0000}"/>
    <cellStyle name="1_total_청담동 송목연립 조경식재 및 시설물공사" xfId="4639" xr:uid="{00000000-0005-0000-0000-0000E60C0000}"/>
    <cellStyle name="1_total_총괄내역0518" xfId="1907" xr:uid="{00000000-0005-0000-0000-0000E70C0000}"/>
    <cellStyle name="1_total_총괄내역0518_0513설계내역서" xfId="1908" xr:uid="{00000000-0005-0000-0000-0000E80C0000}"/>
    <cellStyle name="1_total_총괄내역0518_구로리설계예산서1029" xfId="1909" xr:uid="{00000000-0005-0000-0000-0000E90C0000}"/>
    <cellStyle name="1_total_총괄내역0518_구로리설계예산서1029_0513설계내역서" xfId="1910" xr:uid="{00000000-0005-0000-0000-0000EA0C0000}"/>
    <cellStyle name="1_total_총괄내역0518_구로리설계예산서1029_단대동청사쌈지마당" xfId="1911" xr:uid="{00000000-0005-0000-0000-0000EB0C0000}"/>
    <cellStyle name="1_total_총괄내역0518_구로리설계예산서1029_철거 및 이설수량산출-학교숲" xfId="1912" xr:uid="{00000000-0005-0000-0000-0000EC0C0000}"/>
    <cellStyle name="1_total_총괄내역0518_구로리설계예산서1029_철거 및 이설수량산출-학교숲_0513설계내역서" xfId="1913" xr:uid="{00000000-0005-0000-0000-0000ED0C0000}"/>
    <cellStyle name="1_total_총괄내역0518_구로리설계예산서1029_철거 및 이설수량산출-학교숲_단대동청사쌈지마당" xfId="1914" xr:uid="{00000000-0005-0000-0000-0000EE0C0000}"/>
    <cellStyle name="1_total_총괄내역0518_구로리설계예산서1118준공" xfId="1915" xr:uid="{00000000-0005-0000-0000-0000EF0C0000}"/>
    <cellStyle name="1_total_총괄내역0518_구로리설계예산서1118준공_0513설계내역서" xfId="1916" xr:uid="{00000000-0005-0000-0000-0000F00C0000}"/>
    <cellStyle name="1_total_총괄내역0518_구로리설계예산서1118준공_단대동청사쌈지마당" xfId="1917" xr:uid="{00000000-0005-0000-0000-0000F10C0000}"/>
    <cellStyle name="1_total_총괄내역0518_구로리설계예산서1118준공_철거 및 이설수량산출-학교숲" xfId="1918" xr:uid="{00000000-0005-0000-0000-0000F20C0000}"/>
    <cellStyle name="1_total_총괄내역0518_구로리설계예산서1118준공_철거 및 이설수량산출-학교숲_0513설계내역서" xfId="1919" xr:uid="{00000000-0005-0000-0000-0000F30C0000}"/>
    <cellStyle name="1_total_총괄내역0518_구로리설계예산서1118준공_철거 및 이설수량산출-학교숲_단대동청사쌈지마당" xfId="1920" xr:uid="{00000000-0005-0000-0000-0000F40C0000}"/>
    <cellStyle name="1_total_총괄내역0518_구로리설계예산서조경" xfId="1921" xr:uid="{00000000-0005-0000-0000-0000F50C0000}"/>
    <cellStyle name="1_total_총괄내역0518_구로리설계예산서조경_0513설계내역서" xfId="1922" xr:uid="{00000000-0005-0000-0000-0000F60C0000}"/>
    <cellStyle name="1_total_총괄내역0518_구로리설계예산서조경_단대동청사쌈지마당" xfId="1923" xr:uid="{00000000-0005-0000-0000-0000F70C0000}"/>
    <cellStyle name="1_total_총괄내역0518_구로리설계예산서조경_철거 및 이설수량산출-학교숲" xfId="1924" xr:uid="{00000000-0005-0000-0000-0000F80C0000}"/>
    <cellStyle name="1_total_총괄내역0518_구로리설계예산서조경_철거 및 이설수량산출-학교숲_0513설계내역서" xfId="1925" xr:uid="{00000000-0005-0000-0000-0000F90C0000}"/>
    <cellStyle name="1_total_총괄내역0518_구로리설계예산서조경_철거 및 이설수량산출-학교숲_단대동청사쌈지마당" xfId="1926" xr:uid="{00000000-0005-0000-0000-0000FA0C0000}"/>
    <cellStyle name="1_total_총괄내역0518_구로리어린이공원예산서(조경)1125" xfId="1927" xr:uid="{00000000-0005-0000-0000-0000FB0C0000}"/>
    <cellStyle name="1_total_총괄내역0518_구로리어린이공원예산서(조경)1125_0513설계내역서" xfId="1928" xr:uid="{00000000-0005-0000-0000-0000FC0C0000}"/>
    <cellStyle name="1_total_총괄내역0518_구로리어린이공원예산서(조경)1125_단대동청사쌈지마당" xfId="1929" xr:uid="{00000000-0005-0000-0000-0000FD0C0000}"/>
    <cellStyle name="1_total_총괄내역0518_구로리어린이공원예산서(조경)1125_철거 및 이설수량산출-학교숲" xfId="1930" xr:uid="{00000000-0005-0000-0000-0000FE0C0000}"/>
    <cellStyle name="1_total_총괄내역0518_구로리어린이공원예산서(조경)1125_철거 및 이설수량산출-학교숲_0513설계내역서" xfId="1931" xr:uid="{00000000-0005-0000-0000-0000FF0C0000}"/>
    <cellStyle name="1_total_총괄내역0518_구로리어린이공원예산서(조경)1125_철거 및 이설수량산출-학교숲_단대동청사쌈지마당" xfId="1932" xr:uid="{00000000-0005-0000-0000-0000000D0000}"/>
    <cellStyle name="1_total_총괄내역0518_내역서" xfId="1933" xr:uid="{00000000-0005-0000-0000-0000010D0000}"/>
    <cellStyle name="1_total_총괄내역0518_내역서_0513설계내역서" xfId="1934" xr:uid="{00000000-0005-0000-0000-0000020D0000}"/>
    <cellStyle name="1_total_총괄내역0518_내역서_단대동청사쌈지마당" xfId="1935" xr:uid="{00000000-0005-0000-0000-0000030D0000}"/>
    <cellStyle name="1_total_총괄내역0518_내역서_철거 및 이설수량산출-학교숲" xfId="1936" xr:uid="{00000000-0005-0000-0000-0000040D0000}"/>
    <cellStyle name="1_total_총괄내역0518_내역서_철거 및 이설수량산출-학교숲_0513설계내역서" xfId="1937" xr:uid="{00000000-0005-0000-0000-0000050D0000}"/>
    <cellStyle name="1_total_총괄내역0518_내역서_철거 및 이설수량산출-학교숲_단대동청사쌈지마당" xfId="1938" xr:uid="{00000000-0005-0000-0000-0000060D0000}"/>
    <cellStyle name="1_total_총괄내역0518_노임단가표" xfId="1939" xr:uid="{00000000-0005-0000-0000-0000070D0000}"/>
    <cellStyle name="1_total_총괄내역0518_노임단가표_0513설계내역서" xfId="1940" xr:uid="{00000000-0005-0000-0000-0000080D0000}"/>
    <cellStyle name="1_total_총괄내역0518_노임단가표_단대동청사쌈지마당" xfId="1941" xr:uid="{00000000-0005-0000-0000-0000090D0000}"/>
    <cellStyle name="1_total_총괄내역0518_노임단가표_철거 및 이설수량산출-학교숲" xfId="1942" xr:uid="{00000000-0005-0000-0000-00000A0D0000}"/>
    <cellStyle name="1_total_총괄내역0518_노임단가표_철거 및 이설수량산출-학교숲_0513설계내역서" xfId="1943" xr:uid="{00000000-0005-0000-0000-00000B0D0000}"/>
    <cellStyle name="1_total_총괄내역0518_노임단가표_철거 및 이설수량산출-학교숲_단대동청사쌈지마당" xfId="1944" xr:uid="{00000000-0005-0000-0000-00000C0D0000}"/>
    <cellStyle name="1_total_총괄내역0518_단대동청사쌈지마당" xfId="1945" xr:uid="{00000000-0005-0000-0000-00000D0D0000}"/>
    <cellStyle name="1_total_총괄내역0518_수도권매립지" xfId="1946" xr:uid="{00000000-0005-0000-0000-00000E0D0000}"/>
    <cellStyle name="1_total_총괄내역0518_수도권매립지_0513설계내역서" xfId="1947" xr:uid="{00000000-0005-0000-0000-00000F0D0000}"/>
    <cellStyle name="1_total_총괄내역0518_수도권매립지_단대동청사쌈지마당" xfId="1948" xr:uid="{00000000-0005-0000-0000-0000100D0000}"/>
    <cellStyle name="1_total_총괄내역0518_수도권매립지_철거 및 이설수량산출-학교숲" xfId="1949" xr:uid="{00000000-0005-0000-0000-0000110D0000}"/>
    <cellStyle name="1_total_총괄내역0518_수도권매립지_철거 및 이설수량산출-학교숲_0513설계내역서" xfId="1950" xr:uid="{00000000-0005-0000-0000-0000120D0000}"/>
    <cellStyle name="1_total_총괄내역0518_수도권매립지_철거 및 이설수량산출-학교숲_단대동청사쌈지마당" xfId="1951" xr:uid="{00000000-0005-0000-0000-0000130D0000}"/>
    <cellStyle name="1_total_총괄내역0518_수도권매립지1004(발주용)" xfId="1952" xr:uid="{00000000-0005-0000-0000-0000140D0000}"/>
    <cellStyle name="1_total_총괄내역0518_수도권매립지1004(발주용)_0513설계내역서" xfId="1953" xr:uid="{00000000-0005-0000-0000-0000150D0000}"/>
    <cellStyle name="1_total_총괄내역0518_수도권매립지1004(발주용)_단대동청사쌈지마당" xfId="1954" xr:uid="{00000000-0005-0000-0000-0000160D0000}"/>
    <cellStyle name="1_total_총괄내역0518_수도권매립지1004(발주용)_철거 및 이설수량산출-학교숲" xfId="1955" xr:uid="{00000000-0005-0000-0000-0000170D0000}"/>
    <cellStyle name="1_total_총괄내역0518_수도권매립지1004(발주용)_철거 및 이설수량산출-학교숲_0513설계내역서" xfId="1956" xr:uid="{00000000-0005-0000-0000-0000180D0000}"/>
    <cellStyle name="1_total_총괄내역0518_수도권매립지1004(발주용)_철거 및 이설수량산출-학교숲_단대동청사쌈지마당" xfId="1957" xr:uid="{00000000-0005-0000-0000-0000190D0000}"/>
    <cellStyle name="1_total_총괄내역0518_일신건영설계예산서(0211)" xfId="1958" xr:uid="{00000000-0005-0000-0000-00001A0D0000}"/>
    <cellStyle name="1_total_총괄내역0518_일신건영설계예산서(0211)_0513설계내역서" xfId="1959" xr:uid="{00000000-0005-0000-0000-00001B0D0000}"/>
    <cellStyle name="1_total_총괄내역0518_일신건영설계예산서(0211)_단대동청사쌈지마당" xfId="1960" xr:uid="{00000000-0005-0000-0000-00001C0D0000}"/>
    <cellStyle name="1_total_총괄내역0518_일신건영설계예산서(0211)_철거 및 이설수량산출-학교숲" xfId="1961" xr:uid="{00000000-0005-0000-0000-00001D0D0000}"/>
    <cellStyle name="1_total_총괄내역0518_일신건영설계예산서(0211)_철거 및 이설수량산출-학교숲_0513설계내역서" xfId="1962" xr:uid="{00000000-0005-0000-0000-00001E0D0000}"/>
    <cellStyle name="1_total_총괄내역0518_일신건영설계예산서(0211)_철거 및 이설수량산출-학교숲_단대동청사쌈지마당" xfId="1963" xr:uid="{00000000-0005-0000-0000-00001F0D0000}"/>
    <cellStyle name="1_total_총괄내역0518_일위대가" xfId="1964" xr:uid="{00000000-0005-0000-0000-0000200D0000}"/>
    <cellStyle name="1_total_총괄내역0518_일위대가_0513설계내역서" xfId="1965" xr:uid="{00000000-0005-0000-0000-0000210D0000}"/>
    <cellStyle name="1_total_총괄내역0518_일위대가_단대동청사쌈지마당" xfId="1966" xr:uid="{00000000-0005-0000-0000-0000220D0000}"/>
    <cellStyle name="1_total_총괄내역0518_일위대가_철거 및 이설수량산출-학교숲" xfId="1967" xr:uid="{00000000-0005-0000-0000-0000230D0000}"/>
    <cellStyle name="1_total_총괄내역0518_일위대가_철거 및 이설수량산출-학교숲_0513설계내역서" xfId="1968" xr:uid="{00000000-0005-0000-0000-0000240D0000}"/>
    <cellStyle name="1_total_총괄내역0518_일위대가_철거 및 이설수량산출-학교숲_단대동청사쌈지마당" xfId="1969" xr:uid="{00000000-0005-0000-0000-0000250D0000}"/>
    <cellStyle name="1_total_총괄내역0518_자재단가표" xfId="1970" xr:uid="{00000000-0005-0000-0000-0000260D0000}"/>
    <cellStyle name="1_total_총괄내역0518_자재단가표_0513설계내역서" xfId="1971" xr:uid="{00000000-0005-0000-0000-0000270D0000}"/>
    <cellStyle name="1_total_총괄내역0518_자재단가표_단대동청사쌈지마당" xfId="1972" xr:uid="{00000000-0005-0000-0000-0000280D0000}"/>
    <cellStyle name="1_total_총괄내역0518_자재단가표_철거 및 이설수량산출-학교숲" xfId="1973" xr:uid="{00000000-0005-0000-0000-0000290D0000}"/>
    <cellStyle name="1_total_총괄내역0518_자재단가표_철거 및 이설수량산출-학교숲_0513설계내역서" xfId="1974" xr:uid="{00000000-0005-0000-0000-00002A0D0000}"/>
    <cellStyle name="1_total_총괄내역0518_자재단가표_철거 및 이설수량산출-학교숲_단대동청사쌈지마당" xfId="1975" xr:uid="{00000000-0005-0000-0000-00002B0D0000}"/>
    <cellStyle name="1_total_총괄내역0518_장안초등학교내역0814" xfId="1976" xr:uid="{00000000-0005-0000-0000-00002C0D0000}"/>
    <cellStyle name="1_total_총괄내역0518_장안초등학교내역0814_0513설계내역서" xfId="1977" xr:uid="{00000000-0005-0000-0000-00002D0D0000}"/>
    <cellStyle name="1_total_총괄내역0518_장안초등학교내역0814_단대동청사쌈지마당" xfId="1978" xr:uid="{00000000-0005-0000-0000-00002E0D0000}"/>
    <cellStyle name="1_total_총괄내역0518_장안초등학교내역0814_철거 및 이설수량산출-학교숲" xfId="1979" xr:uid="{00000000-0005-0000-0000-00002F0D0000}"/>
    <cellStyle name="1_total_총괄내역0518_장안초등학교내역0814_철거 및 이설수량산출-학교숲_0513설계내역서" xfId="1980" xr:uid="{00000000-0005-0000-0000-0000300D0000}"/>
    <cellStyle name="1_total_총괄내역0518_장안초등학교내역0814_철거 및 이설수량산출-학교숲_단대동청사쌈지마당" xfId="1981" xr:uid="{00000000-0005-0000-0000-0000310D0000}"/>
    <cellStyle name="1_total_총괄내역0518_철거 및 이설수량산출-학교숲" xfId="1982" xr:uid="{00000000-0005-0000-0000-0000320D0000}"/>
    <cellStyle name="1_total_총괄내역0518_철거 및 이설수량산출-학교숲_0513설계내역서" xfId="1983" xr:uid="{00000000-0005-0000-0000-0000330D0000}"/>
    <cellStyle name="1_total_총괄내역0518_철거 및 이설수량산출-학교숲_단대동청사쌈지마당" xfId="1984" xr:uid="{00000000-0005-0000-0000-0000340D0000}"/>
    <cellStyle name="1_total_터미널1" xfId="4640" xr:uid="{00000000-0005-0000-0000-0000350D0000}"/>
    <cellStyle name="1_total_터미널1_도곡동롯데아파트 신축공사 중 조경식재 및 시설물공사" xfId="4641" xr:uid="{00000000-0005-0000-0000-0000360D0000}"/>
    <cellStyle name="1_total_터미널1_사당동2차 롯데아파트 신축공사 중 조경식재 및 시설물공사" xfId="4642" xr:uid="{00000000-0005-0000-0000-0000370D0000}"/>
    <cellStyle name="1_total_터미널1_서대신동 금호아파트 조경공사" xfId="4643" xr:uid="{00000000-0005-0000-0000-0000380D0000}"/>
    <cellStyle name="1_total_터미널1_성수동롯데아파트 조경공사" xfId="4644" xr:uid="{00000000-0005-0000-0000-0000390D0000}"/>
    <cellStyle name="1_total_터미널1_숭인동 주거복합빌딩신축공사 중 조경식재 및 시설물공사" xfId="4645" xr:uid="{00000000-0005-0000-0000-00003A0D0000}"/>
    <cellStyle name="1_total_터미널1_오산외인주택놀이터주변조경공사" xfId="4646" xr:uid="{00000000-0005-0000-0000-00003B0D0000}"/>
    <cellStyle name="1_total_터미널1_요진이매역사수목이식공사(2003)" xfId="4647" xr:uid="{00000000-0005-0000-0000-00003C0D0000}"/>
    <cellStyle name="1_total_터미널1_조경시설물공내역" xfId="4648" xr:uid="{00000000-0005-0000-0000-00003D0D0000}"/>
    <cellStyle name="1_total_터미널1_청담동 송목연립 조경식재 및 시설물공사" xfId="4649" xr:uid="{00000000-0005-0000-0000-00003E0D0000}"/>
    <cellStyle name="1_total_터미널1_해운대 중동 조경공사 공내역서" xfId="4650" xr:uid="{00000000-0005-0000-0000-00003F0D0000}"/>
    <cellStyle name="1_total_터미널1_해운대중동낙천대 조경공사" xfId="4651" xr:uid="{00000000-0005-0000-0000-0000400D0000}"/>
    <cellStyle name="1_total_해운대 중동 조경공사 공내역서" xfId="4652" xr:uid="{00000000-0005-0000-0000-0000410D0000}"/>
    <cellStyle name="1_total_해운대중동낙천대 조경공사" xfId="4653" xr:uid="{00000000-0005-0000-0000-0000420D0000}"/>
    <cellStyle name="1_total_화명공사비" xfId="4654" xr:uid="{00000000-0005-0000-0000-0000430D0000}"/>
    <cellStyle name="1_total_화명공사비_도곡동롯데아파트 신축공사 중 조경식재 및 시설물공사" xfId="4655" xr:uid="{00000000-0005-0000-0000-0000440D0000}"/>
    <cellStyle name="1_total_화명공사비_사당동2차 롯데아파트 신축공사 중 조경식재 및 시설물공사" xfId="4656" xr:uid="{00000000-0005-0000-0000-0000450D0000}"/>
    <cellStyle name="1_total_화명공사비_서대신동 금호아파트 조경공사" xfId="4657" xr:uid="{00000000-0005-0000-0000-0000460D0000}"/>
    <cellStyle name="1_total_화명공사비_성수동롯데아파트 조경공사" xfId="4658" xr:uid="{00000000-0005-0000-0000-0000470D0000}"/>
    <cellStyle name="1_total_화명공사비_숭인동 주거복합빌딩신축공사 중 조경식재 및 시설물공사" xfId="4659" xr:uid="{00000000-0005-0000-0000-0000480D0000}"/>
    <cellStyle name="1_total_화명공사비_오산외인주택놀이터주변조경공사" xfId="4660" xr:uid="{00000000-0005-0000-0000-0000490D0000}"/>
    <cellStyle name="1_total_화명공사비_요진이매역사수목이식공사(2003)" xfId="4661" xr:uid="{00000000-0005-0000-0000-00004A0D0000}"/>
    <cellStyle name="1_total_화명공사비_조경시설물공내역" xfId="4662" xr:uid="{00000000-0005-0000-0000-00004B0D0000}"/>
    <cellStyle name="1_total_화명공사비_청담동 송목연립 조경식재 및 시설물공사" xfId="4663" xr:uid="{00000000-0005-0000-0000-00004C0D0000}"/>
    <cellStyle name="1_total_화명공사비_해운대 중동 조경공사 공내역서" xfId="4664" xr:uid="{00000000-0005-0000-0000-00004D0D0000}"/>
    <cellStyle name="1_total_화명공사비_해운대중동낙천대 조경공사" xfId="4665" xr:uid="{00000000-0005-0000-0000-00004E0D0000}"/>
    <cellStyle name="1_tree" xfId="1985" xr:uid="{00000000-0005-0000-0000-00004F0D0000}"/>
    <cellStyle name="1_tree_0513설계내역서" xfId="1986" xr:uid="{00000000-0005-0000-0000-0000500D0000}"/>
    <cellStyle name="1_tree_갑지" xfId="4666" xr:uid="{00000000-0005-0000-0000-0000510D0000}"/>
    <cellStyle name="1_tree_갑지_도곡동롯데아파트 신축공사 중 조경식재 및 시설물공사" xfId="4667" xr:uid="{00000000-0005-0000-0000-0000520D0000}"/>
    <cellStyle name="1_tree_갑지_도곡동롯데아파트 신축공사 중 조경식재 및 시설물공사_도농변전소설계변경최종" xfId="4668" xr:uid="{00000000-0005-0000-0000-0000530D0000}"/>
    <cellStyle name="1_tree_갑지_도농변전소설계변경최종" xfId="4669" xr:uid="{00000000-0005-0000-0000-0000540D0000}"/>
    <cellStyle name="1_tree_갑지_사당동2차 롯데아파트 신축공사 중 조경식재 및 시설물공사" xfId="4670" xr:uid="{00000000-0005-0000-0000-0000550D0000}"/>
    <cellStyle name="1_tree_갑지_서대신동 금호아파트 조경공사" xfId="4671" xr:uid="{00000000-0005-0000-0000-0000560D0000}"/>
    <cellStyle name="1_tree_갑지_서대신동 금호아파트 조경공사_도농변전소설계변경최종" xfId="4672" xr:uid="{00000000-0005-0000-0000-0000570D0000}"/>
    <cellStyle name="1_tree_갑지_성수동롯데아파트 조경공사" xfId="4673" xr:uid="{00000000-0005-0000-0000-0000580D0000}"/>
    <cellStyle name="1_tree_갑지_성수동롯데아파트 조경공사_도농변전소설계변경최종" xfId="4674" xr:uid="{00000000-0005-0000-0000-0000590D0000}"/>
    <cellStyle name="1_tree_갑지_숭인동 주거복합빌딩신축공사 중 조경식재 및 시설물공사" xfId="4675" xr:uid="{00000000-0005-0000-0000-00005A0D0000}"/>
    <cellStyle name="1_tree_갑지_오산외인주택놀이터주변조경공사" xfId="4676" xr:uid="{00000000-0005-0000-0000-00005B0D0000}"/>
    <cellStyle name="1_tree_갑지_오산외인주택놀이터주변조경공사_도농변전소설계변경최종" xfId="4677" xr:uid="{00000000-0005-0000-0000-00005C0D0000}"/>
    <cellStyle name="1_tree_갑지_요진이매역사수목이식공사(2003)" xfId="4678" xr:uid="{00000000-0005-0000-0000-00005D0D0000}"/>
    <cellStyle name="1_tree_갑지_요진이매역사수목이식공사(2003)_도농변전소설계변경최종" xfId="4679" xr:uid="{00000000-0005-0000-0000-00005E0D0000}"/>
    <cellStyle name="1_tree_갑지_조경시설물공내역" xfId="4680" xr:uid="{00000000-0005-0000-0000-00005F0D0000}"/>
    <cellStyle name="1_tree_갑지_조경시설물공내역_도농변전소설계변경최종" xfId="4681" xr:uid="{00000000-0005-0000-0000-0000600D0000}"/>
    <cellStyle name="1_tree_갑지_청담동 송목연립 조경식재 및 시설물공사" xfId="4682" xr:uid="{00000000-0005-0000-0000-0000610D0000}"/>
    <cellStyle name="1_tree_갑지_청담동 송목연립 조경식재 및 시설물공사_도농변전소설계변경최종" xfId="4683" xr:uid="{00000000-0005-0000-0000-0000620D0000}"/>
    <cellStyle name="1_tree_갑지_해운대 중동 조경공사 공내역서" xfId="4684" xr:uid="{00000000-0005-0000-0000-0000630D0000}"/>
    <cellStyle name="1_tree_갑지_해운대중동낙천대 조경공사" xfId="4685" xr:uid="{00000000-0005-0000-0000-0000640D0000}"/>
    <cellStyle name="1_tree_개략공사비" xfId="4686" xr:uid="{00000000-0005-0000-0000-0000650D0000}"/>
    <cellStyle name="1_tree_개략공사비_도곡동롯데아파트 신축공사 중 조경식재 및 시설물공사" xfId="4687" xr:uid="{00000000-0005-0000-0000-0000660D0000}"/>
    <cellStyle name="1_tree_개략공사비_도곡동롯데아파트 신축공사 중 조경식재 및 시설물공사_도농변전소설계변경최종" xfId="4688" xr:uid="{00000000-0005-0000-0000-0000670D0000}"/>
    <cellStyle name="1_tree_개략공사비_도농변전소설계변경최종" xfId="4689" xr:uid="{00000000-0005-0000-0000-0000680D0000}"/>
    <cellStyle name="1_tree_개략공사비_사당동2차 롯데아파트 신축공사 중 조경식재 및 시설물공사" xfId="4690" xr:uid="{00000000-0005-0000-0000-0000690D0000}"/>
    <cellStyle name="1_tree_개략공사비_서대신동 금호아파트 조경공사" xfId="4691" xr:uid="{00000000-0005-0000-0000-00006A0D0000}"/>
    <cellStyle name="1_tree_개략공사비_서대신동 금호아파트 조경공사_도농변전소설계변경최종" xfId="4692" xr:uid="{00000000-0005-0000-0000-00006B0D0000}"/>
    <cellStyle name="1_tree_개략공사비_성수동롯데아파트 조경공사" xfId="4693" xr:uid="{00000000-0005-0000-0000-00006C0D0000}"/>
    <cellStyle name="1_tree_개략공사비_성수동롯데아파트 조경공사_도농변전소설계변경최종" xfId="4694" xr:uid="{00000000-0005-0000-0000-00006D0D0000}"/>
    <cellStyle name="1_tree_개략공사비_숭인동 주거복합빌딩신축공사 중 조경식재 및 시설물공사" xfId="4695" xr:uid="{00000000-0005-0000-0000-00006E0D0000}"/>
    <cellStyle name="1_tree_개략공사비_오산외인주택놀이터주변조경공사" xfId="4696" xr:uid="{00000000-0005-0000-0000-00006F0D0000}"/>
    <cellStyle name="1_tree_개략공사비_오산외인주택놀이터주변조경공사_도농변전소설계변경최종" xfId="4697" xr:uid="{00000000-0005-0000-0000-0000700D0000}"/>
    <cellStyle name="1_tree_개략공사비_요진이매역사수목이식공사(2003)" xfId="4698" xr:uid="{00000000-0005-0000-0000-0000710D0000}"/>
    <cellStyle name="1_tree_개략공사비_요진이매역사수목이식공사(2003)_도농변전소설계변경최종" xfId="4699" xr:uid="{00000000-0005-0000-0000-0000720D0000}"/>
    <cellStyle name="1_tree_개략공사비_조경시설물공내역" xfId="4700" xr:uid="{00000000-0005-0000-0000-0000730D0000}"/>
    <cellStyle name="1_tree_개략공사비_조경시설물공내역_도농변전소설계변경최종" xfId="4701" xr:uid="{00000000-0005-0000-0000-0000740D0000}"/>
    <cellStyle name="1_tree_개략공사비_청담동 송목연립 조경식재 및 시설물공사" xfId="4702" xr:uid="{00000000-0005-0000-0000-0000750D0000}"/>
    <cellStyle name="1_tree_개략공사비_청담동 송목연립 조경식재 및 시설물공사_도농변전소설계변경최종" xfId="4703" xr:uid="{00000000-0005-0000-0000-0000760D0000}"/>
    <cellStyle name="1_tree_개략공사비_해운대 중동 조경공사 공내역서" xfId="4704" xr:uid="{00000000-0005-0000-0000-0000770D0000}"/>
    <cellStyle name="1_tree_개략공사비_해운대중동낙천대 조경공사" xfId="4705" xr:uid="{00000000-0005-0000-0000-0000780D0000}"/>
    <cellStyle name="1_tree_개략예산" xfId="4706" xr:uid="{00000000-0005-0000-0000-0000790D0000}"/>
    <cellStyle name="1_tree_개략예산_도곡동롯데아파트 신축공사 중 조경식재 및 시설물공사" xfId="4707" xr:uid="{00000000-0005-0000-0000-00007A0D0000}"/>
    <cellStyle name="1_tree_개략예산_도곡동롯데아파트 신축공사 중 조경식재 및 시설물공사_도농변전소설계변경최종" xfId="4708" xr:uid="{00000000-0005-0000-0000-00007B0D0000}"/>
    <cellStyle name="1_tree_개략예산_도농변전소설계변경최종" xfId="4709" xr:uid="{00000000-0005-0000-0000-00007C0D0000}"/>
    <cellStyle name="1_tree_개략예산_사당동2차 롯데아파트 신축공사 중 조경식재 및 시설물공사" xfId="4710" xr:uid="{00000000-0005-0000-0000-00007D0D0000}"/>
    <cellStyle name="1_tree_개략예산_서대신동 금호아파트 조경공사" xfId="4711" xr:uid="{00000000-0005-0000-0000-00007E0D0000}"/>
    <cellStyle name="1_tree_개략예산_서대신동 금호아파트 조경공사_도농변전소설계변경최종" xfId="4712" xr:uid="{00000000-0005-0000-0000-00007F0D0000}"/>
    <cellStyle name="1_tree_개략예산_성수동롯데아파트 조경공사" xfId="4713" xr:uid="{00000000-0005-0000-0000-0000800D0000}"/>
    <cellStyle name="1_tree_개략예산_성수동롯데아파트 조경공사_도농변전소설계변경최종" xfId="4714" xr:uid="{00000000-0005-0000-0000-0000810D0000}"/>
    <cellStyle name="1_tree_개략예산_숭인동 주거복합빌딩신축공사 중 조경식재 및 시설물공사" xfId="4715" xr:uid="{00000000-0005-0000-0000-0000820D0000}"/>
    <cellStyle name="1_tree_개략예산_오산외인주택놀이터주변조경공사" xfId="4716" xr:uid="{00000000-0005-0000-0000-0000830D0000}"/>
    <cellStyle name="1_tree_개략예산_오산외인주택놀이터주변조경공사_도농변전소설계변경최종" xfId="4717" xr:uid="{00000000-0005-0000-0000-0000840D0000}"/>
    <cellStyle name="1_tree_개략예산_요진이매역사수목이식공사(2003)" xfId="4718" xr:uid="{00000000-0005-0000-0000-0000850D0000}"/>
    <cellStyle name="1_tree_개략예산_요진이매역사수목이식공사(2003)_도농변전소설계변경최종" xfId="4719" xr:uid="{00000000-0005-0000-0000-0000860D0000}"/>
    <cellStyle name="1_tree_개략예산_조경시설물공내역" xfId="4720" xr:uid="{00000000-0005-0000-0000-0000870D0000}"/>
    <cellStyle name="1_tree_개략예산_조경시설물공내역_도농변전소설계변경최종" xfId="4721" xr:uid="{00000000-0005-0000-0000-0000880D0000}"/>
    <cellStyle name="1_tree_개략예산_청담동 송목연립 조경식재 및 시설물공사" xfId="4722" xr:uid="{00000000-0005-0000-0000-0000890D0000}"/>
    <cellStyle name="1_tree_개략예산_청담동 송목연립 조경식재 및 시설물공사_도농변전소설계변경최종" xfId="4723" xr:uid="{00000000-0005-0000-0000-00008A0D0000}"/>
    <cellStyle name="1_tree_개략예산_해운대 중동 조경공사 공내역서" xfId="4724" xr:uid="{00000000-0005-0000-0000-00008B0D0000}"/>
    <cellStyle name="1_tree_개략예산_해운대중동낙천대 조경공사" xfId="4725" xr:uid="{00000000-0005-0000-0000-00008C0D0000}"/>
    <cellStyle name="1_tree_골프장수목" xfId="4726" xr:uid="{00000000-0005-0000-0000-00008D0D0000}"/>
    <cellStyle name="1_tree_골프장수목_도곡동롯데아파트 신축공사 중 조경식재 및 시설물공사" xfId="4727" xr:uid="{00000000-0005-0000-0000-00008E0D0000}"/>
    <cellStyle name="1_tree_골프장수목_사당동2차 롯데아파트 신축공사 중 조경식재 및 시설물공사" xfId="4728" xr:uid="{00000000-0005-0000-0000-00008F0D0000}"/>
    <cellStyle name="1_tree_골프장수목_서대신동 금호아파트 조경공사" xfId="4729" xr:uid="{00000000-0005-0000-0000-0000900D0000}"/>
    <cellStyle name="1_tree_골프장수목_성수동롯데아파트 조경공사" xfId="4730" xr:uid="{00000000-0005-0000-0000-0000910D0000}"/>
    <cellStyle name="1_tree_골프장수목_숭인동 주거복합빌딩신축공사 중 조경식재 및 시설물공사" xfId="4731" xr:uid="{00000000-0005-0000-0000-0000920D0000}"/>
    <cellStyle name="1_tree_골프장수목_오산외인주택놀이터주변조경공사" xfId="4732" xr:uid="{00000000-0005-0000-0000-0000930D0000}"/>
    <cellStyle name="1_tree_골프장수목_요진이매역사수목이식공사(2003)" xfId="4733" xr:uid="{00000000-0005-0000-0000-0000940D0000}"/>
    <cellStyle name="1_tree_골프장수목_조경시설물공내역" xfId="4734" xr:uid="{00000000-0005-0000-0000-0000950D0000}"/>
    <cellStyle name="1_tree_골프장수목_청담동 송목연립 조경식재 및 시설물공사" xfId="4735" xr:uid="{00000000-0005-0000-0000-0000960D0000}"/>
    <cellStyle name="1_tree_골프장수목_해운대 중동 조경공사 공내역서" xfId="4736" xr:uid="{00000000-0005-0000-0000-0000970D0000}"/>
    <cellStyle name="1_tree_골프장수목_해운대중동낙천대 조경공사" xfId="4737" xr:uid="{00000000-0005-0000-0000-0000980D0000}"/>
    <cellStyle name="1_tree_공사비" xfId="4738" xr:uid="{00000000-0005-0000-0000-0000990D0000}"/>
    <cellStyle name="1_tree_공사비(1차조정1120)" xfId="4739" xr:uid="{00000000-0005-0000-0000-00009A0D0000}"/>
    <cellStyle name="1_tree_공사비(1차조정1120)_도곡동롯데아파트 신축공사 중 조경식재 및 시설물공사" xfId="4740" xr:uid="{00000000-0005-0000-0000-00009B0D0000}"/>
    <cellStyle name="1_tree_공사비(1차조정1120)_도곡동롯데아파트 신축공사 중 조경식재 및 시설물공사_도농변전소설계변경최종" xfId="4741" xr:uid="{00000000-0005-0000-0000-00009C0D0000}"/>
    <cellStyle name="1_tree_공사비(1차조정1120)_도농변전소설계변경최종" xfId="4742" xr:uid="{00000000-0005-0000-0000-00009D0D0000}"/>
    <cellStyle name="1_tree_공사비(1차조정1120)_사당동2차 롯데아파트 신축공사 중 조경식재 및 시설물공사" xfId="4743" xr:uid="{00000000-0005-0000-0000-00009E0D0000}"/>
    <cellStyle name="1_tree_공사비(1차조정1120)_서대신동 금호아파트 조경공사" xfId="4744" xr:uid="{00000000-0005-0000-0000-00009F0D0000}"/>
    <cellStyle name="1_tree_공사비(1차조정1120)_서대신동 금호아파트 조경공사_도농변전소설계변경최종" xfId="4745" xr:uid="{00000000-0005-0000-0000-0000A00D0000}"/>
    <cellStyle name="1_tree_공사비(1차조정1120)_성수동롯데아파트 조경공사" xfId="4746" xr:uid="{00000000-0005-0000-0000-0000A10D0000}"/>
    <cellStyle name="1_tree_공사비(1차조정1120)_성수동롯데아파트 조경공사_도농변전소설계변경최종" xfId="4747" xr:uid="{00000000-0005-0000-0000-0000A20D0000}"/>
    <cellStyle name="1_tree_공사비(1차조정1120)_숭인동 주거복합빌딩신축공사 중 조경식재 및 시설물공사" xfId="4748" xr:uid="{00000000-0005-0000-0000-0000A30D0000}"/>
    <cellStyle name="1_tree_공사비(1차조정1120)_오산외인주택놀이터주변조경공사" xfId="4749" xr:uid="{00000000-0005-0000-0000-0000A40D0000}"/>
    <cellStyle name="1_tree_공사비(1차조정1120)_오산외인주택놀이터주변조경공사_도농변전소설계변경최종" xfId="4750" xr:uid="{00000000-0005-0000-0000-0000A50D0000}"/>
    <cellStyle name="1_tree_공사비(1차조정1120)_요진이매역사수목이식공사(2003)" xfId="4751" xr:uid="{00000000-0005-0000-0000-0000A60D0000}"/>
    <cellStyle name="1_tree_공사비(1차조정1120)_요진이매역사수목이식공사(2003)_도농변전소설계변경최종" xfId="4752" xr:uid="{00000000-0005-0000-0000-0000A70D0000}"/>
    <cellStyle name="1_tree_공사비(1차조정1120)_조경시설물공내역" xfId="4753" xr:uid="{00000000-0005-0000-0000-0000A80D0000}"/>
    <cellStyle name="1_tree_공사비(1차조정1120)_조경시설물공내역_도농변전소설계변경최종" xfId="4754" xr:uid="{00000000-0005-0000-0000-0000A90D0000}"/>
    <cellStyle name="1_tree_공사비(1차조정1120)_청담동 송목연립 조경식재 및 시설물공사" xfId="4755" xr:uid="{00000000-0005-0000-0000-0000AA0D0000}"/>
    <cellStyle name="1_tree_공사비(1차조정1120)_청담동 송목연립 조경식재 및 시설물공사_도농변전소설계변경최종" xfId="4756" xr:uid="{00000000-0005-0000-0000-0000AB0D0000}"/>
    <cellStyle name="1_tree_공사비(1차조정1120)_해운대 중동 조경공사 공내역서" xfId="4757" xr:uid="{00000000-0005-0000-0000-0000AC0D0000}"/>
    <cellStyle name="1_tree_공사비(1차조정1120)_해운대중동낙천대 조경공사" xfId="4758" xr:uid="{00000000-0005-0000-0000-0000AD0D0000}"/>
    <cellStyle name="1_tree_공사비_도곡동롯데아파트 신축공사 중 조경식재 및 시설물공사" xfId="4759" xr:uid="{00000000-0005-0000-0000-0000AE0D0000}"/>
    <cellStyle name="1_tree_공사비_도곡동롯데아파트 신축공사 중 조경식재 및 시설물공사_도농변전소설계변경최종" xfId="4760" xr:uid="{00000000-0005-0000-0000-0000AF0D0000}"/>
    <cellStyle name="1_tree_공사비_도농변전소설계변경최종" xfId="4761" xr:uid="{00000000-0005-0000-0000-0000B00D0000}"/>
    <cellStyle name="1_tree_공사비_사당동2차 롯데아파트 신축공사 중 조경식재 및 시설물공사" xfId="4762" xr:uid="{00000000-0005-0000-0000-0000B10D0000}"/>
    <cellStyle name="1_tree_공사비_서대신동 금호아파트 조경공사" xfId="4763" xr:uid="{00000000-0005-0000-0000-0000B20D0000}"/>
    <cellStyle name="1_tree_공사비_서대신동 금호아파트 조경공사_도농변전소설계변경최종" xfId="4764" xr:uid="{00000000-0005-0000-0000-0000B30D0000}"/>
    <cellStyle name="1_tree_공사비_성수동롯데아파트 조경공사" xfId="4765" xr:uid="{00000000-0005-0000-0000-0000B40D0000}"/>
    <cellStyle name="1_tree_공사비_성수동롯데아파트 조경공사_도농변전소설계변경최종" xfId="4766" xr:uid="{00000000-0005-0000-0000-0000B50D0000}"/>
    <cellStyle name="1_tree_공사비_숭인동 주거복합빌딩신축공사 중 조경식재 및 시설물공사" xfId="4767" xr:uid="{00000000-0005-0000-0000-0000B60D0000}"/>
    <cellStyle name="1_tree_공사비_오산외인주택놀이터주변조경공사" xfId="4768" xr:uid="{00000000-0005-0000-0000-0000B70D0000}"/>
    <cellStyle name="1_tree_공사비_오산외인주택놀이터주변조경공사_도농변전소설계변경최종" xfId="4769" xr:uid="{00000000-0005-0000-0000-0000B80D0000}"/>
    <cellStyle name="1_tree_공사비_요진이매역사수목이식공사(2003)" xfId="4770" xr:uid="{00000000-0005-0000-0000-0000B90D0000}"/>
    <cellStyle name="1_tree_공사비_요진이매역사수목이식공사(2003)_도농변전소설계변경최종" xfId="4771" xr:uid="{00000000-0005-0000-0000-0000BA0D0000}"/>
    <cellStyle name="1_tree_공사비_조경시설물공내역" xfId="4772" xr:uid="{00000000-0005-0000-0000-0000BB0D0000}"/>
    <cellStyle name="1_tree_공사비_조경시설물공내역_도농변전소설계변경최종" xfId="4773" xr:uid="{00000000-0005-0000-0000-0000BC0D0000}"/>
    <cellStyle name="1_tree_공사비_청담동 송목연립 조경식재 및 시설물공사" xfId="4774" xr:uid="{00000000-0005-0000-0000-0000BD0D0000}"/>
    <cellStyle name="1_tree_공사비_청담동 송목연립 조경식재 및 시설물공사_도농변전소설계변경최종" xfId="4775" xr:uid="{00000000-0005-0000-0000-0000BE0D0000}"/>
    <cellStyle name="1_tree_공사비_해운대 중동 조경공사 공내역서" xfId="4776" xr:uid="{00000000-0005-0000-0000-0000BF0D0000}"/>
    <cellStyle name="1_tree_공사비_해운대중동낙천대 조경공사" xfId="4777" xr:uid="{00000000-0005-0000-0000-0000C00D0000}"/>
    <cellStyle name="1_tree_공사비조정(1128)" xfId="4778" xr:uid="{00000000-0005-0000-0000-0000C10D0000}"/>
    <cellStyle name="1_tree_공사비조정(1128)_도곡동롯데아파트 신축공사 중 조경식재 및 시설물공사" xfId="4779" xr:uid="{00000000-0005-0000-0000-0000C20D0000}"/>
    <cellStyle name="1_tree_공사비조정(1128)_도곡동롯데아파트 신축공사 중 조경식재 및 시설물공사_도농변전소설계변경최종" xfId="4780" xr:uid="{00000000-0005-0000-0000-0000C30D0000}"/>
    <cellStyle name="1_tree_공사비조정(1128)_도농변전소설계변경최종" xfId="4781" xr:uid="{00000000-0005-0000-0000-0000C40D0000}"/>
    <cellStyle name="1_tree_공사비조정(1128)_사당동2차 롯데아파트 신축공사 중 조경식재 및 시설물공사" xfId="4782" xr:uid="{00000000-0005-0000-0000-0000C50D0000}"/>
    <cellStyle name="1_tree_공사비조정(1128)_서대신동 금호아파트 조경공사" xfId="4783" xr:uid="{00000000-0005-0000-0000-0000C60D0000}"/>
    <cellStyle name="1_tree_공사비조정(1128)_서대신동 금호아파트 조경공사_도농변전소설계변경최종" xfId="4784" xr:uid="{00000000-0005-0000-0000-0000C70D0000}"/>
    <cellStyle name="1_tree_공사비조정(1128)_성수동롯데아파트 조경공사" xfId="4785" xr:uid="{00000000-0005-0000-0000-0000C80D0000}"/>
    <cellStyle name="1_tree_공사비조정(1128)_성수동롯데아파트 조경공사_도농변전소설계변경최종" xfId="4786" xr:uid="{00000000-0005-0000-0000-0000C90D0000}"/>
    <cellStyle name="1_tree_공사비조정(1128)_숭인동 주거복합빌딩신축공사 중 조경식재 및 시설물공사" xfId="4787" xr:uid="{00000000-0005-0000-0000-0000CA0D0000}"/>
    <cellStyle name="1_tree_공사비조정(1128)_오산외인주택놀이터주변조경공사" xfId="4788" xr:uid="{00000000-0005-0000-0000-0000CB0D0000}"/>
    <cellStyle name="1_tree_공사비조정(1128)_오산외인주택놀이터주변조경공사_도농변전소설계변경최종" xfId="4789" xr:uid="{00000000-0005-0000-0000-0000CC0D0000}"/>
    <cellStyle name="1_tree_공사비조정(1128)_요진이매역사수목이식공사(2003)" xfId="4790" xr:uid="{00000000-0005-0000-0000-0000CD0D0000}"/>
    <cellStyle name="1_tree_공사비조정(1128)_요진이매역사수목이식공사(2003)_도농변전소설계변경최종" xfId="4791" xr:uid="{00000000-0005-0000-0000-0000CE0D0000}"/>
    <cellStyle name="1_tree_공사비조정(1128)_조경시설물공내역" xfId="4792" xr:uid="{00000000-0005-0000-0000-0000CF0D0000}"/>
    <cellStyle name="1_tree_공사비조정(1128)_조경시설물공내역_도농변전소설계변경최종" xfId="4793" xr:uid="{00000000-0005-0000-0000-0000D00D0000}"/>
    <cellStyle name="1_tree_공사비조정(1128)_청담동 송목연립 조경식재 및 시설물공사" xfId="4794" xr:uid="{00000000-0005-0000-0000-0000D10D0000}"/>
    <cellStyle name="1_tree_공사비조정(1128)_청담동 송목연립 조경식재 및 시설물공사_도농변전소설계변경최종" xfId="4795" xr:uid="{00000000-0005-0000-0000-0000D20D0000}"/>
    <cellStyle name="1_tree_공사비조정(1128)_해운대 중동 조경공사 공내역서" xfId="4796" xr:uid="{00000000-0005-0000-0000-0000D30D0000}"/>
    <cellStyle name="1_tree_공사비조정(1128)_해운대중동낙천대 조경공사" xfId="4797" xr:uid="{00000000-0005-0000-0000-0000D40D0000}"/>
    <cellStyle name="1_tree_공사예가(휘경동)-설계가" xfId="4798" xr:uid="{00000000-0005-0000-0000-0000D50D0000}"/>
    <cellStyle name="1_tree_공사예가(휘경동)-설계가_도곡동롯데아파트 신축공사 중 조경식재 및 시설물공사" xfId="4799" xr:uid="{00000000-0005-0000-0000-0000D60D0000}"/>
    <cellStyle name="1_tree_공사예가(휘경동)-설계가_도곡동롯데아파트 신축공사 중 조경식재 및 시설물공사_도농변전소설계변경최종" xfId="4800" xr:uid="{00000000-0005-0000-0000-0000D70D0000}"/>
    <cellStyle name="1_tree_공사예가(휘경동)-설계가_도농변전소설계변경최종" xfId="4801" xr:uid="{00000000-0005-0000-0000-0000D80D0000}"/>
    <cellStyle name="1_tree_공사예가(휘경동)-설계가_사당동2차 롯데아파트 신축공사 중 조경식재 및 시설물공사" xfId="4802" xr:uid="{00000000-0005-0000-0000-0000D90D0000}"/>
    <cellStyle name="1_tree_공사예가(휘경동)-설계가_서대신동 금호아파트 조경공사" xfId="4803" xr:uid="{00000000-0005-0000-0000-0000DA0D0000}"/>
    <cellStyle name="1_tree_공사예가(휘경동)-설계가_서대신동 금호아파트 조경공사_도농변전소설계변경최종" xfId="4804" xr:uid="{00000000-0005-0000-0000-0000DB0D0000}"/>
    <cellStyle name="1_tree_공사예가(휘경동)-설계가_성수동롯데아파트 조경공사" xfId="4805" xr:uid="{00000000-0005-0000-0000-0000DC0D0000}"/>
    <cellStyle name="1_tree_공사예가(휘경동)-설계가_성수동롯데아파트 조경공사_도농변전소설계변경최종" xfId="4806" xr:uid="{00000000-0005-0000-0000-0000DD0D0000}"/>
    <cellStyle name="1_tree_공사예가(휘경동)-설계가_숭인동 주거복합빌딩신축공사 중 조경식재 및 시설물공사" xfId="4807" xr:uid="{00000000-0005-0000-0000-0000DE0D0000}"/>
    <cellStyle name="1_tree_공사예가(휘경동)-설계가_오산외인주택놀이터주변조경공사" xfId="4808" xr:uid="{00000000-0005-0000-0000-0000DF0D0000}"/>
    <cellStyle name="1_tree_공사예가(휘경동)-설계가_오산외인주택놀이터주변조경공사_도농변전소설계변경최종" xfId="4809" xr:uid="{00000000-0005-0000-0000-0000E00D0000}"/>
    <cellStyle name="1_tree_공사예가(휘경동)-설계가_요진이매역사수목이식공사(2003)" xfId="4810" xr:uid="{00000000-0005-0000-0000-0000E10D0000}"/>
    <cellStyle name="1_tree_공사예가(휘경동)-설계가_요진이매역사수목이식공사(2003)_도농변전소설계변경최종" xfId="4811" xr:uid="{00000000-0005-0000-0000-0000E20D0000}"/>
    <cellStyle name="1_tree_공사예가(휘경동)-설계가_조경시설물공내역" xfId="4812" xr:uid="{00000000-0005-0000-0000-0000E30D0000}"/>
    <cellStyle name="1_tree_공사예가(휘경동)-설계가_조경시설물공내역_도농변전소설계변경최종" xfId="4813" xr:uid="{00000000-0005-0000-0000-0000E40D0000}"/>
    <cellStyle name="1_tree_공사예가(휘경동)-설계가_청담동 송목연립 조경식재 및 시설물공사" xfId="4814" xr:uid="{00000000-0005-0000-0000-0000E50D0000}"/>
    <cellStyle name="1_tree_공사예가(휘경동)-설계가_청담동 송목연립 조경식재 및 시설물공사_도농변전소설계변경최종" xfId="4815" xr:uid="{00000000-0005-0000-0000-0000E60D0000}"/>
    <cellStyle name="1_tree_공사예가(휘경동)-설계가_해운대 중동 조경공사 공내역서" xfId="4816" xr:uid="{00000000-0005-0000-0000-0000E70D0000}"/>
    <cellStyle name="1_tree_공사예가(휘경동)-설계가_해운대중동낙천대 조경공사" xfId="4817" xr:uid="{00000000-0005-0000-0000-0000E80D0000}"/>
    <cellStyle name="1_tree_과천수량집계" xfId="4818" xr:uid="{00000000-0005-0000-0000-0000E90D0000}"/>
    <cellStyle name="1_tree_과천수량집계_도곡동롯데아파트 신축공사 중 조경식재 및 시설물공사" xfId="4819" xr:uid="{00000000-0005-0000-0000-0000EA0D0000}"/>
    <cellStyle name="1_tree_과천수량집계_사당동2차 롯데아파트 신축공사 중 조경식재 및 시설물공사" xfId="4820" xr:uid="{00000000-0005-0000-0000-0000EB0D0000}"/>
    <cellStyle name="1_tree_과천수량집계_서대신동 금호아파트 조경공사" xfId="4821" xr:uid="{00000000-0005-0000-0000-0000EC0D0000}"/>
    <cellStyle name="1_tree_과천수량집계_성수동롯데아파트 조경공사" xfId="4822" xr:uid="{00000000-0005-0000-0000-0000ED0D0000}"/>
    <cellStyle name="1_tree_과천수량집계_숭인동 주거복합빌딩신축공사 중 조경식재 및 시설물공사" xfId="4823" xr:uid="{00000000-0005-0000-0000-0000EE0D0000}"/>
    <cellStyle name="1_tree_과천수량집계_오산외인주택놀이터주변조경공사" xfId="4824" xr:uid="{00000000-0005-0000-0000-0000EF0D0000}"/>
    <cellStyle name="1_tree_과천수량집계_요진이매역사수목이식공사(2003)" xfId="4825" xr:uid="{00000000-0005-0000-0000-0000F00D0000}"/>
    <cellStyle name="1_tree_과천수량집계_조경시설물공내역" xfId="4826" xr:uid="{00000000-0005-0000-0000-0000F10D0000}"/>
    <cellStyle name="1_tree_과천수량집계_청담동 송목연립 조경식재 및 시설물공사" xfId="4827" xr:uid="{00000000-0005-0000-0000-0000F20D0000}"/>
    <cellStyle name="1_tree_과천수량집계_해운대 중동 조경공사 공내역서" xfId="4828" xr:uid="{00000000-0005-0000-0000-0000F30D0000}"/>
    <cellStyle name="1_tree_과천수량집계_해운대중동낙천대 조경공사" xfId="4829" xr:uid="{00000000-0005-0000-0000-0000F40D0000}"/>
    <cellStyle name="1_tree_구로리총괄내역" xfId="1987" xr:uid="{00000000-0005-0000-0000-0000F50D0000}"/>
    <cellStyle name="1_tree_구로리총괄내역_0513설계내역서" xfId="1988" xr:uid="{00000000-0005-0000-0000-0000F60D0000}"/>
    <cellStyle name="1_tree_구로리총괄내역_구로리설계예산서1029" xfId="1989" xr:uid="{00000000-0005-0000-0000-0000F70D0000}"/>
    <cellStyle name="1_tree_구로리총괄내역_구로리설계예산서1029_0513설계내역서" xfId="1990" xr:uid="{00000000-0005-0000-0000-0000F80D0000}"/>
    <cellStyle name="1_tree_구로리총괄내역_구로리설계예산서1029_단대동청사쌈지마당" xfId="1991" xr:uid="{00000000-0005-0000-0000-0000F90D0000}"/>
    <cellStyle name="1_tree_구로리총괄내역_구로리설계예산서1029_철거 및 이설수량산출-학교숲" xfId="1992" xr:uid="{00000000-0005-0000-0000-0000FA0D0000}"/>
    <cellStyle name="1_tree_구로리총괄내역_구로리설계예산서1029_철거 및 이설수량산출-학교숲_0513설계내역서" xfId="1993" xr:uid="{00000000-0005-0000-0000-0000FB0D0000}"/>
    <cellStyle name="1_tree_구로리총괄내역_구로리설계예산서1029_철거 및 이설수량산출-학교숲_단대동청사쌈지마당" xfId="1994" xr:uid="{00000000-0005-0000-0000-0000FC0D0000}"/>
    <cellStyle name="1_tree_구로리총괄내역_구로리설계예산서1118준공" xfId="1995" xr:uid="{00000000-0005-0000-0000-0000FD0D0000}"/>
    <cellStyle name="1_tree_구로리총괄내역_구로리설계예산서1118준공_0513설계내역서" xfId="1996" xr:uid="{00000000-0005-0000-0000-0000FE0D0000}"/>
    <cellStyle name="1_tree_구로리총괄내역_구로리설계예산서1118준공_단대동청사쌈지마당" xfId="1997" xr:uid="{00000000-0005-0000-0000-0000FF0D0000}"/>
    <cellStyle name="1_tree_구로리총괄내역_구로리설계예산서1118준공_철거 및 이설수량산출-학교숲" xfId="1998" xr:uid="{00000000-0005-0000-0000-0000000E0000}"/>
    <cellStyle name="1_tree_구로리총괄내역_구로리설계예산서1118준공_철거 및 이설수량산출-학교숲_0513설계내역서" xfId="1999" xr:uid="{00000000-0005-0000-0000-0000010E0000}"/>
    <cellStyle name="1_tree_구로리총괄내역_구로리설계예산서1118준공_철거 및 이설수량산출-학교숲_단대동청사쌈지마당" xfId="2000" xr:uid="{00000000-0005-0000-0000-0000020E0000}"/>
    <cellStyle name="1_tree_구로리총괄내역_구로리설계예산서조경" xfId="2001" xr:uid="{00000000-0005-0000-0000-0000030E0000}"/>
    <cellStyle name="1_tree_구로리총괄내역_구로리설계예산서조경_0513설계내역서" xfId="2002" xr:uid="{00000000-0005-0000-0000-0000040E0000}"/>
    <cellStyle name="1_tree_구로리총괄내역_구로리설계예산서조경_단대동청사쌈지마당" xfId="2003" xr:uid="{00000000-0005-0000-0000-0000050E0000}"/>
    <cellStyle name="1_tree_구로리총괄내역_구로리설계예산서조경_철거 및 이설수량산출-학교숲" xfId="2004" xr:uid="{00000000-0005-0000-0000-0000060E0000}"/>
    <cellStyle name="1_tree_구로리총괄내역_구로리설계예산서조경_철거 및 이설수량산출-학교숲_0513설계내역서" xfId="2005" xr:uid="{00000000-0005-0000-0000-0000070E0000}"/>
    <cellStyle name="1_tree_구로리총괄내역_구로리설계예산서조경_철거 및 이설수량산출-학교숲_단대동청사쌈지마당" xfId="2006" xr:uid="{00000000-0005-0000-0000-0000080E0000}"/>
    <cellStyle name="1_tree_구로리총괄내역_구로리어린이공원예산서(조경)1125" xfId="2007" xr:uid="{00000000-0005-0000-0000-0000090E0000}"/>
    <cellStyle name="1_tree_구로리총괄내역_구로리어린이공원예산서(조경)1125_0513설계내역서" xfId="2008" xr:uid="{00000000-0005-0000-0000-00000A0E0000}"/>
    <cellStyle name="1_tree_구로리총괄내역_구로리어린이공원예산서(조경)1125_단대동청사쌈지마당" xfId="2009" xr:uid="{00000000-0005-0000-0000-00000B0E0000}"/>
    <cellStyle name="1_tree_구로리총괄내역_구로리어린이공원예산서(조경)1125_철거 및 이설수량산출-학교숲" xfId="2010" xr:uid="{00000000-0005-0000-0000-00000C0E0000}"/>
    <cellStyle name="1_tree_구로리총괄내역_구로리어린이공원예산서(조경)1125_철거 및 이설수량산출-학교숲_0513설계내역서" xfId="2011" xr:uid="{00000000-0005-0000-0000-00000D0E0000}"/>
    <cellStyle name="1_tree_구로리총괄내역_구로리어린이공원예산서(조경)1125_철거 및 이설수량산출-학교숲_단대동청사쌈지마당" xfId="2012" xr:uid="{00000000-0005-0000-0000-00000E0E0000}"/>
    <cellStyle name="1_tree_구로리총괄내역_내역서" xfId="2013" xr:uid="{00000000-0005-0000-0000-00000F0E0000}"/>
    <cellStyle name="1_tree_구로리총괄내역_내역서_0513설계내역서" xfId="2014" xr:uid="{00000000-0005-0000-0000-0000100E0000}"/>
    <cellStyle name="1_tree_구로리총괄내역_내역서_단대동청사쌈지마당" xfId="2015" xr:uid="{00000000-0005-0000-0000-0000110E0000}"/>
    <cellStyle name="1_tree_구로리총괄내역_내역서_철거 및 이설수량산출-학교숲" xfId="2016" xr:uid="{00000000-0005-0000-0000-0000120E0000}"/>
    <cellStyle name="1_tree_구로리총괄내역_내역서_철거 및 이설수량산출-학교숲_0513설계내역서" xfId="2017" xr:uid="{00000000-0005-0000-0000-0000130E0000}"/>
    <cellStyle name="1_tree_구로리총괄내역_내역서_철거 및 이설수량산출-학교숲_단대동청사쌈지마당" xfId="2018" xr:uid="{00000000-0005-0000-0000-0000140E0000}"/>
    <cellStyle name="1_tree_구로리총괄내역_노임단가표" xfId="2019" xr:uid="{00000000-0005-0000-0000-0000150E0000}"/>
    <cellStyle name="1_tree_구로리총괄내역_노임단가표_0513설계내역서" xfId="2020" xr:uid="{00000000-0005-0000-0000-0000160E0000}"/>
    <cellStyle name="1_tree_구로리총괄내역_노임단가표_단대동청사쌈지마당" xfId="2021" xr:uid="{00000000-0005-0000-0000-0000170E0000}"/>
    <cellStyle name="1_tree_구로리총괄내역_노임단가표_철거 및 이설수량산출-학교숲" xfId="2022" xr:uid="{00000000-0005-0000-0000-0000180E0000}"/>
    <cellStyle name="1_tree_구로리총괄내역_노임단가표_철거 및 이설수량산출-학교숲_0513설계내역서" xfId="2023" xr:uid="{00000000-0005-0000-0000-0000190E0000}"/>
    <cellStyle name="1_tree_구로리총괄내역_노임단가표_철거 및 이설수량산출-학교숲_단대동청사쌈지마당" xfId="2024" xr:uid="{00000000-0005-0000-0000-00001A0E0000}"/>
    <cellStyle name="1_tree_구로리총괄내역_단대동청사쌈지마당" xfId="2025" xr:uid="{00000000-0005-0000-0000-00001B0E0000}"/>
    <cellStyle name="1_tree_구로리총괄내역_수도권매립지" xfId="2026" xr:uid="{00000000-0005-0000-0000-00001C0E0000}"/>
    <cellStyle name="1_tree_구로리총괄내역_수도권매립지_0513설계내역서" xfId="2027" xr:uid="{00000000-0005-0000-0000-00001D0E0000}"/>
    <cellStyle name="1_tree_구로리총괄내역_수도권매립지_단대동청사쌈지마당" xfId="2028" xr:uid="{00000000-0005-0000-0000-00001E0E0000}"/>
    <cellStyle name="1_tree_구로리총괄내역_수도권매립지_철거 및 이설수량산출-학교숲" xfId="2029" xr:uid="{00000000-0005-0000-0000-00001F0E0000}"/>
    <cellStyle name="1_tree_구로리총괄내역_수도권매립지_철거 및 이설수량산출-학교숲_0513설계내역서" xfId="2030" xr:uid="{00000000-0005-0000-0000-0000200E0000}"/>
    <cellStyle name="1_tree_구로리총괄내역_수도권매립지_철거 및 이설수량산출-학교숲_단대동청사쌈지마당" xfId="2031" xr:uid="{00000000-0005-0000-0000-0000210E0000}"/>
    <cellStyle name="1_tree_구로리총괄내역_수도권매립지1004(발주용)" xfId="2032" xr:uid="{00000000-0005-0000-0000-0000220E0000}"/>
    <cellStyle name="1_tree_구로리총괄내역_수도권매립지1004(발주용)_0513설계내역서" xfId="2033" xr:uid="{00000000-0005-0000-0000-0000230E0000}"/>
    <cellStyle name="1_tree_구로리총괄내역_수도권매립지1004(발주용)_단대동청사쌈지마당" xfId="2034" xr:uid="{00000000-0005-0000-0000-0000240E0000}"/>
    <cellStyle name="1_tree_구로리총괄내역_수도권매립지1004(발주용)_철거 및 이설수량산출-학교숲" xfId="2035" xr:uid="{00000000-0005-0000-0000-0000250E0000}"/>
    <cellStyle name="1_tree_구로리총괄내역_수도권매립지1004(발주용)_철거 및 이설수량산출-학교숲_0513설계내역서" xfId="2036" xr:uid="{00000000-0005-0000-0000-0000260E0000}"/>
    <cellStyle name="1_tree_구로리총괄내역_수도권매립지1004(발주용)_철거 및 이설수량산출-학교숲_단대동청사쌈지마당" xfId="2037" xr:uid="{00000000-0005-0000-0000-0000270E0000}"/>
    <cellStyle name="1_tree_구로리총괄내역_일신건영설계예산서(0211)" xfId="2038" xr:uid="{00000000-0005-0000-0000-0000280E0000}"/>
    <cellStyle name="1_tree_구로리총괄내역_일신건영설계예산서(0211)_0513설계내역서" xfId="2039" xr:uid="{00000000-0005-0000-0000-0000290E0000}"/>
    <cellStyle name="1_tree_구로리총괄내역_일신건영설계예산서(0211)_단대동청사쌈지마당" xfId="2040" xr:uid="{00000000-0005-0000-0000-00002A0E0000}"/>
    <cellStyle name="1_tree_구로리총괄내역_일신건영설계예산서(0211)_철거 및 이설수량산출-학교숲" xfId="2041" xr:uid="{00000000-0005-0000-0000-00002B0E0000}"/>
    <cellStyle name="1_tree_구로리총괄내역_일신건영설계예산서(0211)_철거 및 이설수량산출-학교숲_0513설계내역서" xfId="2042" xr:uid="{00000000-0005-0000-0000-00002C0E0000}"/>
    <cellStyle name="1_tree_구로리총괄내역_일신건영설계예산서(0211)_철거 및 이설수량산출-학교숲_단대동청사쌈지마당" xfId="2043" xr:uid="{00000000-0005-0000-0000-00002D0E0000}"/>
    <cellStyle name="1_tree_구로리총괄내역_일위대가" xfId="2044" xr:uid="{00000000-0005-0000-0000-00002E0E0000}"/>
    <cellStyle name="1_tree_구로리총괄내역_일위대가_0513설계내역서" xfId="2045" xr:uid="{00000000-0005-0000-0000-00002F0E0000}"/>
    <cellStyle name="1_tree_구로리총괄내역_일위대가_단대동청사쌈지마당" xfId="2046" xr:uid="{00000000-0005-0000-0000-0000300E0000}"/>
    <cellStyle name="1_tree_구로리총괄내역_일위대가_철거 및 이설수량산출-학교숲" xfId="2047" xr:uid="{00000000-0005-0000-0000-0000310E0000}"/>
    <cellStyle name="1_tree_구로리총괄내역_일위대가_철거 및 이설수량산출-학교숲_0513설계내역서" xfId="2048" xr:uid="{00000000-0005-0000-0000-0000320E0000}"/>
    <cellStyle name="1_tree_구로리총괄내역_일위대가_철거 및 이설수량산출-학교숲_단대동청사쌈지마당" xfId="2049" xr:uid="{00000000-0005-0000-0000-0000330E0000}"/>
    <cellStyle name="1_tree_구로리총괄내역_자재단가표" xfId="2050" xr:uid="{00000000-0005-0000-0000-0000340E0000}"/>
    <cellStyle name="1_tree_구로리총괄내역_자재단가표_0513설계내역서" xfId="2051" xr:uid="{00000000-0005-0000-0000-0000350E0000}"/>
    <cellStyle name="1_tree_구로리총괄내역_자재단가표_단대동청사쌈지마당" xfId="2052" xr:uid="{00000000-0005-0000-0000-0000360E0000}"/>
    <cellStyle name="1_tree_구로리총괄내역_자재단가표_철거 및 이설수량산출-학교숲" xfId="2053" xr:uid="{00000000-0005-0000-0000-0000370E0000}"/>
    <cellStyle name="1_tree_구로리총괄내역_자재단가표_철거 및 이설수량산출-학교숲_0513설계내역서" xfId="2054" xr:uid="{00000000-0005-0000-0000-0000380E0000}"/>
    <cellStyle name="1_tree_구로리총괄내역_자재단가표_철거 및 이설수량산출-학교숲_단대동청사쌈지마당" xfId="2055" xr:uid="{00000000-0005-0000-0000-0000390E0000}"/>
    <cellStyle name="1_tree_구로리총괄내역_장안초등학교내역0814" xfId="2056" xr:uid="{00000000-0005-0000-0000-00003A0E0000}"/>
    <cellStyle name="1_tree_구로리총괄내역_장안초등학교내역0814_0513설계내역서" xfId="2057" xr:uid="{00000000-0005-0000-0000-00003B0E0000}"/>
    <cellStyle name="1_tree_구로리총괄내역_장안초등학교내역0814_단대동청사쌈지마당" xfId="2058" xr:uid="{00000000-0005-0000-0000-00003C0E0000}"/>
    <cellStyle name="1_tree_구로리총괄내역_장안초등학교내역0814_철거 및 이설수량산출-학교숲" xfId="2059" xr:uid="{00000000-0005-0000-0000-00003D0E0000}"/>
    <cellStyle name="1_tree_구로리총괄내역_장안초등학교내역0814_철거 및 이설수량산출-학교숲_0513설계내역서" xfId="2060" xr:uid="{00000000-0005-0000-0000-00003E0E0000}"/>
    <cellStyle name="1_tree_구로리총괄내역_장안초등학교내역0814_철거 및 이설수량산출-학교숲_단대동청사쌈지마당" xfId="2061" xr:uid="{00000000-0005-0000-0000-00003F0E0000}"/>
    <cellStyle name="1_tree_구로리총괄내역_철거 및 이설수량산출-학교숲" xfId="2062" xr:uid="{00000000-0005-0000-0000-0000400E0000}"/>
    <cellStyle name="1_tree_구로리총괄내역_철거 및 이설수량산출-학교숲_0513설계내역서" xfId="2063" xr:uid="{00000000-0005-0000-0000-0000410E0000}"/>
    <cellStyle name="1_tree_구로리총괄내역_철거 및 이설수량산출-학교숲_단대동청사쌈지마당" xfId="2064" xr:uid="{00000000-0005-0000-0000-0000420E0000}"/>
    <cellStyle name="1_tree_단대동청사쌈지마당" xfId="2065" xr:uid="{00000000-0005-0000-0000-0000430E0000}"/>
    <cellStyle name="1_tree_단위1" xfId="4830" xr:uid="{00000000-0005-0000-0000-0000440E0000}"/>
    <cellStyle name="1_tree_단위1_도곡동롯데아파트 신축공사 중 조경식재 및 시설물공사" xfId="4831" xr:uid="{00000000-0005-0000-0000-0000450E0000}"/>
    <cellStyle name="1_tree_단위1_사당동2차 롯데아파트 신축공사 중 조경식재 및 시설물공사" xfId="4832" xr:uid="{00000000-0005-0000-0000-0000460E0000}"/>
    <cellStyle name="1_tree_단위1_서대신동 금호아파트 조경공사" xfId="4833" xr:uid="{00000000-0005-0000-0000-0000470E0000}"/>
    <cellStyle name="1_tree_단위1_성수동롯데아파트 조경공사" xfId="4834" xr:uid="{00000000-0005-0000-0000-0000480E0000}"/>
    <cellStyle name="1_tree_단위1_숭인동 주거복합빌딩신축공사 중 조경식재 및 시설물공사" xfId="4835" xr:uid="{00000000-0005-0000-0000-0000490E0000}"/>
    <cellStyle name="1_tree_단위1_오산외인주택놀이터주변조경공사" xfId="4836" xr:uid="{00000000-0005-0000-0000-00004A0E0000}"/>
    <cellStyle name="1_tree_단위1_요진이매역사수목이식공사(2003)" xfId="4837" xr:uid="{00000000-0005-0000-0000-00004B0E0000}"/>
    <cellStyle name="1_tree_단위1_조경시설물공내역" xfId="4838" xr:uid="{00000000-0005-0000-0000-00004C0E0000}"/>
    <cellStyle name="1_tree_단위1_청담동 송목연립 조경식재 및 시설물공사" xfId="4839" xr:uid="{00000000-0005-0000-0000-00004D0E0000}"/>
    <cellStyle name="1_tree_단위1_해운대 중동 조경공사 공내역서" xfId="4840" xr:uid="{00000000-0005-0000-0000-00004E0E0000}"/>
    <cellStyle name="1_tree_단위1_해운대중동낙천대 조경공사" xfId="4841" xr:uid="{00000000-0005-0000-0000-00004F0E0000}"/>
    <cellStyle name="1_tree_단위수량산출" xfId="4842" xr:uid="{00000000-0005-0000-0000-0000500E0000}"/>
    <cellStyle name="1_tree_단위수량산출_도곡동롯데아파트 신축공사 중 조경식재 및 시설물공사" xfId="4843" xr:uid="{00000000-0005-0000-0000-0000510E0000}"/>
    <cellStyle name="1_tree_단위수량산출_사당동2차 롯데아파트 신축공사 중 조경식재 및 시설물공사" xfId="4844" xr:uid="{00000000-0005-0000-0000-0000520E0000}"/>
    <cellStyle name="1_tree_단위수량산출_서대신동 금호아파트 조경공사" xfId="4845" xr:uid="{00000000-0005-0000-0000-0000530E0000}"/>
    <cellStyle name="1_tree_단위수량산출_성수동롯데아파트 조경공사" xfId="4846" xr:uid="{00000000-0005-0000-0000-0000540E0000}"/>
    <cellStyle name="1_tree_단위수량산출_숭인동 주거복합빌딩신축공사 중 조경식재 및 시설물공사" xfId="4847" xr:uid="{00000000-0005-0000-0000-0000550E0000}"/>
    <cellStyle name="1_tree_단위수량산출_오산외인주택놀이터주변조경공사" xfId="4848" xr:uid="{00000000-0005-0000-0000-0000560E0000}"/>
    <cellStyle name="1_tree_단위수량산출_요진이매역사수목이식공사(2003)" xfId="4849" xr:uid="{00000000-0005-0000-0000-0000570E0000}"/>
    <cellStyle name="1_tree_단위수량산출_조경시설물공내역" xfId="4850" xr:uid="{00000000-0005-0000-0000-0000580E0000}"/>
    <cellStyle name="1_tree_단위수량산출_청담동 송목연립 조경식재 및 시설물공사" xfId="4851" xr:uid="{00000000-0005-0000-0000-0000590E0000}"/>
    <cellStyle name="1_tree_단위수량산출_해운대 중동 조경공사 공내역서" xfId="4852" xr:uid="{00000000-0005-0000-0000-00005A0E0000}"/>
    <cellStyle name="1_tree_단위수량산출_해운대중동낙천대 조경공사" xfId="4853" xr:uid="{00000000-0005-0000-0000-00005B0E0000}"/>
    <cellStyle name="1_tree_단위수량산출-1" xfId="4854" xr:uid="{00000000-0005-0000-0000-00005C0E0000}"/>
    <cellStyle name="1_tree_단위수량산출-1_도곡동롯데아파트 신축공사 중 조경식재 및 시설물공사" xfId="4855" xr:uid="{00000000-0005-0000-0000-00005D0E0000}"/>
    <cellStyle name="1_tree_단위수량산출-1_사당동2차 롯데아파트 신축공사 중 조경식재 및 시설물공사" xfId="4856" xr:uid="{00000000-0005-0000-0000-00005E0E0000}"/>
    <cellStyle name="1_tree_단위수량산출-1_서대신동 금호아파트 조경공사" xfId="4857" xr:uid="{00000000-0005-0000-0000-00005F0E0000}"/>
    <cellStyle name="1_tree_단위수량산출-1_성수동롯데아파트 조경공사" xfId="4858" xr:uid="{00000000-0005-0000-0000-0000600E0000}"/>
    <cellStyle name="1_tree_단위수량산출-1_숭인동 주거복합빌딩신축공사 중 조경식재 및 시설물공사" xfId="4859" xr:uid="{00000000-0005-0000-0000-0000610E0000}"/>
    <cellStyle name="1_tree_단위수량산출-1_오산외인주택놀이터주변조경공사" xfId="4860" xr:uid="{00000000-0005-0000-0000-0000620E0000}"/>
    <cellStyle name="1_tree_단위수량산출-1_요진이매역사수목이식공사(2003)" xfId="4861" xr:uid="{00000000-0005-0000-0000-0000630E0000}"/>
    <cellStyle name="1_tree_단위수량산출-1_조경시설물공내역" xfId="4862" xr:uid="{00000000-0005-0000-0000-0000640E0000}"/>
    <cellStyle name="1_tree_단위수량산출-1_청담동 송목연립 조경식재 및 시설물공사" xfId="4863" xr:uid="{00000000-0005-0000-0000-0000650E0000}"/>
    <cellStyle name="1_tree_단위수량산출-1_해운대 중동 조경공사 공내역서" xfId="4864" xr:uid="{00000000-0005-0000-0000-0000660E0000}"/>
    <cellStyle name="1_tree_단위수량산출-1_해운대중동낙천대 조경공사" xfId="4865" xr:uid="{00000000-0005-0000-0000-0000670E0000}"/>
    <cellStyle name="1_tree_도곡동롯데아파트 신축공사 중 조경식재 및 시설물공사" xfId="4866" xr:uid="{00000000-0005-0000-0000-0000680E0000}"/>
    <cellStyle name="1_tree_도곡동롯데아파트 신축공사 중 조경식재 및 시설물공사_도농변전소설계변경최종" xfId="4867" xr:uid="{00000000-0005-0000-0000-0000690E0000}"/>
    <cellStyle name="1_tree_도농변전소설계변경최종" xfId="4868" xr:uid="{00000000-0005-0000-0000-00006A0E0000}"/>
    <cellStyle name="1_tree_문래수량집계" xfId="4869" xr:uid="{00000000-0005-0000-0000-00006B0E0000}"/>
    <cellStyle name="1_tree_문래수량집계_도곡동롯데아파트 신축공사 중 조경식재 및 시설물공사" xfId="4870" xr:uid="{00000000-0005-0000-0000-00006C0E0000}"/>
    <cellStyle name="1_tree_문래수량집계_사당동2차 롯데아파트 신축공사 중 조경식재 및 시설물공사" xfId="4871" xr:uid="{00000000-0005-0000-0000-00006D0E0000}"/>
    <cellStyle name="1_tree_문래수량집계_서대신동 금호아파트 조경공사" xfId="4872" xr:uid="{00000000-0005-0000-0000-00006E0E0000}"/>
    <cellStyle name="1_tree_문래수량집계_성수동롯데아파트 조경공사" xfId="4873" xr:uid="{00000000-0005-0000-0000-00006F0E0000}"/>
    <cellStyle name="1_tree_문래수량집계_숭인동 주거복합빌딩신축공사 중 조경식재 및 시설물공사" xfId="4874" xr:uid="{00000000-0005-0000-0000-0000700E0000}"/>
    <cellStyle name="1_tree_문래수량집계_오산외인주택놀이터주변조경공사" xfId="4875" xr:uid="{00000000-0005-0000-0000-0000710E0000}"/>
    <cellStyle name="1_tree_문래수량집계_요진이매역사수목이식공사(2003)" xfId="4876" xr:uid="{00000000-0005-0000-0000-0000720E0000}"/>
    <cellStyle name="1_tree_문래수량집계_조경시설물공내역" xfId="4877" xr:uid="{00000000-0005-0000-0000-0000730E0000}"/>
    <cellStyle name="1_tree_문래수량집계_청담동 송목연립 조경식재 및 시설물공사" xfId="4878" xr:uid="{00000000-0005-0000-0000-0000740E0000}"/>
    <cellStyle name="1_tree_문래수량집계_해운대 중동 조경공사 공내역서" xfId="4879" xr:uid="{00000000-0005-0000-0000-0000750E0000}"/>
    <cellStyle name="1_tree_문래수량집계_해운대중동낙천대 조경공사" xfId="4880" xr:uid="{00000000-0005-0000-0000-0000760E0000}"/>
    <cellStyle name="1_tree_사당동2차 롯데아파트 신축공사 중 조경식재 및 시설물공사" xfId="4881" xr:uid="{00000000-0005-0000-0000-0000770E0000}"/>
    <cellStyle name="1_tree_서대신동 금호아파트 조경공사" xfId="4882" xr:uid="{00000000-0005-0000-0000-0000780E0000}"/>
    <cellStyle name="1_tree_서대신동 금호아파트 조경공사_도농변전소설계변경최종" xfId="4883" xr:uid="{00000000-0005-0000-0000-0000790E0000}"/>
    <cellStyle name="1_tree_서초spa공사비-실행가" xfId="4884" xr:uid="{00000000-0005-0000-0000-00007A0E0000}"/>
    <cellStyle name="1_tree_서초spa공사비-실행가_도곡동롯데아파트 신축공사 중 조경식재 및 시설물공사" xfId="4885" xr:uid="{00000000-0005-0000-0000-00007B0E0000}"/>
    <cellStyle name="1_tree_서초spa공사비-실행가_도곡동롯데아파트 신축공사 중 조경식재 및 시설물공사_도농변전소설계변경최종" xfId="4886" xr:uid="{00000000-0005-0000-0000-00007C0E0000}"/>
    <cellStyle name="1_tree_서초spa공사비-실행가_도농변전소설계변경최종" xfId="4887" xr:uid="{00000000-0005-0000-0000-00007D0E0000}"/>
    <cellStyle name="1_tree_서초spa공사비-실행가_사당동2차 롯데아파트 신축공사 중 조경식재 및 시설물공사" xfId="4888" xr:uid="{00000000-0005-0000-0000-00007E0E0000}"/>
    <cellStyle name="1_tree_서초spa공사비-실행가_서대신동 금호아파트 조경공사" xfId="4889" xr:uid="{00000000-0005-0000-0000-00007F0E0000}"/>
    <cellStyle name="1_tree_서초spa공사비-실행가_서대신동 금호아파트 조경공사_도농변전소설계변경최종" xfId="4890" xr:uid="{00000000-0005-0000-0000-0000800E0000}"/>
    <cellStyle name="1_tree_서초spa공사비-실행가_성수동롯데아파트 조경공사" xfId="4891" xr:uid="{00000000-0005-0000-0000-0000810E0000}"/>
    <cellStyle name="1_tree_서초spa공사비-실행가_성수동롯데아파트 조경공사_도농변전소설계변경최종" xfId="4892" xr:uid="{00000000-0005-0000-0000-0000820E0000}"/>
    <cellStyle name="1_tree_서초spa공사비-실행가_숭인동 주거복합빌딩신축공사 중 조경식재 및 시설물공사" xfId="4893" xr:uid="{00000000-0005-0000-0000-0000830E0000}"/>
    <cellStyle name="1_tree_서초spa공사비-실행가_오산외인주택놀이터주변조경공사" xfId="4894" xr:uid="{00000000-0005-0000-0000-0000840E0000}"/>
    <cellStyle name="1_tree_서초spa공사비-실행가_오산외인주택놀이터주변조경공사_도농변전소설계변경최종" xfId="4895" xr:uid="{00000000-0005-0000-0000-0000850E0000}"/>
    <cellStyle name="1_tree_서초spa공사비-실행가_요진이매역사수목이식공사(2003)" xfId="4896" xr:uid="{00000000-0005-0000-0000-0000860E0000}"/>
    <cellStyle name="1_tree_서초spa공사비-실행가_요진이매역사수목이식공사(2003)_도농변전소설계변경최종" xfId="4897" xr:uid="{00000000-0005-0000-0000-0000870E0000}"/>
    <cellStyle name="1_tree_서초spa공사비-실행가_조경시설물공내역" xfId="4898" xr:uid="{00000000-0005-0000-0000-0000880E0000}"/>
    <cellStyle name="1_tree_서초spa공사비-실행가_조경시설물공내역_도농변전소설계변경최종" xfId="4899" xr:uid="{00000000-0005-0000-0000-0000890E0000}"/>
    <cellStyle name="1_tree_서초spa공사비-실행가_청담동 송목연립 조경식재 및 시설물공사" xfId="4900" xr:uid="{00000000-0005-0000-0000-00008A0E0000}"/>
    <cellStyle name="1_tree_서초spa공사비-실행가_청담동 송목연립 조경식재 및 시설물공사_도농변전소설계변경최종" xfId="4901" xr:uid="{00000000-0005-0000-0000-00008B0E0000}"/>
    <cellStyle name="1_tree_서초spa공사비-실행가_해운대 중동 조경공사 공내역서" xfId="4902" xr:uid="{00000000-0005-0000-0000-00008C0E0000}"/>
    <cellStyle name="1_tree_서초spa공사비-실행가_해운대중동낙천대 조경공사" xfId="4903" xr:uid="{00000000-0005-0000-0000-00008D0E0000}"/>
    <cellStyle name="1_tree_성수동롯데아파트 조경공사" xfId="4904" xr:uid="{00000000-0005-0000-0000-00008E0E0000}"/>
    <cellStyle name="1_tree_성수동롯데아파트 조경공사_도농변전소설계변경최종" xfId="4905" xr:uid="{00000000-0005-0000-0000-00008F0E0000}"/>
    <cellStyle name="1_tree_수량산출" xfId="2066" xr:uid="{00000000-0005-0000-0000-0000900E0000}"/>
    <cellStyle name="1_tree_수량산출_0513설계내역서" xfId="2067" xr:uid="{00000000-0005-0000-0000-0000910E0000}"/>
    <cellStyle name="1_tree_수량산출_구로리총괄내역" xfId="2068" xr:uid="{00000000-0005-0000-0000-0000920E0000}"/>
    <cellStyle name="1_tree_수량산출_구로리총괄내역_0513설계내역서" xfId="2069" xr:uid="{00000000-0005-0000-0000-0000930E0000}"/>
    <cellStyle name="1_tree_수량산출_구로리총괄내역_구로리설계예산서1029" xfId="2070" xr:uid="{00000000-0005-0000-0000-0000940E0000}"/>
    <cellStyle name="1_tree_수량산출_구로리총괄내역_구로리설계예산서1029_0513설계내역서" xfId="2071" xr:uid="{00000000-0005-0000-0000-0000950E0000}"/>
    <cellStyle name="1_tree_수량산출_구로리총괄내역_구로리설계예산서1029_단대동청사쌈지마당" xfId="2072" xr:uid="{00000000-0005-0000-0000-0000960E0000}"/>
    <cellStyle name="1_tree_수량산출_구로리총괄내역_구로리설계예산서1029_철거 및 이설수량산출-학교숲" xfId="2073" xr:uid="{00000000-0005-0000-0000-0000970E0000}"/>
    <cellStyle name="1_tree_수량산출_구로리총괄내역_구로리설계예산서1029_철거 및 이설수량산출-학교숲_0513설계내역서" xfId="2074" xr:uid="{00000000-0005-0000-0000-0000980E0000}"/>
    <cellStyle name="1_tree_수량산출_구로리총괄내역_구로리설계예산서1029_철거 및 이설수량산출-학교숲_단대동청사쌈지마당" xfId="2075" xr:uid="{00000000-0005-0000-0000-0000990E0000}"/>
    <cellStyle name="1_tree_수량산출_구로리총괄내역_구로리설계예산서1118준공" xfId="2076" xr:uid="{00000000-0005-0000-0000-00009A0E0000}"/>
    <cellStyle name="1_tree_수량산출_구로리총괄내역_구로리설계예산서1118준공_0513설계내역서" xfId="2077" xr:uid="{00000000-0005-0000-0000-00009B0E0000}"/>
    <cellStyle name="1_tree_수량산출_구로리총괄내역_구로리설계예산서1118준공_단대동청사쌈지마당" xfId="2078" xr:uid="{00000000-0005-0000-0000-00009C0E0000}"/>
    <cellStyle name="1_tree_수량산출_구로리총괄내역_구로리설계예산서1118준공_철거 및 이설수량산출-학교숲" xfId="2079" xr:uid="{00000000-0005-0000-0000-00009D0E0000}"/>
    <cellStyle name="1_tree_수량산출_구로리총괄내역_구로리설계예산서1118준공_철거 및 이설수량산출-학교숲_0513설계내역서" xfId="2080" xr:uid="{00000000-0005-0000-0000-00009E0E0000}"/>
    <cellStyle name="1_tree_수량산출_구로리총괄내역_구로리설계예산서1118준공_철거 및 이설수량산출-학교숲_단대동청사쌈지마당" xfId="2081" xr:uid="{00000000-0005-0000-0000-00009F0E0000}"/>
    <cellStyle name="1_tree_수량산출_구로리총괄내역_구로리설계예산서조경" xfId="2082" xr:uid="{00000000-0005-0000-0000-0000A00E0000}"/>
    <cellStyle name="1_tree_수량산출_구로리총괄내역_구로리설계예산서조경_0513설계내역서" xfId="2083" xr:uid="{00000000-0005-0000-0000-0000A10E0000}"/>
    <cellStyle name="1_tree_수량산출_구로리총괄내역_구로리설계예산서조경_단대동청사쌈지마당" xfId="2084" xr:uid="{00000000-0005-0000-0000-0000A20E0000}"/>
    <cellStyle name="1_tree_수량산출_구로리총괄내역_구로리설계예산서조경_철거 및 이설수량산출-학교숲" xfId="2085" xr:uid="{00000000-0005-0000-0000-0000A30E0000}"/>
    <cellStyle name="1_tree_수량산출_구로리총괄내역_구로리설계예산서조경_철거 및 이설수량산출-학교숲_0513설계내역서" xfId="2086" xr:uid="{00000000-0005-0000-0000-0000A40E0000}"/>
    <cellStyle name="1_tree_수량산출_구로리총괄내역_구로리설계예산서조경_철거 및 이설수량산출-학교숲_단대동청사쌈지마당" xfId="2087" xr:uid="{00000000-0005-0000-0000-0000A50E0000}"/>
    <cellStyle name="1_tree_수량산출_구로리총괄내역_구로리어린이공원예산서(조경)1125" xfId="2088" xr:uid="{00000000-0005-0000-0000-0000A60E0000}"/>
    <cellStyle name="1_tree_수량산출_구로리총괄내역_구로리어린이공원예산서(조경)1125_0513설계내역서" xfId="2089" xr:uid="{00000000-0005-0000-0000-0000A70E0000}"/>
    <cellStyle name="1_tree_수량산출_구로리총괄내역_구로리어린이공원예산서(조경)1125_단대동청사쌈지마당" xfId="2090" xr:uid="{00000000-0005-0000-0000-0000A80E0000}"/>
    <cellStyle name="1_tree_수량산출_구로리총괄내역_구로리어린이공원예산서(조경)1125_철거 및 이설수량산출-학교숲" xfId="2091" xr:uid="{00000000-0005-0000-0000-0000A90E0000}"/>
    <cellStyle name="1_tree_수량산출_구로리총괄내역_구로리어린이공원예산서(조경)1125_철거 및 이설수량산출-학교숲_0513설계내역서" xfId="2092" xr:uid="{00000000-0005-0000-0000-0000AA0E0000}"/>
    <cellStyle name="1_tree_수량산출_구로리총괄내역_구로리어린이공원예산서(조경)1125_철거 및 이설수량산출-학교숲_단대동청사쌈지마당" xfId="2093" xr:uid="{00000000-0005-0000-0000-0000AB0E0000}"/>
    <cellStyle name="1_tree_수량산출_구로리총괄내역_내역서" xfId="2094" xr:uid="{00000000-0005-0000-0000-0000AC0E0000}"/>
    <cellStyle name="1_tree_수량산출_구로리총괄내역_내역서_0513설계내역서" xfId="2095" xr:uid="{00000000-0005-0000-0000-0000AD0E0000}"/>
    <cellStyle name="1_tree_수량산출_구로리총괄내역_내역서_단대동청사쌈지마당" xfId="2096" xr:uid="{00000000-0005-0000-0000-0000AE0E0000}"/>
    <cellStyle name="1_tree_수량산출_구로리총괄내역_내역서_철거 및 이설수량산출-학교숲" xfId="2097" xr:uid="{00000000-0005-0000-0000-0000AF0E0000}"/>
    <cellStyle name="1_tree_수량산출_구로리총괄내역_내역서_철거 및 이설수량산출-학교숲_0513설계내역서" xfId="2098" xr:uid="{00000000-0005-0000-0000-0000B00E0000}"/>
    <cellStyle name="1_tree_수량산출_구로리총괄내역_내역서_철거 및 이설수량산출-학교숲_단대동청사쌈지마당" xfId="2099" xr:uid="{00000000-0005-0000-0000-0000B10E0000}"/>
    <cellStyle name="1_tree_수량산출_구로리총괄내역_노임단가표" xfId="2100" xr:uid="{00000000-0005-0000-0000-0000B20E0000}"/>
    <cellStyle name="1_tree_수량산출_구로리총괄내역_노임단가표_0513설계내역서" xfId="2101" xr:uid="{00000000-0005-0000-0000-0000B30E0000}"/>
    <cellStyle name="1_tree_수량산출_구로리총괄내역_노임단가표_단대동청사쌈지마당" xfId="2102" xr:uid="{00000000-0005-0000-0000-0000B40E0000}"/>
    <cellStyle name="1_tree_수량산출_구로리총괄내역_노임단가표_철거 및 이설수량산출-학교숲" xfId="2103" xr:uid="{00000000-0005-0000-0000-0000B50E0000}"/>
    <cellStyle name="1_tree_수량산출_구로리총괄내역_노임단가표_철거 및 이설수량산출-학교숲_0513설계내역서" xfId="2104" xr:uid="{00000000-0005-0000-0000-0000B60E0000}"/>
    <cellStyle name="1_tree_수량산출_구로리총괄내역_노임단가표_철거 및 이설수량산출-학교숲_단대동청사쌈지마당" xfId="2105" xr:uid="{00000000-0005-0000-0000-0000B70E0000}"/>
    <cellStyle name="1_tree_수량산출_구로리총괄내역_단대동청사쌈지마당" xfId="2106" xr:uid="{00000000-0005-0000-0000-0000B80E0000}"/>
    <cellStyle name="1_tree_수량산출_구로리총괄내역_수도권매립지" xfId="2107" xr:uid="{00000000-0005-0000-0000-0000B90E0000}"/>
    <cellStyle name="1_tree_수량산출_구로리총괄내역_수도권매립지_0513설계내역서" xfId="2108" xr:uid="{00000000-0005-0000-0000-0000BA0E0000}"/>
    <cellStyle name="1_tree_수량산출_구로리총괄내역_수도권매립지_단대동청사쌈지마당" xfId="2109" xr:uid="{00000000-0005-0000-0000-0000BB0E0000}"/>
    <cellStyle name="1_tree_수량산출_구로리총괄내역_수도권매립지_철거 및 이설수량산출-학교숲" xfId="2110" xr:uid="{00000000-0005-0000-0000-0000BC0E0000}"/>
    <cellStyle name="1_tree_수량산출_구로리총괄내역_수도권매립지_철거 및 이설수량산출-학교숲_0513설계내역서" xfId="2111" xr:uid="{00000000-0005-0000-0000-0000BD0E0000}"/>
    <cellStyle name="1_tree_수량산출_구로리총괄내역_수도권매립지_철거 및 이설수량산출-학교숲_단대동청사쌈지마당" xfId="2112" xr:uid="{00000000-0005-0000-0000-0000BE0E0000}"/>
    <cellStyle name="1_tree_수량산출_구로리총괄내역_수도권매립지1004(발주용)" xfId="2113" xr:uid="{00000000-0005-0000-0000-0000BF0E0000}"/>
    <cellStyle name="1_tree_수량산출_구로리총괄내역_수도권매립지1004(발주용)_0513설계내역서" xfId="2114" xr:uid="{00000000-0005-0000-0000-0000C00E0000}"/>
    <cellStyle name="1_tree_수량산출_구로리총괄내역_수도권매립지1004(발주용)_단대동청사쌈지마당" xfId="2115" xr:uid="{00000000-0005-0000-0000-0000C10E0000}"/>
    <cellStyle name="1_tree_수량산출_구로리총괄내역_수도권매립지1004(발주용)_철거 및 이설수량산출-학교숲" xfId="2116" xr:uid="{00000000-0005-0000-0000-0000C20E0000}"/>
    <cellStyle name="1_tree_수량산출_구로리총괄내역_수도권매립지1004(발주용)_철거 및 이설수량산출-학교숲_0513설계내역서" xfId="2117" xr:uid="{00000000-0005-0000-0000-0000C30E0000}"/>
    <cellStyle name="1_tree_수량산출_구로리총괄내역_수도권매립지1004(발주용)_철거 및 이설수량산출-학교숲_단대동청사쌈지마당" xfId="2118" xr:uid="{00000000-0005-0000-0000-0000C40E0000}"/>
    <cellStyle name="1_tree_수량산출_구로리총괄내역_일신건영설계예산서(0211)" xfId="2119" xr:uid="{00000000-0005-0000-0000-0000C50E0000}"/>
    <cellStyle name="1_tree_수량산출_구로리총괄내역_일신건영설계예산서(0211)_0513설계내역서" xfId="2120" xr:uid="{00000000-0005-0000-0000-0000C60E0000}"/>
    <cellStyle name="1_tree_수량산출_구로리총괄내역_일신건영설계예산서(0211)_단대동청사쌈지마당" xfId="2121" xr:uid="{00000000-0005-0000-0000-0000C70E0000}"/>
    <cellStyle name="1_tree_수량산출_구로리총괄내역_일신건영설계예산서(0211)_철거 및 이설수량산출-학교숲" xfId="2122" xr:uid="{00000000-0005-0000-0000-0000C80E0000}"/>
    <cellStyle name="1_tree_수량산출_구로리총괄내역_일신건영설계예산서(0211)_철거 및 이설수량산출-학교숲_0513설계내역서" xfId="2123" xr:uid="{00000000-0005-0000-0000-0000C90E0000}"/>
    <cellStyle name="1_tree_수량산출_구로리총괄내역_일신건영설계예산서(0211)_철거 및 이설수량산출-학교숲_단대동청사쌈지마당" xfId="2124" xr:uid="{00000000-0005-0000-0000-0000CA0E0000}"/>
    <cellStyle name="1_tree_수량산출_구로리총괄내역_일위대가" xfId="2125" xr:uid="{00000000-0005-0000-0000-0000CB0E0000}"/>
    <cellStyle name="1_tree_수량산출_구로리총괄내역_일위대가_0513설계내역서" xfId="2126" xr:uid="{00000000-0005-0000-0000-0000CC0E0000}"/>
    <cellStyle name="1_tree_수량산출_구로리총괄내역_일위대가_단대동청사쌈지마당" xfId="2127" xr:uid="{00000000-0005-0000-0000-0000CD0E0000}"/>
    <cellStyle name="1_tree_수량산출_구로리총괄내역_일위대가_철거 및 이설수량산출-학교숲" xfId="2128" xr:uid="{00000000-0005-0000-0000-0000CE0E0000}"/>
    <cellStyle name="1_tree_수량산출_구로리총괄내역_일위대가_철거 및 이설수량산출-학교숲_0513설계내역서" xfId="2129" xr:uid="{00000000-0005-0000-0000-0000CF0E0000}"/>
    <cellStyle name="1_tree_수량산출_구로리총괄내역_일위대가_철거 및 이설수량산출-학교숲_단대동청사쌈지마당" xfId="2130" xr:uid="{00000000-0005-0000-0000-0000D00E0000}"/>
    <cellStyle name="1_tree_수량산출_구로리총괄내역_자재단가표" xfId="2131" xr:uid="{00000000-0005-0000-0000-0000D10E0000}"/>
    <cellStyle name="1_tree_수량산출_구로리총괄내역_자재단가표_0513설계내역서" xfId="2132" xr:uid="{00000000-0005-0000-0000-0000D20E0000}"/>
    <cellStyle name="1_tree_수량산출_구로리총괄내역_자재단가표_단대동청사쌈지마당" xfId="2133" xr:uid="{00000000-0005-0000-0000-0000D30E0000}"/>
    <cellStyle name="1_tree_수량산출_구로리총괄내역_자재단가표_철거 및 이설수량산출-학교숲" xfId="2134" xr:uid="{00000000-0005-0000-0000-0000D40E0000}"/>
    <cellStyle name="1_tree_수량산출_구로리총괄내역_자재단가표_철거 및 이설수량산출-학교숲_0513설계내역서" xfId="2135" xr:uid="{00000000-0005-0000-0000-0000D50E0000}"/>
    <cellStyle name="1_tree_수량산출_구로리총괄내역_자재단가표_철거 및 이설수량산출-학교숲_단대동청사쌈지마당" xfId="2136" xr:uid="{00000000-0005-0000-0000-0000D60E0000}"/>
    <cellStyle name="1_tree_수량산출_구로리총괄내역_장안초등학교내역0814" xfId="2137" xr:uid="{00000000-0005-0000-0000-0000D70E0000}"/>
    <cellStyle name="1_tree_수량산출_구로리총괄내역_장안초등학교내역0814_0513설계내역서" xfId="2138" xr:uid="{00000000-0005-0000-0000-0000D80E0000}"/>
    <cellStyle name="1_tree_수량산출_구로리총괄내역_장안초등학교내역0814_단대동청사쌈지마당" xfId="2139" xr:uid="{00000000-0005-0000-0000-0000D90E0000}"/>
    <cellStyle name="1_tree_수량산출_구로리총괄내역_장안초등학교내역0814_철거 및 이설수량산출-학교숲" xfId="2140" xr:uid="{00000000-0005-0000-0000-0000DA0E0000}"/>
    <cellStyle name="1_tree_수량산출_구로리총괄내역_장안초등학교내역0814_철거 및 이설수량산출-학교숲_0513설계내역서" xfId="2141" xr:uid="{00000000-0005-0000-0000-0000DB0E0000}"/>
    <cellStyle name="1_tree_수량산출_구로리총괄내역_장안초등학교내역0814_철거 및 이설수량산출-학교숲_단대동청사쌈지마당" xfId="2142" xr:uid="{00000000-0005-0000-0000-0000DC0E0000}"/>
    <cellStyle name="1_tree_수량산출_구로리총괄내역_철거 및 이설수량산출-학교숲" xfId="2143" xr:uid="{00000000-0005-0000-0000-0000DD0E0000}"/>
    <cellStyle name="1_tree_수량산출_구로리총괄내역_철거 및 이설수량산출-학교숲_0513설계내역서" xfId="2144" xr:uid="{00000000-0005-0000-0000-0000DE0E0000}"/>
    <cellStyle name="1_tree_수량산출_구로리총괄내역_철거 및 이설수량산출-학교숲_단대동청사쌈지마당" xfId="2145" xr:uid="{00000000-0005-0000-0000-0000DF0E0000}"/>
    <cellStyle name="1_tree_수량산출_단대동청사쌈지마당" xfId="2146" xr:uid="{00000000-0005-0000-0000-0000E00E0000}"/>
    <cellStyle name="1_tree_수량산출_철거 및 이설수량산출-학교숲" xfId="2147" xr:uid="{00000000-0005-0000-0000-0000E10E0000}"/>
    <cellStyle name="1_tree_수량산출_철거 및 이설수량산출-학교숲_0513설계내역서" xfId="2148" xr:uid="{00000000-0005-0000-0000-0000E20E0000}"/>
    <cellStyle name="1_tree_수량산출_철거 및 이설수량산출-학교숲_단대동청사쌈지마당" xfId="2149" xr:uid="{00000000-0005-0000-0000-0000E30E0000}"/>
    <cellStyle name="1_tree_수량산출_총괄내역0518" xfId="2150" xr:uid="{00000000-0005-0000-0000-0000E40E0000}"/>
    <cellStyle name="1_tree_수량산출_총괄내역0518_0513설계내역서" xfId="2151" xr:uid="{00000000-0005-0000-0000-0000E50E0000}"/>
    <cellStyle name="1_tree_수량산출_총괄내역0518_구로리설계예산서1029" xfId="2152" xr:uid="{00000000-0005-0000-0000-0000E60E0000}"/>
    <cellStyle name="1_tree_수량산출_총괄내역0518_구로리설계예산서1029_0513설계내역서" xfId="2153" xr:uid="{00000000-0005-0000-0000-0000E70E0000}"/>
    <cellStyle name="1_tree_수량산출_총괄내역0518_구로리설계예산서1029_단대동청사쌈지마당" xfId="2154" xr:uid="{00000000-0005-0000-0000-0000E80E0000}"/>
    <cellStyle name="1_tree_수량산출_총괄내역0518_구로리설계예산서1029_철거 및 이설수량산출-학교숲" xfId="2155" xr:uid="{00000000-0005-0000-0000-0000E90E0000}"/>
    <cellStyle name="1_tree_수량산출_총괄내역0518_구로리설계예산서1029_철거 및 이설수량산출-학교숲_0513설계내역서" xfId="2156" xr:uid="{00000000-0005-0000-0000-0000EA0E0000}"/>
    <cellStyle name="1_tree_수량산출_총괄내역0518_구로리설계예산서1029_철거 및 이설수량산출-학교숲_단대동청사쌈지마당" xfId="2157" xr:uid="{00000000-0005-0000-0000-0000EB0E0000}"/>
    <cellStyle name="1_tree_수량산출_총괄내역0518_구로리설계예산서1118준공" xfId="2158" xr:uid="{00000000-0005-0000-0000-0000EC0E0000}"/>
    <cellStyle name="1_tree_수량산출_총괄내역0518_구로리설계예산서1118준공_0513설계내역서" xfId="2159" xr:uid="{00000000-0005-0000-0000-0000ED0E0000}"/>
    <cellStyle name="1_tree_수량산출_총괄내역0518_구로리설계예산서1118준공_단대동청사쌈지마당" xfId="2160" xr:uid="{00000000-0005-0000-0000-0000EE0E0000}"/>
    <cellStyle name="1_tree_수량산출_총괄내역0518_구로리설계예산서1118준공_철거 및 이설수량산출-학교숲" xfId="2161" xr:uid="{00000000-0005-0000-0000-0000EF0E0000}"/>
    <cellStyle name="1_tree_수량산출_총괄내역0518_구로리설계예산서1118준공_철거 및 이설수량산출-학교숲_0513설계내역서" xfId="2162" xr:uid="{00000000-0005-0000-0000-0000F00E0000}"/>
    <cellStyle name="1_tree_수량산출_총괄내역0518_구로리설계예산서1118준공_철거 및 이설수량산출-학교숲_단대동청사쌈지마당" xfId="2163" xr:uid="{00000000-0005-0000-0000-0000F10E0000}"/>
    <cellStyle name="1_tree_수량산출_총괄내역0518_구로리설계예산서조경" xfId="2164" xr:uid="{00000000-0005-0000-0000-0000F20E0000}"/>
    <cellStyle name="1_tree_수량산출_총괄내역0518_구로리설계예산서조경_0513설계내역서" xfId="2165" xr:uid="{00000000-0005-0000-0000-0000F30E0000}"/>
    <cellStyle name="1_tree_수량산출_총괄내역0518_구로리설계예산서조경_단대동청사쌈지마당" xfId="2166" xr:uid="{00000000-0005-0000-0000-0000F40E0000}"/>
    <cellStyle name="1_tree_수량산출_총괄내역0518_구로리설계예산서조경_철거 및 이설수량산출-학교숲" xfId="2167" xr:uid="{00000000-0005-0000-0000-0000F50E0000}"/>
    <cellStyle name="1_tree_수량산출_총괄내역0518_구로리설계예산서조경_철거 및 이설수량산출-학교숲_0513설계내역서" xfId="2168" xr:uid="{00000000-0005-0000-0000-0000F60E0000}"/>
    <cellStyle name="1_tree_수량산출_총괄내역0518_구로리설계예산서조경_철거 및 이설수량산출-학교숲_단대동청사쌈지마당" xfId="2169" xr:uid="{00000000-0005-0000-0000-0000F70E0000}"/>
    <cellStyle name="1_tree_수량산출_총괄내역0518_구로리어린이공원예산서(조경)1125" xfId="2170" xr:uid="{00000000-0005-0000-0000-0000F80E0000}"/>
    <cellStyle name="1_tree_수량산출_총괄내역0518_구로리어린이공원예산서(조경)1125_0513설계내역서" xfId="2171" xr:uid="{00000000-0005-0000-0000-0000F90E0000}"/>
    <cellStyle name="1_tree_수량산출_총괄내역0518_구로리어린이공원예산서(조경)1125_단대동청사쌈지마당" xfId="2172" xr:uid="{00000000-0005-0000-0000-0000FA0E0000}"/>
    <cellStyle name="1_tree_수량산출_총괄내역0518_구로리어린이공원예산서(조경)1125_철거 및 이설수량산출-학교숲" xfId="2173" xr:uid="{00000000-0005-0000-0000-0000FB0E0000}"/>
    <cellStyle name="1_tree_수량산출_총괄내역0518_구로리어린이공원예산서(조경)1125_철거 및 이설수량산출-학교숲_0513설계내역서" xfId="2174" xr:uid="{00000000-0005-0000-0000-0000FC0E0000}"/>
    <cellStyle name="1_tree_수량산출_총괄내역0518_구로리어린이공원예산서(조경)1125_철거 및 이설수량산출-학교숲_단대동청사쌈지마당" xfId="2175" xr:uid="{00000000-0005-0000-0000-0000FD0E0000}"/>
    <cellStyle name="1_tree_수량산출_총괄내역0518_내역서" xfId="2176" xr:uid="{00000000-0005-0000-0000-0000FE0E0000}"/>
    <cellStyle name="1_tree_수량산출_총괄내역0518_내역서_0513설계내역서" xfId="2177" xr:uid="{00000000-0005-0000-0000-0000FF0E0000}"/>
    <cellStyle name="1_tree_수량산출_총괄내역0518_내역서_단대동청사쌈지마당" xfId="2178" xr:uid="{00000000-0005-0000-0000-0000000F0000}"/>
    <cellStyle name="1_tree_수량산출_총괄내역0518_내역서_철거 및 이설수량산출-학교숲" xfId="2179" xr:uid="{00000000-0005-0000-0000-0000010F0000}"/>
    <cellStyle name="1_tree_수량산출_총괄내역0518_내역서_철거 및 이설수량산출-학교숲_0513설계내역서" xfId="2180" xr:uid="{00000000-0005-0000-0000-0000020F0000}"/>
    <cellStyle name="1_tree_수량산출_총괄내역0518_내역서_철거 및 이설수량산출-학교숲_단대동청사쌈지마당" xfId="2181" xr:uid="{00000000-0005-0000-0000-0000030F0000}"/>
    <cellStyle name="1_tree_수량산출_총괄내역0518_노임단가표" xfId="2182" xr:uid="{00000000-0005-0000-0000-0000040F0000}"/>
    <cellStyle name="1_tree_수량산출_총괄내역0518_노임단가표_0513설계내역서" xfId="2183" xr:uid="{00000000-0005-0000-0000-0000050F0000}"/>
    <cellStyle name="1_tree_수량산출_총괄내역0518_노임단가표_단대동청사쌈지마당" xfId="2184" xr:uid="{00000000-0005-0000-0000-0000060F0000}"/>
    <cellStyle name="1_tree_수량산출_총괄내역0518_노임단가표_철거 및 이설수량산출-학교숲" xfId="2185" xr:uid="{00000000-0005-0000-0000-0000070F0000}"/>
    <cellStyle name="1_tree_수량산출_총괄내역0518_노임단가표_철거 및 이설수량산출-학교숲_0513설계내역서" xfId="2186" xr:uid="{00000000-0005-0000-0000-0000080F0000}"/>
    <cellStyle name="1_tree_수량산출_총괄내역0518_노임단가표_철거 및 이설수량산출-학교숲_단대동청사쌈지마당" xfId="2187" xr:uid="{00000000-0005-0000-0000-0000090F0000}"/>
    <cellStyle name="1_tree_수량산출_총괄내역0518_단대동청사쌈지마당" xfId="2188" xr:uid="{00000000-0005-0000-0000-00000A0F0000}"/>
    <cellStyle name="1_tree_수량산출_총괄내역0518_수도권매립지" xfId="2189" xr:uid="{00000000-0005-0000-0000-00000B0F0000}"/>
    <cellStyle name="1_tree_수량산출_총괄내역0518_수도권매립지_0513설계내역서" xfId="2190" xr:uid="{00000000-0005-0000-0000-00000C0F0000}"/>
    <cellStyle name="1_tree_수량산출_총괄내역0518_수도권매립지_단대동청사쌈지마당" xfId="2191" xr:uid="{00000000-0005-0000-0000-00000D0F0000}"/>
    <cellStyle name="1_tree_수량산출_총괄내역0518_수도권매립지_철거 및 이설수량산출-학교숲" xfId="2192" xr:uid="{00000000-0005-0000-0000-00000E0F0000}"/>
    <cellStyle name="1_tree_수량산출_총괄내역0518_수도권매립지_철거 및 이설수량산출-학교숲_0513설계내역서" xfId="2193" xr:uid="{00000000-0005-0000-0000-00000F0F0000}"/>
    <cellStyle name="1_tree_수량산출_총괄내역0518_수도권매립지_철거 및 이설수량산출-학교숲_단대동청사쌈지마당" xfId="2194" xr:uid="{00000000-0005-0000-0000-0000100F0000}"/>
    <cellStyle name="1_tree_수량산출_총괄내역0518_수도권매립지1004(발주용)" xfId="2195" xr:uid="{00000000-0005-0000-0000-0000110F0000}"/>
    <cellStyle name="1_tree_수량산출_총괄내역0518_수도권매립지1004(발주용)_0513설계내역서" xfId="2196" xr:uid="{00000000-0005-0000-0000-0000120F0000}"/>
    <cellStyle name="1_tree_수량산출_총괄내역0518_수도권매립지1004(발주용)_단대동청사쌈지마당" xfId="2197" xr:uid="{00000000-0005-0000-0000-0000130F0000}"/>
    <cellStyle name="1_tree_수량산출_총괄내역0518_수도권매립지1004(발주용)_철거 및 이설수량산출-학교숲" xfId="2198" xr:uid="{00000000-0005-0000-0000-0000140F0000}"/>
    <cellStyle name="1_tree_수량산출_총괄내역0518_수도권매립지1004(발주용)_철거 및 이설수량산출-학교숲_0513설계내역서" xfId="2199" xr:uid="{00000000-0005-0000-0000-0000150F0000}"/>
    <cellStyle name="1_tree_수량산출_총괄내역0518_수도권매립지1004(발주용)_철거 및 이설수량산출-학교숲_단대동청사쌈지마당" xfId="2200" xr:uid="{00000000-0005-0000-0000-0000160F0000}"/>
    <cellStyle name="1_tree_수량산출_총괄내역0518_일신건영설계예산서(0211)" xfId="2201" xr:uid="{00000000-0005-0000-0000-0000170F0000}"/>
    <cellStyle name="1_tree_수량산출_총괄내역0518_일신건영설계예산서(0211)_0513설계내역서" xfId="2202" xr:uid="{00000000-0005-0000-0000-0000180F0000}"/>
    <cellStyle name="1_tree_수량산출_총괄내역0518_일신건영설계예산서(0211)_단대동청사쌈지마당" xfId="2203" xr:uid="{00000000-0005-0000-0000-0000190F0000}"/>
    <cellStyle name="1_tree_수량산출_총괄내역0518_일신건영설계예산서(0211)_철거 및 이설수량산출-학교숲" xfId="2204" xr:uid="{00000000-0005-0000-0000-00001A0F0000}"/>
    <cellStyle name="1_tree_수량산출_총괄내역0518_일신건영설계예산서(0211)_철거 및 이설수량산출-학교숲_0513설계내역서" xfId="2205" xr:uid="{00000000-0005-0000-0000-00001B0F0000}"/>
    <cellStyle name="1_tree_수량산출_총괄내역0518_일신건영설계예산서(0211)_철거 및 이설수량산출-학교숲_단대동청사쌈지마당" xfId="2206" xr:uid="{00000000-0005-0000-0000-00001C0F0000}"/>
    <cellStyle name="1_tree_수량산출_총괄내역0518_일위대가" xfId="2207" xr:uid="{00000000-0005-0000-0000-00001D0F0000}"/>
    <cellStyle name="1_tree_수량산출_총괄내역0518_일위대가_0513설계내역서" xfId="2208" xr:uid="{00000000-0005-0000-0000-00001E0F0000}"/>
    <cellStyle name="1_tree_수량산출_총괄내역0518_일위대가_단대동청사쌈지마당" xfId="2209" xr:uid="{00000000-0005-0000-0000-00001F0F0000}"/>
    <cellStyle name="1_tree_수량산출_총괄내역0518_일위대가_철거 및 이설수량산출-학교숲" xfId="2210" xr:uid="{00000000-0005-0000-0000-0000200F0000}"/>
    <cellStyle name="1_tree_수량산출_총괄내역0518_일위대가_철거 및 이설수량산출-학교숲_0513설계내역서" xfId="2211" xr:uid="{00000000-0005-0000-0000-0000210F0000}"/>
    <cellStyle name="1_tree_수량산출_총괄내역0518_일위대가_철거 및 이설수량산출-학교숲_단대동청사쌈지마당" xfId="2212" xr:uid="{00000000-0005-0000-0000-0000220F0000}"/>
    <cellStyle name="1_tree_수량산출_총괄내역0518_자재단가표" xfId="2213" xr:uid="{00000000-0005-0000-0000-0000230F0000}"/>
    <cellStyle name="1_tree_수량산출_총괄내역0518_자재단가표_0513설계내역서" xfId="2214" xr:uid="{00000000-0005-0000-0000-0000240F0000}"/>
    <cellStyle name="1_tree_수량산출_총괄내역0518_자재단가표_단대동청사쌈지마당" xfId="2215" xr:uid="{00000000-0005-0000-0000-0000250F0000}"/>
    <cellStyle name="1_tree_수량산출_총괄내역0518_자재단가표_철거 및 이설수량산출-학교숲" xfId="2216" xr:uid="{00000000-0005-0000-0000-0000260F0000}"/>
    <cellStyle name="1_tree_수량산출_총괄내역0518_자재단가표_철거 및 이설수량산출-학교숲_0513설계내역서" xfId="2217" xr:uid="{00000000-0005-0000-0000-0000270F0000}"/>
    <cellStyle name="1_tree_수량산출_총괄내역0518_자재단가표_철거 및 이설수량산출-학교숲_단대동청사쌈지마당" xfId="2218" xr:uid="{00000000-0005-0000-0000-0000280F0000}"/>
    <cellStyle name="1_tree_수량산출_총괄내역0518_장안초등학교내역0814" xfId="2219" xr:uid="{00000000-0005-0000-0000-0000290F0000}"/>
    <cellStyle name="1_tree_수량산출_총괄내역0518_장안초등학교내역0814_0513설계내역서" xfId="2220" xr:uid="{00000000-0005-0000-0000-00002A0F0000}"/>
    <cellStyle name="1_tree_수량산출_총괄내역0518_장안초등학교내역0814_단대동청사쌈지마당" xfId="2221" xr:uid="{00000000-0005-0000-0000-00002B0F0000}"/>
    <cellStyle name="1_tree_수량산출_총괄내역0518_장안초등학교내역0814_철거 및 이설수량산출-학교숲" xfId="2222" xr:uid="{00000000-0005-0000-0000-00002C0F0000}"/>
    <cellStyle name="1_tree_수량산출_총괄내역0518_장안초등학교내역0814_철거 및 이설수량산출-학교숲_0513설계내역서" xfId="2223" xr:uid="{00000000-0005-0000-0000-00002D0F0000}"/>
    <cellStyle name="1_tree_수량산출_총괄내역0518_장안초등학교내역0814_철거 및 이설수량산출-학교숲_단대동청사쌈지마당" xfId="2224" xr:uid="{00000000-0005-0000-0000-00002E0F0000}"/>
    <cellStyle name="1_tree_수량산출_총괄내역0518_철거 및 이설수량산출-학교숲" xfId="2225" xr:uid="{00000000-0005-0000-0000-00002F0F0000}"/>
    <cellStyle name="1_tree_수량산출_총괄내역0518_철거 및 이설수량산출-학교숲_0513설계내역서" xfId="2226" xr:uid="{00000000-0005-0000-0000-0000300F0000}"/>
    <cellStyle name="1_tree_수량산출_총괄내역0518_철거 및 이설수량산출-학교숲_단대동청사쌈지마당" xfId="2227" xr:uid="{00000000-0005-0000-0000-0000310F0000}"/>
    <cellStyle name="1_tree_수량집계표" xfId="4906" xr:uid="{00000000-0005-0000-0000-0000320F0000}"/>
    <cellStyle name="1_tree_수량집계표_도곡동롯데아파트 신축공사 중 조경식재 및 시설물공사" xfId="4907" xr:uid="{00000000-0005-0000-0000-0000330F0000}"/>
    <cellStyle name="1_tree_수량집계표_사당동2차 롯데아파트 신축공사 중 조경식재 및 시설물공사" xfId="4908" xr:uid="{00000000-0005-0000-0000-0000340F0000}"/>
    <cellStyle name="1_tree_수량집계표_서대신동 금호아파트 조경공사" xfId="4909" xr:uid="{00000000-0005-0000-0000-0000350F0000}"/>
    <cellStyle name="1_tree_수량집계표_성수동롯데아파트 조경공사" xfId="4910" xr:uid="{00000000-0005-0000-0000-0000360F0000}"/>
    <cellStyle name="1_tree_수량집계표_숭인동 주거복합빌딩신축공사 중 조경식재 및 시설물공사" xfId="4911" xr:uid="{00000000-0005-0000-0000-0000370F0000}"/>
    <cellStyle name="1_tree_수량집계표_오산외인주택놀이터주변조경공사" xfId="4912" xr:uid="{00000000-0005-0000-0000-0000380F0000}"/>
    <cellStyle name="1_tree_수량집계표_요진이매역사수목이식공사(2003)" xfId="4913" xr:uid="{00000000-0005-0000-0000-0000390F0000}"/>
    <cellStyle name="1_tree_수량집계표_조경시설물공내역" xfId="4914" xr:uid="{00000000-0005-0000-0000-00003A0F0000}"/>
    <cellStyle name="1_tree_수량집계표_청담동 송목연립 조경식재 및 시설물공사" xfId="4915" xr:uid="{00000000-0005-0000-0000-00003B0F0000}"/>
    <cellStyle name="1_tree_수량집계표_해운대 중동 조경공사 공내역서" xfId="4916" xr:uid="{00000000-0005-0000-0000-00003C0F0000}"/>
    <cellStyle name="1_tree_수량집계표_해운대중동낙천대 조경공사" xfId="4917" xr:uid="{00000000-0005-0000-0000-00003D0F0000}"/>
    <cellStyle name="1_tree_수량총괄표" xfId="4918" xr:uid="{00000000-0005-0000-0000-00003E0F0000}"/>
    <cellStyle name="1_tree_수량총괄표_도곡동롯데아파트 신축공사 중 조경식재 및 시설물공사" xfId="4919" xr:uid="{00000000-0005-0000-0000-00003F0F0000}"/>
    <cellStyle name="1_tree_수량총괄표_사당동2차 롯데아파트 신축공사 중 조경식재 및 시설물공사" xfId="4920" xr:uid="{00000000-0005-0000-0000-0000400F0000}"/>
    <cellStyle name="1_tree_수량총괄표_서대신동 금호아파트 조경공사" xfId="4921" xr:uid="{00000000-0005-0000-0000-0000410F0000}"/>
    <cellStyle name="1_tree_수량총괄표_성수동롯데아파트 조경공사" xfId="4922" xr:uid="{00000000-0005-0000-0000-0000420F0000}"/>
    <cellStyle name="1_tree_수량총괄표_숭인동 주거복합빌딩신축공사 중 조경식재 및 시설물공사" xfId="4923" xr:uid="{00000000-0005-0000-0000-0000430F0000}"/>
    <cellStyle name="1_tree_수량총괄표_오산외인주택놀이터주변조경공사" xfId="4924" xr:uid="{00000000-0005-0000-0000-0000440F0000}"/>
    <cellStyle name="1_tree_수량총괄표_요진이매역사수목이식공사(2003)" xfId="4925" xr:uid="{00000000-0005-0000-0000-0000450F0000}"/>
    <cellStyle name="1_tree_수량총괄표_조경시설물공내역" xfId="4926" xr:uid="{00000000-0005-0000-0000-0000460F0000}"/>
    <cellStyle name="1_tree_수량총괄표_청담동 송목연립 조경식재 및 시설물공사" xfId="4927" xr:uid="{00000000-0005-0000-0000-0000470F0000}"/>
    <cellStyle name="1_tree_수량총괄표_해운대 중동 조경공사 공내역서" xfId="4928" xr:uid="{00000000-0005-0000-0000-0000480F0000}"/>
    <cellStyle name="1_tree_수량총괄표_해운대중동낙천대 조경공사" xfId="4929" xr:uid="{00000000-0005-0000-0000-0000490F0000}"/>
    <cellStyle name="1_tree_수원1차" xfId="4930" xr:uid="{00000000-0005-0000-0000-00004A0F0000}"/>
    <cellStyle name="1_tree_수원1차_도곡동롯데아파트 신축공사 중 조경식재 및 시설물공사" xfId="4931" xr:uid="{00000000-0005-0000-0000-00004B0F0000}"/>
    <cellStyle name="1_tree_수원1차_사당동2차 롯데아파트 신축공사 중 조경식재 및 시설물공사" xfId="4932" xr:uid="{00000000-0005-0000-0000-00004C0F0000}"/>
    <cellStyle name="1_tree_수원1차_서대신동 금호아파트 조경공사" xfId="4933" xr:uid="{00000000-0005-0000-0000-00004D0F0000}"/>
    <cellStyle name="1_tree_수원1차_성수동롯데아파트 조경공사" xfId="4934" xr:uid="{00000000-0005-0000-0000-00004E0F0000}"/>
    <cellStyle name="1_tree_수원1차_숭인동 주거복합빌딩신축공사 중 조경식재 및 시설물공사" xfId="4935" xr:uid="{00000000-0005-0000-0000-00004F0F0000}"/>
    <cellStyle name="1_tree_수원1차_오산외인주택놀이터주변조경공사" xfId="4936" xr:uid="{00000000-0005-0000-0000-0000500F0000}"/>
    <cellStyle name="1_tree_수원1차_요진이매역사수목이식공사(2003)" xfId="4937" xr:uid="{00000000-0005-0000-0000-0000510F0000}"/>
    <cellStyle name="1_tree_수원1차_조경시설물공내역" xfId="4938" xr:uid="{00000000-0005-0000-0000-0000520F0000}"/>
    <cellStyle name="1_tree_수원1차_청담동 송목연립 조경식재 및 시설물공사" xfId="4939" xr:uid="{00000000-0005-0000-0000-0000530F0000}"/>
    <cellStyle name="1_tree_수원1차_해운대 중동 조경공사 공내역서" xfId="4940" xr:uid="{00000000-0005-0000-0000-0000540F0000}"/>
    <cellStyle name="1_tree_수원1차_해운대중동낙천대 조경공사" xfId="4941" xr:uid="{00000000-0005-0000-0000-0000550F0000}"/>
    <cellStyle name="1_tree_수원변경수량산출" xfId="4942" xr:uid="{00000000-0005-0000-0000-0000560F0000}"/>
    <cellStyle name="1_tree_수원변경수량산출_도곡동롯데아파트 신축공사 중 조경식재 및 시설물공사" xfId="4943" xr:uid="{00000000-0005-0000-0000-0000570F0000}"/>
    <cellStyle name="1_tree_수원변경수량산출_사당동2차 롯데아파트 신축공사 중 조경식재 및 시설물공사" xfId="4944" xr:uid="{00000000-0005-0000-0000-0000580F0000}"/>
    <cellStyle name="1_tree_수원변경수량산출_서대신동 금호아파트 조경공사" xfId="4945" xr:uid="{00000000-0005-0000-0000-0000590F0000}"/>
    <cellStyle name="1_tree_수원변경수량산출_성수동롯데아파트 조경공사" xfId="4946" xr:uid="{00000000-0005-0000-0000-00005A0F0000}"/>
    <cellStyle name="1_tree_수원변경수량산출_숭인동 주거복합빌딩신축공사 중 조경식재 및 시설물공사" xfId="4947" xr:uid="{00000000-0005-0000-0000-00005B0F0000}"/>
    <cellStyle name="1_tree_수원변경수량산출_오산외인주택놀이터주변조경공사" xfId="4948" xr:uid="{00000000-0005-0000-0000-00005C0F0000}"/>
    <cellStyle name="1_tree_수원변경수량산출_요진이매역사수목이식공사(2003)" xfId="4949" xr:uid="{00000000-0005-0000-0000-00005D0F0000}"/>
    <cellStyle name="1_tree_수원변경수량산출_조경시설물공내역" xfId="4950" xr:uid="{00000000-0005-0000-0000-00005E0F0000}"/>
    <cellStyle name="1_tree_수원변경수량산출_청담동 송목연립 조경식재 및 시설물공사" xfId="4951" xr:uid="{00000000-0005-0000-0000-00005F0F0000}"/>
    <cellStyle name="1_tree_수원변경수량산출_해운대 중동 조경공사 공내역서" xfId="4952" xr:uid="{00000000-0005-0000-0000-0000600F0000}"/>
    <cellStyle name="1_tree_수원변경수량산출_해운대중동낙천대 조경공사" xfId="4953" xr:uid="{00000000-0005-0000-0000-0000610F0000}"/>
    <cellStyle name="1_tree_수원수량집계(7.13)" xfId="4954" xr:uid="{00000000-0005-0000-0000-0000620F0000}"/>
    <cellStyle name="1_tree_수원수량집계(7.13)_도곡동롯데아파트 신축공사 중 조경식재 및 시설물공사" xfId="4955" xr:uid="{00000000-0005-0000-0000-0000630F0000}"/>
    <cellStyle name="1_tree_수원수량집계(7.13)_도곡동롯데아파트 신축공사 중 조경식재 및 시설물공사_도농변전소설계변경최종" xfId="4956" xr:uid="{00000000-0005-0000-0000-0000640F0000}"/>
    <cellStyle name="1_tree_수원수량집계(7.13)_도농변전소설계변경최종" xfId="4957" xr:uid="{00000000-0005-0000-0000-0000650F0000}"/>
    <cellStyle name="1_tree_수원수량집계(7.13)_사당동2차 롯데아파트 신축공사 중 조경식재 및 시설물공사" xfId="4958" xr:uid="{00000000-0005-0000-0000-0000660F0000}"/>
    <cellStyle name="1_tree_수원수량집계(7.13)_서대신동 금호아파트 조경공사" xfId="4959" xr:uid="{00000000-0005-0000-0000-0000670F0000}"/>
    <cellStyle name="1_tree_수원수량집계(7.13)_서대신동 금호아파트 조경공사_도농변전소설계변경최종" xfId="4960" xr:uid="{00000000-0005-0000-0000-0000680F0000}"/>
    <cellStyle name="1_tree_수원수량집계(7.13)_성수동롯데아파트 조경공사" xfId="4961" xr:uid="{00000000-0005-0000-0000-0000690F0000}"/>
    <cellStyle name="1_tree_수원수량집계(7.13)_성수동롯데아파트 조경공사_도농변전소설계변경최종" xfId="4962" xr:uid="{00000000-0005-0000-0000-00006A0F0000}"/>
    <cellStyle name="1_tree_수원수량집계(7.13)_숭인동 주거복합빌딩신축공사 중 조경식재 및 시설물공사" xfId="4963" xr:uid="{00000000-0005-0000-0000-00006B0F0000}"/>
    <cellStyle name="1_tree_수원수량집계(7.13)_오산외인주택놀이터주변조경공사" xfId="4964" xr:uid="{00000000-0005-0000-0000-00006C0F0000}"/>
    <cellStyle name="1_tree_수원수량집계(7.13)_오산외인주택놀이터주변조경공사_도농변전소설계변경최종" xfId="4965" xr:uid="{00000000-0005-0000-0000-00006D0F0000}"/>
    <cellStyle name="1_tree_수원수량집계(7.13)_요진이매역사수목이식공사(2003)" xfId="4966" xr:uid="{00000000-0005-0000-0000-00006E0F0000}"/>
    <cellStyle name="1_tree_수원수량집계(7.13)_요진이매역사수목이식공사(2003)_도농변전소설계변경최종" xfId="4967" xr:uid="{00000000-0005-0000-0000-00006F0F0000}"/>
    <cellStyle name="1_tree_수원수량집계(7.13)_조경시설물공내역" xfId="4968" xr:uid="{00000000-0005-0000-0000-0000700F0000}"/>
    <cellStyle name="1_tree_수원수량집계(7.13)_조경시설물공내역_도농변전소설계변경최종" xfId="4969" xr:uid="{00000000-0005-0000-0000-0000710F0000}"/>
    <cellStyle name="1_tree_수원수량집계(7.13)_청담동 송목연립 조경식재 및 시설물공사" xfId="4970" xr:uid="{00000000-0005-0000-0000-0000720F0000}"/>
    <cellStyle name="1_tree_수원수량집계(7.13)_청담동 송목연립 조경식재 및 시설물공사_도농변전소설계변경최종" xfId="4971" xr:uid="{00000000-0005-0000-0000-0000730F0000}"/>
    <cellStyle name="1_tree_수원수량집계(7.13)_해운대 중동 조경공사 공내역서" xfId="4972" xr:uid="{00000000-0005-0000-0000-0000740F0000}"/>
    <cellStyle name="1_tree_수원수량집계(7.13)_해운대중동낙천대 조경공사" xfId="4973" xr:uid="{00000000-0005-0000-0000-0000750F0000}"/>
    <cellStyle name="1_tree_수원수량집계(7.31)" xfId="4974" xr:uid="{00000000-0005-0000-0000-0000760F0000}"/>
    <cellStyle name="1_tree_수원수량집계(7.31)_도곡동롯데아파트 신축공사 중 조경식재 및 시설물공사" xfId="4975" xr:uid="{00000000-0005-0000-0000-0000770F0000}"/>
    <cellStyle name="1_tree_수원수량집계(7.31)_도곡동롯데아파트 신축공사 중 조경식재 및 시설물공사_도농변전소설계변경최종" xfId="4976" xr:uid="{00000000-0005-0000-0000-0000780F0000}"/>
    <cellStyle name="1_tree_수원수량집계(7.31)_도농변전소설계변경최종" xfId="4977" xr:uid="{00000000-0005-0000-0000-0000790F0000}"/>
    <cellStyle name="1_tree_수원수량집계(7.31)_사당동2차 롯데아파트 신축공사 중 조경식재 및 시설물공사" xfId="4978" xr:uid="{00000000-0005-0000-0000-00007A0F0000}"/>
    <cellStyle name="1_tree_수원수량집계(7.31)_서대신동 금호아파트 조경공사" xfId="4979" xr:uid="{00000000-0005-0000-0000-00007B0F0000}"/>
    <cellStyle name="1_tree_수원수량집계(7.31)_서대신동 금호아파트 조경공사_도농변전소설계변경최종" xfId="4980" xr:uid="{00000000-0005-0000-0000-00007C0F0000}"/>
    <cellStyle name="1_tree_수원수량집계(7.31)_성수동롯데아파트 조경공사" xfId="4981" xr:uid="{00000000-0005-0000-0000-00007D0F0000}"/>
    <cellStyle name="1_tree_수원수량집계(7.31)_성수동롯데아파트 조경공사_도농변전소설계변경최종" xfId="4982" xr:uid="{00000000-0005-0000-0000-00007E0F0000}"/>
    <cellStyle name="1_tree_수원수량집계(7.31)_숭인동 주거복합빌딩신축공사 중 조경식재 및 시설물공사" xfId="4983" xr:uid="{00000000-0005-0000-0000-00007F0F0000}"/>
    <cellStyle name="1_tree_수원수량집계(7.31)_오산외인주택놀이터주변조경공사" xfId="4984" xr:uid="{00000000-0005-0000-0000-0000800F0000}"/>
    <cellStyle name="1_tree_수원수량집계(7.31)_오산외인주택놀이터주변조경공사_도농변전소설계변경최종" xfId="4985" xr:uid="{00000000-0005-0000-0000-0000810F0000}"/>
    <cellStyle name="1_tree_수원수량집계(7.31)_요진이매역사수목이식공사(2003)" xfId="4986" xr:uid="{00000000-0005-0000-0000-0000820F0000}"/>
    <cellStyle name="1_tree_수원수량집계(7.31)_요진이매역사수목이식공사(2003)_도농변전소설계변경최종" xfId="4987" xr:uid="{00000000-0005-0000-0000-0000830F0000}"/>
    <cellStyle name="1_tree_수원수량집계(7.31)_조경시설물공내역" xfId="4988" xr:uid="{00000000-0005-0000-0000-0000840F0000}"/>
    <cellStyle name="1_tree_수원수량집계(7.31)_조경시설물공내역_도농변전소설계변경최종" xfId="4989" xr:uid="{00000000-0005-0000-0000-0000850F0000}"/>
    <cellStyle name="1_tree_수원수량집계(7.31)_청담동 송목연립 조경식재 및 시설물공사" xfId="4990" xr:uid="{00000000-0005-0000-0000-0000860F0000}"/>
    <cellStyle name="1_tree_수원수량집계(7.31)_청담동 송목연립 조경식재 및 시설물공사_도농변전소설계변경최종" xfId="4991" xr:uid="{00000000-0005-0000-0000-0000870F0000}"/>
    <cellStyle name="1_tree_수원수량집계(7.31)_해운대 중동 조경공사 공내역서" xfId="4992" xr:uid="{00000000-0005-0000-0000-0000880F0000}"/>
    <cellStyle name="1_tree_수원수량집계(7.31)_해운대중동낙천대 조경공사" xfId="4993" xr:uid="{00000000-0005-0000-0000-0000890F0000}"/>
    <cellStyle name="1_tree_숭인동 주거복합빌딩신축공사 중 조경식재 및 시설물공사" xfId="4994" xr:uid="{00000000-0005-0000-0000-00008A0F0000}"/>
    <cellStyle name="1_tree_쌍용수량0905" xfId="4995" xr:uid="{00000000-0005-0000-0000-00008B0F0000}"/>
    <cellStyle name="1_tree_쌍용수량0905_도곡동롯데아파트 신축공사 중 조경식재 및 시설물공사" xfId="4996" xr:uid="{00000000-0005-0000-0000-00008C0F0000}"/>
    <cellStyle name="1_tree_쌍용수량0905_도곡동롯데아파트 신축공사 중 조경식재 및 시설물공사_도농변전소설계변경최종" xfId="4997" xr:uid="{00000000-0005-0000-0000-00008D0F0000}"/>
    <cellStyle name="1_tree_쌍용수량0905_도농변전소설계변경최종" xfId="4998" xr:uid="{00000000-0005-0000-0000-00008E0F0000}"/>
    <cellStyle name="1_tree_쌍용수량0905_사당동2차 롯데아파트 신축공사 중 조경식재 및 시설물공사" xfId="4999" xr:uid="{00000000-0005-0000-0000-00008F0F0000}"/>
    <cellStyle name="1_tree_쌍용수량0905_서대신동 금호아파트 조경공사" xfId="5000" xr:uid="{00000000-0005-0000-0000-0000900F0000}"/>
    <cellStyle name="1_tree_쌍용수량0905_서대신동 금호아파트 조경공사_도농변전소설계변경최종" xfId="5001" xr:uid="{00000000-0005-0000-0000-0000910F0000}"/>
    <cellStyle name="1_tree_쌍용수량0905_성수동롯데아파트 조경공사" xfId="5002" xr:uid="{00000000-0005-0000-0000-0000920F0000}"/>
    <cellStyle name="1_tree_쌍용수량0905_성수동롯데아파트 조경공사_도농변전소설계변경최종" xfId="5003" xr:uid="{00000000-0005-0000-0000-0000930F0000}"/>
    <cellStyle name="1_tree_쌍용수량0905_숭인동 주거복합빌딩신축공사 중 조경식재 및 시설물공사" xfId="5004" xr:uid="{00000000-0005-0000-0000-0000940F0000}"/>
    <cellStyle name="1_tree_쌍용수량0905_오산외인주택놀이터주변조경공사" xfId="5005" xr:uid="{00000000-0005-0000-0000-0000950F0000}"/>
    <cellStyle name="1_tree_쌍용수량0905_오산외인주택놀이터주변조경공사_도농변전소설계변경최종" xfId="5006" xr:uid="{00000000-0005-0000-0000-0000960F0000}"/>
    <cellStyle name="1_tree_쌍용수량0905_요진이매역사수목이식공사(2003)" xfId="5007" xr:uid="{00000000-0005-0000-0000-0000970F0000}"/>
    <cellStyle name="1_tree_쌍용수량0905_요진이매역사수목이식공사(2003)_도농변전소설계변경최종" xfId="5008" xr:uid="{00000000-0005-0000-0000-0000980F0000}"/>
    <cellStyle name="1_tree_쌍용수량0905_조경시설물공내역" xfId="5009" xr:uid="{00000000-0005-0000-0000-0000990F0000}"/>
    <cellStyle name="1_tree_쌍용수량0905_조경시설물공내역_도농변전소설계변경최종" xfId="5010" xr:uid="{00000000-0005-0000-0000-00009A0F0000}"/>
    <cellStyle name="1_tree_쌍용수량0905_청담동 송목연립 조경식재 및 시설물공사" xfId="5011" xr:uid="{00000000-0005-0000-0000-00009B0F0000}"/>
    <cellStyle name="1_tree_쌍용수량0905_청담동 송목연립 조경식재 및 시설물공사_도농변전소설계변경최종" xfId="5012" xr:uid="{00000000-0005-0000-0000-00009C0F0000}"/>
    <cellStyle name="1_tree_쌍용수량0905_해운대 중동 조경공사 공내역서" xfId="5013" xr:uid="{00000000-0005-0000-0000-00009D0F0000}"/>
    <cellStyle name="1_tree_쌍용수량0905_해운대중동낙천대 조경공사" xfId="5014" xr:uid="{00000000-0005-0000-0000-00009E0F0000}"/>
    <cellStyle name="1_tree_쌍용수량집계" xfId="5015" xr:uid="{00000000-0005-0000-0000-00009F0F0000}"/>
    <cellStyle name="1_tree_쌍용수량집계_도곡동롯데아파트 신축공사 중 조경식재 및 시설물공사" xfId="5016" xr:uid="{00000000-0005-0000-0000-0000A00F0000}"/>
    <cellStyle name="1_tree_쌍용수량집계_도곡동롯데아파트 신축공사 중 조경식재 및 시설물공사_도농변전소설계변경최종" xfId="5017" xr:uid="{00000000-0005-0000-0000-0000A10F0000}"/>
    <cellStyle name="1_tree_쌍용수량집계_도농변전소설계변경최종" xfId="5018" xr:uid="{00000000-0005-0000-0000-0000A20F0000}"/>
    <cellStyle name="1_tree_쌍용수량집계_사당동2차 롯데아파트 신축공사 중 조경식재 및 시설물공사" xfId="5019" xr:uid="{00000000-0005-0000-0000-0000A30F0000}"/>
    <cellStyle name="1_tree_쌍용수량집계_서대신동 금호아파트 조경공사" xfId="5020" xr:uid="{00000000-0005-0000-0000-0000A40F0000}"/>
    <cellStyle name="1_tree_쌍용수량집계_서대신동 금호아파트 조경공사_도농변전소설계변경최종" xfId="5021" xr:uid="{00000000-0005-0000-0000-0000A50F0000}"/>
    <cellStyle name="1_tree_쌍용수량집계_성수동롯데아파트 조경공사" xfId="5022" xr:uid="{00000000-0005-0000-0000-0000A60F0000}"/>
    <cellStyle name="1_tree_쌍용수량집계_성수동롯데아파트 조경공사_도농변전소설계변경최종" xfId="5023" xr:uid="{00000000-0005-0000-0000-0000A70F0000}"/>
    <cellStyle name="1_tree_쌍용수량집계_숭인동 주거복합빌딩신축공사 중 조경식재 및 시설물공사" xfId="5024" xr:uid="{00000000-0005-0000-0000-0000A80F0000}"/>
    <cellStyle name="1_tree_쌍용수량집계_오산외인주택놀이터주변조경공사" xfId="5025" xr:uid="{00000000-0005-0000-0000-0000A90F0000}"/>
    <cellStyle name="1_tree_쌍용수량집계_오산외인주택놀이터주변조경공사_도농변전소설계변경최종" xfId="5026" xr:uid="{00000000-0005-0000-0000-0000AA0F0000}"/>
    <cellStyle name="1_tree_쌍용수량집계_요진이매역사수목이식공사(2003)" xfId="5027" xr:uid="{00000000-0005-0000-0000-0000AB0F0000}"/>
    <cellStyle name="1_tree_쌍용수량집계_요진이매역사수목이식공사(2003)_도농변전소설계변경최종" xfId="5028" xr:uid="{00000000-0005-0000-0000-0000AC0F0000}"/>
    <cellStyle name="1_tree_쌍용수량집계_조경시설물공내역" xfId="5029" xr:uid="{00000000-0005-0000-0000-0000AD0F0000}"/>
    <cellStyle name="1_tree_쌍용수량집계_조경시설물공내역_도농변전소설계변경최종" xfId="5030" xr:uid="{00000000-0005-0000-0000-0000AE0F0000}"/>
    <cellStyle name="1_tree_쌍용수량집계_청담동 송목연립 조경식재 및 시설물공사" xfId="5031" xr:uid="{00000000-0005-0000-0000-0000AF0F0000}"/>
    <cellStyle name="1_tree_쌍용수량집계_청담동 송목연립 조경식재 및 시설물공사_도농변전소설계변경최종" xfId="5032" xr:uid="{00000000-0005-0000-0000-0000B00F0000}"/>
    <cellStyle name="1_tree_쌍용수량집계_해운대 중동 조경공사 공내역서" xfId="5033" xr:uid="{00000000-0005-0000-0000-0000B10F0000}"/>
    <cellStyle name="1_tree_쌍용수량집계_해운대중동낙천대 조경공사" xfId="5034" xr:uid="{00000000-0005-0000-0000-0000B20F0000}"/>
    <cellStyle name="1_tree_안양비산내역서(0506)" xfId="5035" xr:uid="{00000000-0005-0000-0000-0000B30F0000}"/>
    <cellStyle name="1_tree_안양비산내역서(0506)_도곡동롯데아파트 신축공사 중 조경식재 및 시설물공사" xfId="5036" xr:uid="{00000000-0005-0000-0000-0000B40F0000}"/>
    <cellStyle name="1_tree_안양비산내역서(0506)_도곡동롯데아파트 신축공사 중 조경식재 및 시설물공사_도농변전소설계변경최종" xfId="5037" xr:uid="{00000000-0005-0000-0000-0000B50F0000}"/>
    <cellStyle name="1_tree_안양비산내역서(0506)_도농변전소설계변경최종" xfId="5038" xr:uid="{00000000-0005-0000-0000-0000B60F0000}"/>
    <cellStyle name="1_tree_안양비산내역서(0506)_사당동2차 롯데아파트 신축공사 중 조경식재 및 시설물공사" xfId="5039" xr:uid="{00000000-0005-0000-0000-0000B70F0000}"/>
    <cellStyle name="1_tree_안양비산내역서(0506)_서대신동 금호아파트 조경공사" xfId="5040" xr:uid="{00000000-0005-0000-0000-0000B80F0000}"/>
    <cellStyle name="1_tree_안양비산내역서(0506)_서대신동 금호아파트 조경공사_도농변전소설계변경최종" xfId="5041" xr:uid="{00000000-0005-0000-0000-0000B90F0000}"/>
    <cellStyle name="1_tree_안양비산내역서(0506)_성수동롯데아파트 조경공사" xfId="5042" xr:uid="{00000000-0005-0000-0000-0000BA0F0000}"/>
    <cellStyle name="1_tree_안양비산내역서(0506)_성수동롯데아파트 조경공사_도농변전소설계변경최종" xfId="5043" xr:uid="{00000000-0005-0000-0000-0000BB0F0000}"/>
    <cellStyle name="1_tree_안양비산내역서(0506)_숭인동 주거복합빌딩신축공사 중 조경식재 및 시설물공사" xfId="5044" xr:uid="{00000000-0005-0000-0000-0000BC0F0000}"/>
    <cellStyle name="1_tree_안양비산내역서(0506)_오산외인주택놀이터주변조경공사" xfId="5045" xr:uid="{00000000-0005-0000-0000-0000BD0F0000}"/>
    <cellStyle name="1_tree_안양비산내역서(0506)_오산외인주택놀이터주변조경공사_도농변전소설계변경최종" xfId="5046" xr:uid="{00000000-0005-0000-0000-0000BE0F0000}"/>
    <cellStyle name="1_tree_안양비산내역서(0506)_요진이매역사수목이식공사(2003)" xfId="5047" xr:uid="{00000000-0005-0000-0000-0000BF0F0000}"/>
    <cellStyle name="1_tree_안양비산내역서(0506)_요진이매역사수목이식공사(2003)_도농변전소설계변경최종" xfId="5048" xr:uid="{00000000-0005-0000-0000-0000C00F0000}"/>
    <cellStyle name="1_tree_안양비산내역서(0506)_조경시설물공내역" xfId="5049" xr:uid="{00000000-0005-0000-0000-0000C10F0000}"/>
    <cellStyle name="1_tree_안양비산내역서(0506)_조경시설물공내역_도농변전소설계변경최종" xfId="5050" xr:uid="{00000000-0005-0000-0000-0000C20F0000}"/>
    <cellStyle name="1_tree_안양비산내역서(0506)_청담동 송목연립 조경식재 및 시설물공사" xfId="5051" xr:uid="{00000000-0005-0000-0000-0000C30F0000}"/>
    <cellStyle name="1_tree_안양비산내역서(0506)_청담동 송목연립 조경식재 및 시설물공사_도농변전소설계변경최종" xfId="5052" xr:uid="{00000000-0005-0000-0000-0000C40F0000}"/>
    <cellStyle name="1_tree_안양비산내역서(0506)_해운대 중동 조경공사 공내역서" xfId="5053" xr:uid="{00000000-0005-0000-0000-0000C50F0000}"/>
    <cellStyle name="1_tree_안양비산내역서(0506)_해운대중동낙천대 조경공사" xfId="5054" xr:uid="{00000000-0005-0000-0000-0000C60F0000}"/>
    <cellStyle name="1_tree_오산외인주택놀이터주변조경공사" xfId="5055" xr:uid="{00000000-0005-0000-0000-0000C70F0000}"/>
    <cellStyle name="1_tree_오산외인주택놀이터주변조경공사_도농변전소설계변경최종" xfId="5056" xr:uid="{00000000-0005-0000-0000-0000C80F0000}"/>
    <cellStyle name="1_tree_요진이매역사수목이식공사(2003)" xfId="5057" xr:uid="{00000000-0005-0000-0000-0000C90F0000}"/>
    <cellStyle name="1_tree_요진이매역사수목이식공사(2003)_도농변전소설계변경최종" xfId="5058" xr:uid="{00000000-0005-0000-0000-0000CA0F0000}"/>
    <cellStyle name="1_tree_용평수량집계" xfId="5059" xr:uid="{00000000-0005-0000-0000-0000CB0F0000}"/>
    <cellStyle name="1_tree_용평수량집계_도곡동롯데아파트 신축공사 중 조경식재 및 시설물공사" xfId="5060" xr:uid="{00000000-0005-0000-0000-0000CC0F0000}"/>
    <cellStyle name="1_tree_용평수량집계_사당동2차 롯데아파트 신축공사 중 조경식재 및 시설물공사" xfId="5061" xr:uid="{00000000-0005-0000-0000-0000CD0F0000}"/>
    <cellStyle name="1_tree_용평수량집계_서대신동 금호아파트 조경공사" xfId="5062" xr:uid="{00000000-0005-0000-0000-0000CE0F0000}"/>
    <cellStyle name="1_tree_용평수량집계_성수동롯데아파트 조경공사" xfId="5063" xr:uid="{00000000-0005-0000-0000-0000CF0F0000}"/>
    <cellStyle name="1_tree_용평수량집계_숭인동 주거복합빌딩신축공사 중 조경식재 및 시설물공사" xfId="5064" xr:uid="{00000000-0005-0000-0000-0000D00F0000}"/>
    <cellStyle name="1_tree_용평수량집계_오산외인주택놀이터주변조경공사" xfId="5065" xr:uid="{00000000-0005-0000-0000-0000D10F0000}"/>
    <cellStyle name="1_tree_용평수량집계_요진이매역사수목이식공사(2003)" xfId="5066" xr:uid="{00000000-0005-0000-0000-0000D20F0000}"/>
    <cellStyle name="1_tree_용평수량집계_조경시설물공내역" xfId="5067" xr:uid="{00000000-0005-0000-0000-0000D30F0000}"/>
    <cellStyle name="1_tree_용평수량집계_청담동 송목연립 조경식재 및 시설물공사" xfId="5068" xr:uid="{00000000-0005-0000-0000-0000D40F0000}"/>
    <cellStyle name="1_tree_용평수량집계_해운대 중동 조경공사 공내역서" xfId="5069" xr:uid="{00000000-0005-0000-0000-0000D50F0000}"/>
    <cellStyle name="1_tree_용평수량집계_해운대중동낙천대 조경공사" xfId="5070" xr:uid="{00000000-0005-0000-0000-0000D60F0000}"/>
    <cellStyle name="1_tree_은파단위수량" xfId="5071" xr:uid="{00000000-0005-0000-0000-0000D70F0000}"/>
    <cellStyle name="1_tree_은파단위수량_도곡동롯데아파트 신축공사 중 조경식재 및 시설물공사" xfId="5072" xr:uid="{00000000-0005-0000-0000-0000D80F0000}"/>
    <cellStyle name="1_tree_은파단위수량_사당동2차 롯데아파트 신축공사 중 조경식재 및 시설물공사" xfId="5073" xr:uid="{00000000-0005-0000-0000-0000D90F0000}"/>
    <cellStyle name="1_tree_은파단위수량_서대신동 금호아파트 조경공사" xfId="5074" xr:uid="{00000000-0005-0000-0000-0000DA0F0000}"/>
    <cellStyle name="1_tree_은파단위수량_성수동롯데아파트 조경공사" xfId="5075" xr:uid="{00000000-0005-0000-0000-0000DB0F0000}"/>
    <cellStyle name="1_tree_은파단위수량_숭인동 주거복합빌딩신축공사 중 조경식재 및 시설물공사" xfId="5076" xr:uid="{00000000-0005-0000-0000-0000DC0F0000}"/>
    <cellStyle name="1_tree_은파단위수량_오산외인주택놀이터주변조경공사" xfId="5077" xr:uid="{00000000-0005-0000-0000-0000DD0F0000}"/>
    <cellStyle name="1_tree_은파단위수량_요진이매역사수목이식공사(2003)" xfId="5078" xr:uid="{00000000-0005-0000-0000-0000DE0F0000}"/>
    <cellStyle name="1_tree_은파단위수량_조경시설물공내역" xfId="5079" xr:uid="{00000000-0005-0000-0000-0000DF0F0000}"/>
    <cellStyle name="1_tree_은파단위수량_청담동 송목연립 조경식재 및 시설물공사" xfId="5080" xr:uid="{00000000-0005-0000-0000-0000E00F0000}"/>
    <cellStyle name="1_tree_은파단위수량_해운대 중동 조경공사 공내역서" xfId="5081" xr:uid="{00000000-0005-0000-0000-0000E10F0000}"/>
    <cellStyle name="1_tree_은파단위수량_해운대중동낙천대 조경공사" xfId="5082" xr:uid="{00000000-0005-0000-0000-0000E20F0000}"/>
    <cellStyle name="1_tree_은파수량집계" xfId="5083" xr:uid="{00000000-0005-0000-0000-0000E30F0000}"/>
    <cellStyle name="1_tree_은파수량집계_도곡동롯데아파트 신축공사 중 조경식재 및 시설물공사" xfId="5084" xr:uid="{00000000-0005-0000-0000-0000E40F0000}"/>
    <cellStyle name="1_tree_은파수량집계_사당동2차 롯데아파트 신축공사 중 조경식재 및 시설물공사" xfId="5085" xr:uid="{00000000-0005-0000-0000-0000E50F0000}"/>
    <cellStyle name="1_tree_은파수량집계_서대신동 금호아파트 조경공사" xfId="5086" xr:uid="{00000000-0005-0000-0000-0000E60F0000}"/>
    <cellStyle name="1_tree_은파수량집계_성수동롯데아파트 조경공사" xfId="5087" xr:uid="{00000000-0005-0000-0000-0000E70F0000}"/>
    <cellStyle name="1_tree_은파수량집계_숭인동 주거복합빌딩신축공사 중 조경식재 및 시설물공사" xfId="5088" xr:uid="{00000000-0005-0000-0000-0000E80F0000}"/>
    <cellStyle name="1_tree_은파수량집계_오산외인주택놀이터주변조경공사" xfId="5089" xr:uid="{00000000-0005-0000-0000-0000E90F0000}"/>
    <cellStyle name="1_tree_은파수량집계_요진이매역사수목이식공사(2003)" xfId="5090" xr:uid="{00000000-0005-0000-0000-0000EA0F0000}"/>
    <cellStyle name="1_tree_은파수량집계_조경시설물공내역" xfId="5091" xr:uid="{00000000-0005-0000-0000-0000EB0F0000}"/>
    <cellStyle name="1_tree_은파수량집계_청담동 송목연립 조경식재 및 시설물공사" xfId="5092" xr:uid="{00000000-0005-0000-0000-0000EC0F0000}"/>
    <cellStyle name="1_tree_은파수량집계_해운대 중동 조경공사 공내역서" xfId="5093" xr:uid="{00000000-0005-0000-0000-0000ED0F0000}"/>
    <cellStyle name="1_tree_은파수량집계_해운대중동낙천대 조경공사" xfId="5094" xr:uid="{00000000-0005-0000-0000-0000EE0F0000}"/>
    <cellStyle name="1_tree_조경시설물공내역" xfId="5095" xr:uid="{00000000-0005-0000-0000-0000EF0F0000}"/>
    <cellStyle name="1_tree_조경시설물공내역_도농변전소설계변경최종" xfId="5096" xr:uid="{00000000-0005-0000-0000-0000F00F0000}"/>
    <cellStyle name="1_tree_철거 및 이설수량산출-학교숲" xfId="2228" xr:uid="{00000000-0005-0000-0000-0000F10F0000}"/>
    <cellStyle name="1_tree_철거 및 이설수량산출-학교숲_0513설계내역서" xfId="2229" xr:uid="{00000000-0005-0000-0000-0000F20F0000}"/>
    <cellStyle name="1_tree_철거 및 이설수량산출-학교숲_단대동청사쌈지마당" xfId="2230" xr:uid="{00000000-0005-0000-0000-0000F30F0000}"/>
    <cellStyle name="1_tree_청담동 송목연립 조경식재 및 시설물공사" xfId="5097" xr:uid="{00000000-0005-0000-0000-0000F40F0000}"/>
    <cellStyle name="1_tree_청담동 송목연립 조경식재 및 시설물공사_도농변전소설계변경최종" xfId="5098" xr:uid="{00000000-0005-0000-0000-0000F50F0000}"/>
    <cellStyle name="1_tree_총괄" xfId="5099" xr:uid="{00000000-0005-0000-0000-0000F60F0000}"/>
    <cellStyle name="1_tree_총괄내역0518" xfId="2231" xr:uid="{00000000-0005-0000-0000-0000F70F0000}"/>
    <cellStyle name="1_tree_총괄내역0518_0513설계내역서" xfId="2232" xr:uid="{00000000-0005-0000-0000-0000F80F0000}"/>
    <cellStyle name="1_tree_총괄내역0518_구로리설계예산서1029" xfId="2233" xr:uid="{00000000-0005-0000-0000-0000F90F0000}"/>
    <cellStyle name="1_tree_총괄내역0518_구로리설계예산서1029_0513설계내역서" xfId="2234" xr:uid="{00000000-0005-0000-0000-0000FA0F0000}"/>
    <cellStyle name="1_tree_총괄내역0518_구로리설계예산서1029_단대동청사쌈지마당" xfId="2235" xr:uid="{00000000-0005-0000-0000-0000FB0F0000}"/>
    <cellStyle name="1_tree_총괄내역0518_구로리설계예산서1029_철거 및 이설수량산출-학교숲" xfId="2236" xr:uid="{00000000-0005-0000-0000-0000FC0F0000}"/>
    <cellStyle name="1_tree_총괄내역0518_구로리설계예산서1029_철거 및 이설수량산출-학교숲_0513설계내역서" xfId="2237" xr:uid="{00000000-0005-0000-0000-0000FD0F0000}"/>
    <cellStyle name="1_tree_총괄내역0518_구로리설계예산서1029_철거 및 이설수량산출-학교숲_단대동청사쌈지마당" xfId="2238" xr:uid="{00000000-0005-0000-0000-0000FE0F0000}"/>
    <cellStyle name="1_tree_총괄내역0518_구로리설계예산서1118준공" xfId="2239" xr:uid="{00000000-0005-0000-0000-0000FF0F0000}"/>
    <cellStyle name="1_tree_총괄내역0518_구로리설계예산서1118준공_0513설계내역서" xfId="2240" xr:uid="{00000000-0005-0000-0000-000000100000}"/>
    <cellStyle name="1_tree_총괄내역0518_구로리설계예산서1118준공_단대동청사쌈지마당" xfId="2241" xr:uid="{00000000-0005-0000-0000-000001100000}"/>
    <cellStyle name="1_tree_총괄내역0518_구로리설계예산서1118준공_철거 및 이설수량산출-학교숲" xfId="2242" xr:uid="{00000000-0005-0000-0000-000002100000}"/>
    <cellStyle name="1_tree_총괄내역0518_구로리설계예산서1118준공_철거 및 이설수량산출-학교숲_0513설계내역서" xfId="2243" xr:uid="{00000000-0005-0000-0000-000003100000}"/>
    <cellStyle name="1_tree_총괄내역0518_구로리설계예산서1118준공_철거 및 이설수량산출-학교숲_단대동청사쌈지마당" xfId="2244" xr:uid="{00000000-0005-0000-0000-000004100000}"/>
    <cellStyle name="1_tree_총괄내역0518_구로리설계예산서조경" xfId="2245" xr:uid="{00000000-0005-0000-0000-000005100000}"/>
    <cellStyle name="1_tree_총괄내역0518_구로리설계예산서조경_0513설계내역서" xfId="2246" xr:uid="{00000000-0005-0000-0000-000006100000}"/>
    <cellStyle name="1_tree_총괄내역0518_구로리설계예산서조경_단대동청사쌈지마당" xfId="2247" xr:uid="{00000000-0005-0000-0000-000007100000}"/>
    <cellStyle name="1_tree_총괄내역0518_구로리설계예산서조경_철거 및 이설수량산출-학교숲" xfId="2248" xr:uid="{00000000-0005-0000-0000-000008100000}"/>
    <cellStyle name="1_tree_총괄내역0518_구로리설계예산서조경_철거 및 이설수량산출-학교숲_0513설계내역서" xfId="2249" xr:uid="{00000000-0005-0000-0000-000009100000}"/>
    <cellStyle name="1_tree_총괄내역0518_구로리설계예산서조경_철거 및 이설수량산출-학교숲_단대동청사쌈지마당" xfId="2250" xr:uid="{00000000-0005-0000-0000-00000A100000}"/>
    <cellStyle name="1_tree_총괄내역0518_구로리어린이공원예산서(조경)1125" xfId="2251" xr:uid="{00000000-0005-0000-0000-00000B100000}"/>
    <cellStyle name="1_tree_총괄내역0518_구로리어린이공원예산서(조경)1125_0513설계내역서" xfId="2252" xr:uid="{00000000-0005-0000-0000-00000C100000}"/>
    <cellStyle name="1_tree_총괄내역0518_구로리어린이공원예산서(조경)1125_단대동청사쌈지마당" xfId="2253" xr:uid="{00000000-0005-0000-0000-00000D100000}"/>
    <cellStyle name="1_tree_총괄내역0518_구로리어린이공원예산서(조경)1125_철거 및 이설수량산출-학교숲" xfId="2254" xr:uid="{00000000-0005-0000-0000-00000E100000}"/>
    <cellStyle name="1_tree_총괄내역0518_구로리어린이공원예산서(조경)1125_철거 및 이설수량산출-학교숲_0513설계내역서" xfId="2255" xr:uid="{00000000-0005-0000-0000-00000F100000}"/>
    <cellStyle name="1_tree_총괄내역0518_구로리어린이공원예산서(조경)1125_철거 및 이설수량산출-학교숲_단대동청사쌈지마당" xfId="2256" xr:uid="{00000000-0005-0000-0000-000010100000}"/>
    <cellStyle name="1_tree_총괄내역0518_내역서" xfId="2257" xr:uid="{00000000-0005-0000-0000-000011100000}"/>
    <cellStyle name="1_tree_총괄내역0518_내역서_0513설계내역서" xfId="2258" xr:uid="{00000000-0005-0000-0000-000012100000}"/>
    <cellStyle name="1_tree_총괄내역0518_내역서_단대동청사쌈지마당" xfId="2259" xr:uid="{00000000-0005-0000-0000-000013100000}"/>
    <cellStyle name="1_tree_총괄내역0518_내역서_철거 및 이설수량산출-학교숲" xfId="2260" xr:uid="{00000000-0005-0000-0000-000014100000}"/>
    <cellStyle name="1_tree_총괄내역0518_내역서_철거 및 이설수량산출-학교숲_0513설계내역서" xfId="2261" xr:uid="{00000000-0005-0000-0000-000015100000}"/>
    <cellStyle name="1_tree_총괄내역0518_내역서_철거 및 이설수량산출-학교숲_단대동청사쌈지마당" xfId="2262" xr:uid="{00000000-0005-0000-0000-000016100000}"/>
    <cellStyle name="1_tree_총괄내역0518_노임단가표" xfId="2263" xr:uid="{00000000-0005-0000-0000-000017100000}"/>
    <cellStyle name="1_tree_총괄내역0518_노임단가표_0513설계내역서" xfId="2264" xr:uid="{00000000-0005-0000-0000-000018100000}"/>
    <cellStyle name="1_tree_총괄내역0518_노임단가표_단대동청사쌈지마당" xfId="2265" xr:uid="{00000000-0005-0000-0000-000019100000}"/>
    <cellStyle name="1_tree_총괄내역0518_노임단가표_철거 및 이설수량산출-학교숲" xfId="2266" xr:uid="{00000000-0005-0000-0000-00001A100000}"/>
    <cellStyle name="1_tree_총괄내역0518_노임단가표_철거 및 이설수량산출-학교숲_0513설계내역서" xfId="2267" xr:uid="{00000000-0005-0000-0000-00001B100000}"/>
    <cellStyle name="1_tree_총괄내역0518_노임단가표_철거 및 이설수량산출-학교숲_단대동청사쌈지마당" xfId="2268" xr:uid="{00000000-0005-0000-0000-00001C100000}"/>
    <cellStyle name="1_tree_총괄내역0518_단대동청사쌈지마당" xfId="2269" xr:uid="{00000000-0005-0000-0000-00001D100000}"/>
    <cellStyle name="1_tree_총괄내역0518_수도권매립지" xfId="2270" xr:uid="{00000000-0005-0000-0000-00001E100000}"/>
    <cellStyle name="1_tree_총괄내역0518_수도권매립지_0513설계내역서" xfId="2271" xr:uid="{00000000-0005-0000-0000-00001F100000}"/>
    <cellStyle name="1_tree_총괄내역0518_수도권매립지_단대동청사쌈지마당" xfId="2272" xr:uid="{00000000-0005-0000-0000-000020100000}"/>
    <cellStyle name="1_tree_총괄내역0518_수도권매립지_철거 및 이설수량산출-학교숲" xfId="2273" xr:uid="{00000000-0005-0000-0000-000021100000}"/>
    <cellStyle name="1_tree_총괄내역0518_수도권매립지_철거 및 이설수량산출-학교숲_0513설계내역서" xfId="2274" xr:uid="{00000000-0005-0000-0000-000022100000}"/>
    <cellStyle name="1_tree_총괄내역0518_수도권매립지_철거 및 이설수량산출-학교숲_단대동청사쌈지마당" xfId="2275" xr:uid="{00000000-0005-0000-0000-000023100000}"/>
    <cellStyle name="1_tree_총괄내역0518_수도권매립지1004(발주용)" xfId="2276" xr:uid="{00000000-0005-0000-0000-000024100000}"/>
    <cellStyle name="1_tree_총괄내역0518_수도권매립지1004(발주용)_0513설계내역서" xfId="2277" xr:uid="{00000000-0005-0000-0000-000025100000}"/>
    <cellStyle name="1_tree_총괄내역0518_수도권매립지1004(발주용)_단대동청사쌈지마당" xfId="2278" xr:uid="{00000000-0005-0000-0000-000026100000}"/>
    <cellStyle name="1_tree_총괄내역0518_수도권매립지1004(발주용)_철거 및 이설수량산출-학교숲" xfId="2279" xr:uid="{00000000-0005-0000-0000-000027100000}"/>
    <cellStyle name="1_tree_총괄내역0518_수도권매립지1004(발주용)_철거 및 이설수량산출-학교숲_0513설계내역서" xfId="2280" xr:uid="{00000000-0005-0000-0000-000028100000}"/>
    <cellStyle name="1_tree_총괄내역0518_수도권매립지1004(발주용)_철거 및 이설수량산출-학교숲_단대동청사쌈지마당" xfId="2281" xr:uid="{00000000-0005-0000-0000-000029100000}"/>
    <cellStyle name="1_tree_총괄내역0518_일신건영설계예산서(0211)" xfId="2282" xr:uid="{00000000-0005-0000-0000-00002A100000}"/>
    <cellStyle name="1_tree_총괄내역0518_일신건영설계예산서(0211)_0513설계내역서" xfId="2283" xr:uid="{00000000-0005-0000-0000-00002B100000}"/>
    <cellStyle name="1_tree_총괄내역0518_일신건영설계예산서(0211)_단대동청사쌈지마당" xfId="2284" xr:uid="{00000000-0005-0000-0000-00002C100000}"/>
    <cellStyle name="1_tree_총괄내역0518_일신건영설계예산서(0211)_철거 및 이설수량산출-학교숲" xfId="2285" xr:uid="{00000000-0005-0000-0000-00002D100000}"/>
    <cellStyle name="1_tree_총괄내역0518_일신건영설계예산서(0211)_철거 및 이설수량산출-학교숲_0513설계내역서" xfId="2286" xr:uid="{00000000-0005-0000-0000-00002E100000}"/>
    <cellStyle name="1_tree_총괄내역0518_일신건영설계예산서(0211)_철거 및 이설수량산출-학교숲_단대동청사쌈지마당" xfId="2287" xr:uid="{00000000-0005-0000-0000-00002F100000}"/>
    <cellStyle name="1_tree_총괄내역0518_일위대가" xfId="2288" xr:uid="{00000000-0005-0000-0000-000030100000}"/>
    <cellStyle name="1_tree_총괄내역0518_일위대가_0513설계내역서" xfId="2289" xr:uid="{00000000-0005-0000-0000-000031100000}"/>
    <cellStyle name="1_tree_총괄내역0518_일위대가_단대동청사쌈지마당" xfId="2290" xr:uid="{00000000-0005-0000-0000-000032100000}"/>
    <cellStyle name="1_tree_총괄내역0518_일위대가_철거 및 이설수량산출-학교숲" xfId="2291" xr:uid="{00000000-0005-0000-0000-000033100000}"/>
    <cellStyle name="1_tree_총괄내역0518_일위대가_철거 및 이설수량산출-학교숲_0513설계내역서" xfId="2292" xr:uid="{00000000-0005-0000-0000-000034100000}"/>
    <cellStyle name="1_tree_총괄내역0518_일위대가_철거 및 이설수량산출-학교숲_단대동청사쌈지마당" xfId="2293" xr:uid="{00000000-0005-0000-0000-000035100000}"/>
    <cellStyle name="1_tree_총괄내역0518_자재단가표" xfId="2294" xr:uid="{00000000-0005-0000-0000-000036100000}"/>
    <cellStyle name="1_tree_총괄내역0518_자재단가표_0513설계내역서" xfId="2295" xr:uid="{00000000-0005-0000-0000-000037100000}"/>
    <cellStyle name="1_tree_총괄내역0518_자재단가표_단대동청사쌈지마당" xfId="2296" xr:uid="{00000000-0005-0000-0000-000038100000}"/>
    <cellStyle name="1_tree_총괄내역0518_자재단가표_철거 및 이설수량산출-학교숲" xfId="2297" xr:uid="{00000000-0005-0000-0000-000039100000}"/>
    <cellStyle name="1_tree_총괄내역0518_자재단가표_철거 및 이설수량산출-학교숲_0513설계내역서" xfId="2298" xr:uid="{00000000-0005-0000-0000-00003A100000}"/>
    <cellStyle name="1_tree_총괄내역0518_자재단가표_철거 및 이설수량산출-학교숲_단대동청사쌈지마당" xfId="2299" xr:uid="{00000000-0005-0000-0000-00003B100000}"/>
    <cellStyle name="1_tree_총괄내역0518_장안초등학교내역0814" xfId="2300" xr:uid="{00000000-0005-0000-0000-00003C100000}"/>
    <cellStyle name="1_tree_총괄내역0518_장안초등학교내역0814_0513설계내역서" xfId="2301" xr:uid="{00000000-0005-0000-0000-00003D100000}"/>
    <cellStyle name="1_tree_총괄내역0518_장안초등학교내역0814_단대동청사쌈지마당" xfId="2302" xr:uid="{00000000-0005-0000-0000-00003E100000}"/>
    <cellStyle name="1_tree_총괄내역0518_장안초등학교내역0814_철거 및 이설수량산출-학교숲" xfId="2303" xr:uid="{00000000-0005-0000-0000-00003F100000}"/>
    <cellStyle name="1_tree_총괄내역0518_장안초등학교내역0814_철거 및 이설수량산출-학교숲_0513설계내역서" xfId="2304" xr:uid="{00000000-0005-0000-0000-000040100000}"/>
    <cellStyle name="1_tree_총괄내역0518_장안초등학교내역0814_철거 및 이설수량산출-학교숲_단대동청사쌈지마당" xfId="2305" xr:uid="{00000000-0005-0000-0000-000041100000}"/>
    <cellStyle name="1_tree_총괄내역0518_철거 및 이설수량산출-학교숲" xfId="2306" xr:uid="{00000000-0005-0000-0000-000042100000}"/>
    <cellStyle name="1_tree_총괄내역0518_철거 및 이설수량산출-학교숲_0513설계내역서" xfId="2307" xr:uid="{00000000-0005-0000-0000-000043100000}"/>
    <cellStyle name="1_tree_총괄내역0518_철거 및 이설수량산출-학교숲_단대동청사쌈지마당" xfId="2308" xr:uid="{00000000-0005-0000-0000-000044100000}"/>
    <cellStyle name="1_tree_터미널1" xfId="5100" xr:uid="{00000000-0005-0000-0000-000045100000}"/>
    <cellStyle name="1_tree_터미널1_1" xfId="5101" xr:uid="{00000000-0005-0000-0000-000046100000}"/>
    <cellStyle name="1_tree_터미널1_1_도곡동롯데아파트 신축공사 중 조경식재 및 시설물공사" xfId="5102" xr:uid="{00000000-0005-0000-0000-000047100000}"/>
    <cellStyle name="1_tree_터미널1_1_도곡동롯데아파트 신축공사 중 조경식재 및 시설물공사_도농변전소설계변경최종" xfId="5103" xr:uid="{00000000-0005-0000-0000-000048100000}"/>
    <cellStyle name="1_tree_터미널1_1_도농변전소설계변경최종" xfId="5104" xr:uid="{00000000-0005-0000-0000-000049100000}"/>
    <cellStyle name="1_tree_터미널1_1_사당동2차 롯데아파트 신축공사 중 조경식재 및 시설물공사" xfId="5105" xr:uid="{00000000-0005-0000-0000-00004A100000}"/>
    <cellStyle name="1_tree_터미널1_1_서대신동 금호아파트 조경공사" xfId="5106" xr:uid="{00000000-0005-0000-0000-00004B100000}"/>
    <cellStyle name="1_tree_터미널1_1_서대신동 금호아파트 조경공사_도농변전소설계변경최종" xfId="5107" xr:uid="{00000000-0005-0000-0000-00004C100000}"/>
    <cellStyle name="1_tree_터미널1_1_성수동롯데아파트 조경공사" xfId="5108" xr:uid="{00000000-0005-0000-0000-00004D100000}"/>
    <cellStyle name="1_tree_터미널1_1_성수동롯데아파트 조경공사_도농변전소설계변경최종" xfId="5109" xr:uid="{00000000-0005-0000-0000-00004E100000}"/>
    <cellStyle name="1_tree_터미널1_1_숭인동 주거복합빌딩신축공사 중 조경식재 및 시설물공사" xfId="5110" xr:uid="{00000000-0005-0000-0000-00004F100000}"/>
    <cellStyle name="1_tree_터미널1_1_오산외인주택놀이터주변조경공사" xfId="5111" xr:uid="{00000000-0005-0000-0000-000050100000}"/>
    <cellStyle name="1_tree_터미널1_1_오산외인주택놀이터주변조경공사_도농변전소설계변경최종" xfId="5112" xr:uid="{00000000-0005-0000-0000-000051100000}"/>
    <cellStyle name="1_tree_터미널1_1_요진이매역사수목이식공사(2003)" xfId="5113" xr:uid="{00000000-0005-0000-0000-000052100000}"/>
    <cellStyle name="1_tree_터미널1_1_요진이매역사수목이식공사(2003)_도농변전소설계변경최종" xfId="5114" xr:uid="{00000000-0005-0000-0000-000053100000}"/>
    <cellStyle name="1_tree_터미널1_1_조경시설물공내역" xfId="5115" xr:uid="{00000000-0005-0000-0000-000054100000}"/>
    <cellStyle name="1_tree_터미널1_1_조경시설물공내역_도농변전소설계변경최종" xfId="5116" xr:uid="{00000000-0005-0000-0000-000055100000}"/>
    <cellStyle name="1_tree_터미널1_1_청담동 송목연립 조경식재 및 시설물공사" xfId="5117" xr:uid="{00000000-0005-0000-0000-000056100000}"/>
    <cellStyle name="1_tree_터미널1_1_청담동 송목연립 조경식재 및 시설물공사_도농변전소설계변경최종" xfId="5118" xr:uid="{00000000-0005-0000-0000-000057100000}"/>
    <cellStyle name="1_tree_터미널1_1_해운대 중동 조경공사 공내역서" xfId="5119" xr:uid="{00000000-0005-0000-0000-000058100000}"/>
    <cellStyle name="1_tree_터미널1_1_해운대중동낙천대 조경공사" xfId="5120" xr:uid="{00000000-0005-0000-0000-000059100000}"/>
    <cellStyle name="1_tree_터미널1-0" xfId="5121" xr:uid="{00000000-0005-0000-0000-00005A100000}"/>
    <cellStyle name="1_tree_터미널1-0_도곡동롯데아파트 신축공사 중 조경식재 및 시설물공사" xfId="5122" xr:uid="{00000000-0005-0000-0000-00005B100000}"/>
    <cellStyle name="1_tree_터미널1-0_도곡동롯데아파트 신축공사 중 조경식재 및 시설물공사_도농변전소설계변경최종" xfId="5123" xr:uid="{00000000-0005-0000-0000-00005C100000}"/>
    <cellStyle name="1_tree_터미널1-0_도농변전소설계변경최종" xfId="5124" xr:uid="{00000000-0005-0000-0000-00005D100000}"/>
    <cellStyle name="1_tree_터미널1-0_사당동2차 롯데아파트 신축공사 중 조경식재 및 시설물공사" xfId="5125" xr:uid="{00000000-0005-0000-0000-00005E100000}"/>
    <cellStyle name="1_tree_터미널1-0_서대신동 금호아파트 조경공사" xfId="5126" xr:uid="{00000000-0005-0000-0000-00005F100000}"/>
    <cellStyle name="1_tree_터미널1-0_서대신동 금호아파트 조경공사_도농변전소설계변경최종" xfId="5127" xr:uid="{00000000-0005-0000-0000-000060100000}"/>
    <cellStyle name="1_tree_터미널1-0_성수동롯데아파트 조경공사" xfId="5128" xr:uid="{00000000-0005-0000-0000-000061100000}"/>
    <cellStyle name="1_tree_터미널1-0_성수동롯데아파트 조경공사_도농변전소설계변경최종" xfId="5129" xr:uid="{00000000-0005-0000-0000-000062100000}"/>
    <cellStyle name="1_tree_터미널1-0_숭인동 주거복합빌딩신축공사 중 조경식재 및 시설물공사" xfId="5130" xr:uid="{00000000-0005-0000-0000-000063100000}"/>
    <cellStyle name="1_tree_터미널1-0_쌍용수량0905" xfId="5131" xr:uid="{00000000-0005-0000-0000-000064100000}"/>
    <cellStyle name="1_tree_터미널1-0_쌍용수량0905_도곡동롯데아파트 신축공사 중 조경식재 및 시설물공사" xfId="5132" xr:uid="{00000000-0005-0000-0000-000065100000}"/>
    <cellStyle name="1_tree_터미널1-0_쌍용수량0905_도곡동롯데아파트 신축공사 중 조경식재 및 시설물공사_도농변전소설계변경최종" xfId="5133" xr:uid="{00000000-0005-0000-0000-000066100000}"/>
    <cellStyle name="1_tree_터미널1-0_쌍용수량0905_도농변전소설계변경최종" xfId="5134" xr:uid="{00000000-0005-0000-0000-000067100000}"/>
    <cellStyle name="1_tree_터미널1-0_쌍용수량0905_사당동2차 롯데아파트 신축공사 중 조경식재 및 시설물공사" xfId="5135" xr:uid="{00000000-0005-0000-0000-000068100000}"/>
    <cellStyle name="1_tree_터미널1-0_쌍용수량0905_서대신동 금호아파트 조경공사" xfId="5136" xr:uid="{00000000-0005-0000-0000-000069100000}"/>
    <cellStyle name="1_tree_터미널1-0_쌍용수량0905_서대신동 금호아파트 조경공사_도농변전소설계변경최종" xfId="5137" xr:uid="{00000000-0005-0000-0000-00006A100000}"/>
    <cellStyle name="1_tree_터미널1-0_쌍용수량0905_성수동롯데아파트 조경공사" xfId="5138" xr:uid="{00000000-0005-0000-0000-00006B100000}"/>
    <cellStyle name="1_tree_터미널1-0_쌍용수량0905_성수동롯데아파트 조경공사_도농변전소설계변경최종" xfId="5139" xr:uid="{00000000-0005-0000-0000-00006C100000}"/>
    <cellStyle name="1_tree_터미널1-0_쌍용수량0905_숭인동 주거복합빌딩신축공사 중 조경식재 및 시설물공사" xfId="5140" xr:uid="{00000000-0005-0000-0000-00006D100000}"/>
    <cellStyle name="1_tree_터미널1-0_쌍용수량0905_오산외인주택놀이터주변조경공사" xfId="5141" xr:uid="{00000000-0005-0000-0000-00006E100000}"/>
    <cellStyle name="1_tree_터미널1-0_쌍용수량0905_오산외인주택놀이터주변조경공사_도농변전소설계변경최종" xfId="5142" xr:uid="{00000000-0005-0000-0000-00006F100000}"/>
    <cellStyle name="1_tree_터미널1-0_쌍용수량0905_요진이매역사수목이식공사(2003)" xfId="5143" xr:uid="{00000000-0005-0000-0000-000070100000}"/>
    <cellStyle name="1_tree_터미널1-0_쌍용수량0905_요진이매역사수목이식공사(2003)_도농변전소설계변경최종" xfId="5144" xr:uid="{00000000-0005-0000-0000-000071100000}"/>
    <cellStyle name="1_tree_터미널1-0_쌍용수량0905_조경시설물공내역" xfId="5145" xr:uid="{00000000-0005-0000-0000-000072100000}"/>
    <cellStyle name="1_tree_터미널1-0_쌍용수량0905_조경시설물공내역_도농변전소설계변경최종" xfId="5146" xr:uid="{00000000-0005-0000-0000-000073100000}"/>
    <cellStyle name="1_tree_터미널1-0_쌍용수량0905_청담동 송목연립 조경식재 및 시설물공사" xfId="5147" xr:uid="{00000000-0005-0000-0000-000074100000}"/>
    <cellStyle name="1_tree_터미널1-0_쌍용수량0905_청담동 송목연립 조경식재 및 시설물공사_도농변전소설계변경최종" xfId="5148" xr:uid="{00000000-0005-0000-0000-000075100000}"/>
    <cellStyle name="1_tree_터미널1-0_쌍용수량0905_해운대 중동 조경공사 공내역서" xfId="5149" xr:uid="{00000000-0005-0000-0000-000076100000}"/>
    <cellStyle name="1_tree_터미널1-0_쌍용수량0905_해운대중동낙천대 조경공사" xfId="5150" xr:uid="{00000000-0005-0000-0000-000077100000}"/>
    <cellStyle name="1_tree_터미널1-0_오산외인주택놀이터주변조경공사" xfId="5151" xr:uid="{00000000-0005-0000-0000-000078100000}"/>
    <cellStyle name="1_tree_터미널1-0_오산외인주택놀이터주변조경공사_도농변전소설계변경최종" xfId="5152" xr:uid="{00000000-0005-0000-0000-000079100000}"/>
    <cellStyle name="1_tree_터미널1-0_요진이매역사수목이식공사(2003)" xfId="5153" xr:uid="{00000000-0005-0000-0000-00007A100000}"/>
    <cellStyle name="1_tree_터미널1-0_요진이매역사수목이식공사(2003)_도농변전소설계변경최종" xfId="5154" xr:uid="{00000000-0005-0000-0000-00007B100000}"/>
    <cellStyle name="1_tree_터미널1-0_조경시설물공내역" xfId="5155" xr:uid="{00000000-0005-0000-0000-00007C100000}"/>
    <cellStyle name="1_tree_터미널1-0_조경시설물공내역_도농변전소설계변경최종" xfId="5156" xr:uid="{00000000-0005-0000-0000-00007D100000}"/>
    <cellStyle name="1_tree_터미널1-0_청담동 송목연립 조경식재 및 시설물공사" xfId="5157" xr:uid="{00000000-0005-0000-0000-00007E100000}"/>
    <cellStyle name="1_tree_터미널1-0_청담동 송목연립 조경식재 및 시설물공사_도농변전소설계변경최종" xfId="5158" xr:uid="{00000000-0005-0000-0000-00007F100000}"/>
    <cellStyle name="1_tree_터미널1-0_해운대 중동 조경공사 공내역서" xfId="5159" xr:uid="{00000000-0005-0000-0000-000080100000}"/>
    <cellStyle name="1_tree_터미널1-0_해운대중동낙천대 조경공사" xfId="5160" xr:uid="{00000000-0005-0000-0000-000081100000}"/>
    <cellStyle name="1_tree_터미널2" xfId="5161" xr:uid="{00000000-0005-0000-0000-000082100000}"/>
    <cellStyle name="1_tree_터미널2_골프장수목" xfId="5162" xr:uid="{00000000-0005-0000-0000-000083100000}"/>
    <cellStyle name="1_tree_터미널2_골프장수목_도곡동롯데아파트 신축공사 중 조경식재 및 시설물공사" xfId="5163" xr:uid="{00000000-0005-0000-0000-000084100000}"/>
    <cellStyle name="1_tree_터미널2_골프장수목_사당동2차 롯데아파트 신축공사 중 조경식재 및 시설물공사" xfId="5164" xr:uid="{00000000-0005-0000-0000-000085100000}"/>
    <cellStyle name="1_tree_터미널2_골프장수목_서대신동 금호아파트 조경공사" xfId="5165" xr:uid="{00000000-0005-0000-0000-000086100000}"/>
    <cellStyle name="1_tree_터미널2_골프장수목_성수동롯데아파트 조경공사" xfId="5166" xr:uid="{00000000-0005-0000-0000-000087100000}"/>
    <cellStyle name="1_tree_터미널2_골프장수목_숭인동 주거복합빌딩신축공사 중 조경식재 및 시설물공사" xfId="5167" xr:uid="{00000000-0005-0000-0000-000088100000}"/>
    <cellStyle name="1_tree_터미널2_골프장수목_오산외인주택놀이터주변조경공사" xfId="5168" xr:uid="{00000000-0005-0000-0000-000089100000}"/>
    <cellStyle name="1_tree_터미널2_골프장수목_요진이매역사수목이식공사(2003)" xfId="5169" xr:uid="{00000000-0005-0000-0000-00008A100000}"/>
    <cellStyle name="1_tree_터미널2_골프장수목_조경시설물공내역" xfId="5170" xr:uid="{00000000-0005-0000-0000-00008B100000}"/>
    <cellStyle name="1_tree_터미널2_골프장수목_청담동 송목연립 조경식재 및 시설물공사" xfId="5171" xr:uid="{00000000-0005-0000-0000-00008C100000}"/>
    <cellStyle name="1_tree_터미널2_골프장수목_해운대 중동 조경공사 공내역서" xfId="5172" xr:uid="{00000000-0005-0000-0000-00008D100000}"/>
    <cellStyle name="1_tree_터미널2_골프장수목_해운대중동낙천대 조경공사" xfId="5173" xr:uid="{00000000-0005-0000-0000-00008E100000}"/>
    <cellStyle name="1_tree_터미널2_도곡동롯데아파트 신축공사 중 조경식재 및 시설물공사" xfId="5174" xr:uid="{00000000-0005-0000-0000-00008F100000}"/>
    <cellStyle name="1_tree_터미널2_사당동2차 롯데아파트 신축공사 중 조경식재 및 시설물공사" xfId="5175" xr:uid="{00000000-0005-0000-0000-000090100000}"/>
    <cellStyle name="1_tree_터미널2_서대신동 금호아파트 조경공사" xfId="5176" xr:uid="{00000000-0005-0000-0000-000091100000}"/>
    <cellStyle name="1_tree_터미널2_성수동롯데아파트 조경공사" xfId="5177" xr:uid="{00000000-0005-0000-0000-000092100000}"/>
    <cellStyle name="1_tree_터미널2_수량집계표" xfId="5178" xr:uid="{00000000-0005-0000-0000-000093100000}"/>
    <cellStyle name="1_tree_터미널2_수량집계표_도곡동롯데아파트 신축공사 중 조경식재 및 시설물공사" xfId="5179" xr:uid="{00000000-0005-0000-0000-000094100000}"/>
    <cellStyle name="1_tree_터미널2_수량집계표_사당동2차 롯데아파트 신축공사 중 조경식재 및 시설물공사" xfId="5180" xr:uid="{00000000-0005-0000-0000-000095100000}"/>
    <cellStyle name="1_tree_터미널2_수량집계표_서대신동 금호아파트 조경공사" xfId="5181" xr:uid="{00000000-0005-0000-0000-000096100000}"/>
    <cellStyle name="1_tree_터미널2_수량집계표_성수동롯데아파트 조경공사" xfId="5182" xr:uid="{00000000-0005-0000-0000-000097100000}"/>
    <cellStyle name="1_tree_터미널2_수량집계표_숭인동 주거복합빌딩신축공사 중 조경식재 및 시설물공사" xfId="5183" xr:uid="{00000000-0005-0000-0000-000098100000}"/>
    <cellStyle name="1_tree_터미널2_수량집계표_오산외인주택놀이터주변조경공사" xfId="5184" xr:uid="{00000000-0005-0000-0000-000099100000}"/>
    <cellStyle name="1_tree_터미널2_수량집계표_요진이매역사수목이식공사(2003)" xfId="5185" xr:uid="{00000000-0005-0000-0000-00009A100000}"/>
    <cellStyle name="1_tree_터미널2_수량집계표_조경시설물공내역" xfId="5186" xr:uid="{00000000-0005-0000-0000-00009B100000}"/>
    <cellStyle name="1_tree_터미널2_수량집계표_청담동 송목연립 조경식재 및 시설물공사" xfId="5187" xr:uid="{00000000-0005-0000-0000-00009C100000}"/>
    <cellStyle name="1_tree_터미널2_수량집계표_해운대 중동 조경공사 공내역서" xfId="5188" xr:uid="{00000000-0005-0000-0000-00009D100000}"/>
    <cellStyle name="1_tree_터미널2_수량집계표_해운대중동낙천대 조경공사" xfId="5189" xr:uid="{00000000-0005-0000-0000-00009E100000}"/>
    <cellStyle name="1_tree_터미널2_수량총괄표" xfId="5190" xr:uid="{00000000-0005-0000-0000-00009F100000}"/>
    <cellStyle name="1_tree_터미널2_수량총괄표_도곡동롯데아파트 신축공사 중 조경식재 및 시설물공사" xfId="5191" xr:uid="{00000000-0005-0000-0000-0000A0100000}"/>
    <cellStyle name="1_tree_터미널2_수량총괄표_사당동2차 롯데아파트 신축공사 중 조경식재 및 시설물공사" xfId="5192" xr:uid="{00000000-0005-0000-0000-0000A1100000}"/>
    <cellStyle name="1_tree_터미널2_수량총괄표_서대신동 금호아파트 조경공사" xfId="5193" xr:uid="{00000000-0005-0000-0000-0000A2100000}"/>
    <cellStyle name="1_tree_터미널2_수량총괄표_성수동롯데아파트 조경공사" xfId="5194" xr:uid="{00000000-0005-0000-0000-0000A3100000}"/>
    <cellStyle name="1_tree_터미널2_수량총괄표_숭인동 주거복합빌딩신축공사 중 조경식재 및 시설물공사" xfId="5195" xr:uid="{00000000-0005-0000-0000-0000A4100000}"/>
    <cellStyle name="1_tree_터미널2_수량총괄표_오산외인주택놀이터주변조경공사" xfId="5196" xr:uid="{00000000-0005-0000-0000-0000A5100000}"/>
    <cellStyle name="1_tree_터미널2_수량총괄표_요진이매역사수목이식공사(2003)" xfId="5197" xr:uid="{00000000-0005-0000-0000-0000A6100000}"/>
    <cellStyle name="1_tree_터미널2_수량총괄표_조경시설물공내역" xfId="5198" xr:uid="{00000000-0005-0000-0000-0000A7100000}"/>
    <cellStyle name="1_tree_터미널2_수량총괄표_청담동 송목연립 조경식재 및 시설물공사" xfId="5199" xr:uid="{00000000-0005-0000-0000-0000A8100000}"/>
    <cellStyle name="1_tree_터미널2_수량총괄표_해운대 중동 조경공사 공내역서" xfId="5200" xr:uid="{00000000-0005-0000-0000-0000A9100000}"/>
    <cellStyle name="1_tree_터미널2_수량총괄표_해운대중동낙천대 조경공사" xfId="5201" xr:uid="{00000000-0005-0000-0000-0000AA100000}"/>
    <cellStyle name="1_tree_터미널2_숭인동 주거복합빌딩신축공사 중 조경식재 및 시설물공사" xfId="5202" xr:uid="{00000000-0005-0000-0000-0000AB100000}"/>
    <cellStyle name="1_tree_터미널2_오산외인주택놀이터주변조경공사" xfId="5203" xr:uid="{00000000-0005-0000-0000-0000AC100000}"/>
    <cellStyle name="1_tree_터미널2_요진이매역사수목이식공사(2003)" xfId="5204" xr:uid="{00000000-0005-0000-0000-0000AD100000}"/>
    <cellStyle name="1_tree_터미널2_용평수량집계" xfId="5205" xr:uid="{00000000-0005-0000-0000-0000AE100000}"/>
    <cellStyle name="1_tree_터미널2_용평수량집계_도곡동롯데아파트 신축공사 중 조경식재 및 시설물공사" xfId="5206" xr:uid="{00000000-0005-0000-0000-0000AF100000}"/>
    <cellStyle name="1_tree_터미널2_용평수량집계_사당동2차 롯데아파트 신축공사 중 조경식재 및 시설물공사" xfId="5207" xr:uid="{00000000-0005-0000-0000-0000B0100000}"/>
    <cellStyle name="1_tree_터미널2_용평수량집계_서대신동 금호아파트 조경공사" xfId="5208" xr:uid="{00000000-0005-0000-0000-0000B1100000}"/>
    <cellStyle name="1_tree_터미널2_용평수량집계_성수동롯데아파트 조경공사" xfId="5209" xr:uid="{00000000-0005-0000-0000-0000B2100000}"/>
    <cellStyle name="1_tree_터미널2_용평수량집계_숭인동 주거복합빌딩신축공사 중 조경식재 및 시설물공사" xfId="5210" xr:uid="{00000000-0005-0000-0000-0000B3100000}"/>
    <cellStyle name="1_tree_터미널2_용평수량집계_오산외인주택놀이터주변조경공사" xfId="5211" xr:uid="{00000000-0005-0000-0000-0000B4100000}"/>
    <cellStyle name="1_tree_터미널2_용평수량집계_요진이매역사수목이식공사(2003)" xfId="5212" xr:uid="{00000000-0005-0000-0000-0000B5100000}"/>
    <cellStyle name="1_tree_터미널2_용평수량집계_조경시설물공내역" xfId="5213" xr:uid="{00000000-0005-0000-0000-0000B6100000}"/>
    <cellStyle name="1_tree_터미널2_용평수량집계_청담동 송목연립 조경식재 및 시설물공사" xfId="5214" xr:uid="{00000000-0005-0000-0000-0000B7100000}"/>
    <cellStyle name="1_tree_터미널2_용평수량집계_해운대 중동 조경공사 공내역서" xfId="5215" xr:uid="{00000000-0005-0000-0000-0000B8100000}"/>
    <cellStyle name="1_tree_터미널2_용평수량집계_해운대중동낙천대 조경공사" xfId="5216" xr:uid="{00000000-0005-0000-0000-0000B9100000}"/>
    <cellStyle name="1_tree_터미널2_조경시설물공내역" xfId="5217" xr:uid="{00000000-0005-0000-0000-0000BA100000}"/>
    <cellStyle name="1_tree_터미널2_청담동 송목연립 조경식재 및 시설물공사" xfId="5218" xr:uid="{00000000-0005-0000-0000-0000BB100000}"/>
    <cellStyle name="1_tree_터미널2_해운대 중동 조경공사 공내역서" xfId="5219" xr:uid="{00000000-0005-0000-0000-0000BC100000}"/>
    <cellStyle name="1_tree_터미널2_해운대중동낙천대 조경공사" xfId="5220" xr:uid="{00000000-0005-0000-0000-0000BD100000}"/>
    <cellStyle name="1_tree_한풍단위수량" xfId="5221" xr:uid="{00000000-0005-0000-0000-0000BE100000}"/>
    <cellStyle name="1_tree_한풍단위수량_골프장수목" xfId="5222" xr:uid="{00000000-0005-0000-0000-0000BF100000}"/>
    <cellStyle name="1_tree_한풍단위수량_골프장수목_도곡동롯데아파트 신축공사 중 조경식재 및 시설물공사" xfId="5223" xr:uid="{00000000-0005-0000-0000-0000C0100000}"/>
    <cellStyle name="1_tree_한풍단위수량_골프장수목_도곡동롯데아파트 신축공사 중 조경식재 및 시설물공사_도농변전소설계변경최종" xfId="5224" xr:uid="{00000000-0005-0000-0000-0000C1100000}"/>
    <cellStyle name="1_tree_한풍단위수량_골프장수목_도농변전소설계변경최종" xfId="5225" xr:uid="{00000000-0005-0000-0000-0000C2100000}"/>
    <cellStyle name="1_tree_한풍단위수량_골프장수목_사당동2차 롯데아파트 신축공사 중 조경식재 및 시설물공사" xfId="5226" xr:uid="{00000000-0005-0000-0000-0000C3100000}"/>
    <cellStyle name="1_tree_한풍단위수량_골프장수목_서대신동 금호아파트 조경공사" xfId="5227" xr:uid="{00000000-0005-0000-0000-0000C4100000}"/>
    <cellStyle name="1_tree_한풍단위수량_골프장수목_서대신동 금호아파트 조경공사_도농변전소설계변경최종" xfId="5228" xr:uid="{00000000-0005-0000-0000-0000C5100000}"/>
    <cellStyle name="1_tree_한풍단위수량_골프장수목_성수동롯데아파트 조경공사" xfId="5229" xr:uid="{00000000-0005-0000-0000-0000C6100000}"/>
    <cellStyle name="1_tree_한풍단위수량_골프장수목_성수동롯데아파트 조경공사_도농변전소설계변경최종" xfId="5230" xr:uid="{00000000-0005-0000-0000-0000C7100000}"/>
    <cellStyle name="1_tree_한풍단위수량_골프장수목_숭인동 주거복합빌딩신축공사 중 조경식재 및 시설물공사" xfId="5231" xr:uid="{00000000-0005-0000-0000-0000C8100000}"/>
    <cellStyle name="1_tree_한풍단위수량_골프장수목_오산외인주택놀이터주변조경공사" xfId="5232" xr:uid="{00000000-0005-0000-0000-0000C9100000}"/>
    <cellStyle name="1_tree_한풍단위수량_골프장수목_오산외인주택놀이터주변조경공사_도농변전소설계변경최종" xfId="5233" xr:uid="{00000000-0005-0000-0000-0000CA100000}"/>
    <cellStyle name="1_tree_한풍단위수량_골프장수목_요진이매역사수목이식공사(2003)" xfId="5234" xr:uid="{00000000-0005-0000-0000-0000CB100000}"/>
    <cellStyle name="1_tree_한풍단위수량_골프장수목_요진이매역사수목이식공사(2003)_도농변전소설계변경최종" xfId="5235" xr:uid="{00000000-0005-0000-0000-0000CC100000}"/>
    <cellStyle name="1_tree_한풍단위수량_골프장수목_조경시설물공내역" xfId="5236" xr:uid="{00000000-0005-0000-0000-0000CD100000}"/>
    <cellStyle name="1_tree_한풍단위수량_골프장수목_조경시설물공내역_도농변전소설계변경최종" xfId="5237" xr:uid="{00000000-0005-0000-0000-0000CE100000}"/>
    <cellStyle name="1_tree_한풍단위수량_골프장수목_청담동 송목연립 조경식재 및 시설물공사" xfId="5238" xr:uid="{00000000-0005-0000-0000-0000CF100000}"/>
    <cellStyle name="1_tree_한풍단위수량_골프장수목_청담동 송목연립 조경식재 및 시설물공사_도농변전소설계변경최종" xfId="5239" xr:uid="{00000000-0005-0000-0000-0000D0100000}"/>
    <cellStyle name="1_tree_한풍단위수량_골프장수목_해운대 중동 조경공사 공내역서" xfId="5240" xr:uid="{00000000-0005-0000-0000-0000D1100000}"/>
    <cellStyle name="1_tree_한풍단위수량_골프장수목_해운대중동낙천대 조경공사" xfId="5241" xr:uid="{00000000-0005-0000-0000-0000D2100000}"/>
    <cellStyle name="1_tree_한풍단위수량_도곡동롯데아파트 신축공사 중 조경식재 및 시설물공사" xfId="5242" xr:uid="{00000000-0005-0000-0000-0000D3100000}"/>
    <cellStyle name="1_tree_한풍단위수량_도곡동롯데아파트 신축공사 중 조경식재 및 시설물공사_도농변전소설계변경최종" xfId="5243" xr:uid="{00000000-0005-0000-0000-0000D4100000}"/>
    <cellStyle name="1_tree_한풍단위수량_도농변전소설계변경최종" xfId="5244" xr:uid="{00000000-0005-0000-0000-0000D5100000}"/>
    <cellStyle name="1_tree_한풍단위수량_사당동2차 롯데아파트 신축공사 중 조경식재 및 시설물공사" xfId="5245" xr:uid="{00000000-0005-0000-0000-0000D6100000}"/>
    <cellStyle name="1_tree_한풍단위수량_서대신동 금호아파트 조경공사" xfId="5246" xr:uid="{00000000-0005-0000-0000-0000D7100000}"/>
    <cellStyle name="1_tree_한풍단위수량_서대신동 금호아파트 조경공사_도농변전소설계변경최종" xfId="5247" xr:uid="{00000000-0005-0000-0000-0000D8100000}"/>
    <cellStyle name="1_tree_한풍단위수량_성수동롯데아파트 조경공사" xfId="5248" xr:uid="{00000000-0005-0000-0000-0000D9100000}"/>
    <cellStyle name="1_tree_한풍단위수량_성수동롯데아파트 조경공사_도농변전소설계변경최종" xfId="5249" xr:uid="{00000000-0005-0000-0000-0000DA100000}"/>
    <cellStyle name="1_tree_한풍단위수량_수량집계표" xfId="5250" xr:uid="{00000000-0005-0000-0000-0000DB100000}"/>
    <cellStyle name="1_tree_한풍단위수량_수량집계표_도곡동롯데아파트 신축공사 중 조경식재 및 시설물공사" xfId="5251" xr:uid="{00000000-0005-0000-0000-0000DC100000}"/>
    <cellStyle name="1_tree_한풍단위수량_수량집계표_도곡동롯데아파트 신축공사 중 조경식재 및 시설물공사_도농변전소설계변경최종" xfId="5252" xr:uid="{00000000-0005-0000-0000-0000DD100000}"/>
    <cellStyle name="1_tree_한풍단위수량_수량집계표_도농변전소설계변경최종" xfId="5253" xr:uid="{00000000-0005-0000-0000-0000DE100000}"/>
    <cellStyle name="1_tree_한풍단위수량_수량집계표_사당동2차 롯데아파트 신축공사 중 조경식재 및 시설물공사" xfId="5254" xr:uid="{00000000-0005-0000-0000-0000DF100000}"/>
    <cellStyle name="1_tree_한풍단위수량_수량집계표_서대신동 금호아파트 조경공사" xfId="5255" xr:uid="{00000000-0005-0000-0000-0000E0100000}"/>
    <cellStyle name="1_tree_한풍단위수량_수량집계표_서대신동 금호아파트 조경공사_도농변전소설계변경최종" xfId="5256" xr:uid="{00000000-0005-0000-0000-0000E1100000}"/>
    <cellStyle name="1_tree_한풍단위수량_수량집계표_성수동롯데아파트 조경공사" xfId="5257" xr:uid="{00000000-0005-0000-0000-0000E2100000}"/>
    <cellStyle name="1_tree_한풍단위수량_수량집계표_성수동롯데아파트 조경공사_도농변전소설계변경최종" xfId="5258" xr:uid="{00000000-0005-0000-0000-0000E3100000}"/>
    <cellStyle name="1_과천수량집계" xfId="4132" xr:uid="{00000000-0005-0000-0000-0000E4100000}"/>
    <cellStyle name="1_단가조사표" xfId="1784" xr:uid="{00000000-0005-0000-0000-0000E5100000}"/>
    <cellStyle name="1_단가조사표_1011소각" xfId="1785" xr:uid="{00000000-0005-0000-0000-0000E6100000}"/>
    <cellStyle name="1_단가조사표_1113교~1" xfId="1786" xr:uid="{00000000-0005-0000-0000-0000E7100000}"/>
    <cellStyle name="1_단가조사표_121내역" xfId="1787" xr:uid="{00000000-0005-0000-0000-0000E8100000}"/>
    <cellStyle name="1_단가조사표_객토량" xfId="1788" xr:uid="{00000000-0005-0000-0000-0000E9100000}"/>
    <cellStyle name="1_단가조사표_교통센~1" xfId="1789" xr:uid="{00000000-0005-0000-0000-0000EA100000}"/>
    <cellStyle name="1_단가조사표_교통센터412" xfId="1790" xr:uid="{00000000-0005-0000-0000-0000EB100000}"/>
    <cellStyle name="1_단가조사표_교통수" xfId="1791" xr:uid="{00000000-0005-0000-0000-0000EC100000}"/>
    <cellStyle name="1_단가조사표_교통수량산출서" xfId="1792" xr:uid="{00000000-0005-0000-0000-0000ED100000}"/>
    <cellStyle name="1_단가조사표_구조물대가 (2)" xfId="1793" xr:uid="{00000000-0005-0000-0000-0000EE100000}"/>
    <cellStyle name="1_단가조사표_내역서 (2)" xfId="1794" xr:uid="{00000000-0005-0000-0000-0000EF100000}"/>
    <cellStyle name="1_단가조사표_대전관저지구" xfId="1795" xr:uid="{00000000-0005-0000-0000-0000F0100000}"/>
    <cellStyle name="1_단가조사표_동측지~1" xfId="1796" xr:uid="{00000000-0005-0000-0000-0000F1100000}"/>
    <cellStyle name="1_단가조사표_동측지원422" xfId="1797" xr:uid="{00000000-0005-0000-0000-0000F2100000}"/>
    <cellStyle name="1_단가조사표_동측지원512" xfId="1798" xr:uid="{00000000-0005-0000-0000-0000F3100000}"/>
    <cellStyle name="1_단가조사표_동측지원524" xfId="1799" xr:uid="{00000000-0005-0000-0000-0000F4100000}"/>
    <cellStyle name="1_단가조사표_부대422" xfId="1800" xr:uid="{00000000-0005-0000-0000-0000F5100000}"/>
    <cellStyle name="1_단가조사표_부대시설" xfId="1801" xr:uid="{00000000-0005-0000-0000-0000F6100000}"/>
    <cellStyle name="1_단가조사표_소각수~1" xfId="1802" xr:uid="{00000000-0005-0000-0000-0000F7100000}"/>
    <cellStyle name="1_단가조사표_소각수내역서" xfId="1803" xr:uid="{00000000-0005-0000-0000-0000F8100000}"/>
    <cellStyle name="1_단가조사표_소각수목2" xfId="1804" xr:uid="{00000000-0005-0000-0000-0000F9100000}"/>
    <cellStyle name="1_단가조사표_수량산출서 (2)" xfId="1805" xr:uid="{00000000-0005-0000-0000-0000FA100000}"/>
    <cellStyle name="1_단가조사표_엑스포~1" xfId="1806" xr:uid="{00000000-0005-0000-0000-0000FB100000}"/>
    <cellStyle name="1_단가조사표_엑스포한빛1" xfId="1807" xr:uid="{00000000-0005-0000-0000-0000FC100000}"/>
    <cellStyle name="1_단가조사표_여객터미널331" xfId="1808" xr:uid="{00000000-0005-0000-0000-0000FD100000}"/>
    <cellStyle name="1_단가조사표_여객터미널513" xfId="1809" xr:uid="{00000000-0005-0000-0000-0000FE100000}"/>
    <cellStyle name="1_단가조사표_여객터미널629" xfId="1810" xr:uid="{00000000-0005-0000-0000-0000FF100000}"/>
    <cellStyle name="1_단가조사표_외곽도로616" xfId="1811" xr:uid="{00000000-0005-0000-0000-000000110000}"/>
    <cellStyle name="1_단가조사표_원가계~1" xfId="1812" xr:uid="{00000000-0005-0000-0000-000001110000}"/>
    <cellStyle name="1_단가조사표_유기질" xfId="1813" xr:uid="{00000000-0005-0000-0000-000002110000}"/>
    <cellStyle name="1_단가조사표_자재조서 (2)" xfId="1814" xr:uid="{00000000-0005-0000-0000-000003110000}"/>
    <cellStyle name="1_단가조사표_총괄내역" xfId="1815" xr:uid="{00000000-0005-0000-0000-000004110000}"/>
    <cellStyle name="1_단가조사표_총괄내역 (2)" xfId="1816" xr:uid="{00000000-0005-0000-0000-000005110000}"/>
    <cellStyle name="1_단가조사표_터미널도로403" xfId="1817" xr:uid="{00000000-0005-0000-0000-000006110000}"/>
    <cellStyle name="1_단가조사표_터미널도로429" xfId="1818" xr:uid="{00000000-0005-0000-0000-000007110000}"/>
    <cellStyle name="1_단가조사표_포장일위" xfId="1819" xr:uid="{00000000-0005-0000-0000-000008110000}"/>
    <cellStyle name="1_수원1차" xfId="4133" xr:uid="{00000000-0005-0000-0000-000009110000}"/>
    <cellStyle name="1_수원변경수량산출" xfId="4134" xr:uid="{00000000-0005-0000-0000-00000A110000}"/>
    <cellStyle name="1_수원수량집계(7.13)" xfId="4135" xr:uid="{00000000-0005-0000-0000-00000B110000}"/>
    <cellStyle name="1_수원수량집계(7.13)_도곡동롯데아파트 신축공사 중 조경식재 및 시설물공사" xfId="4136" xr:uid="{00000000-0005-0000-0000-00000C110000}"/>
    <cellStyle name="1_수원수량집계(7.13)_도곡동롯데아파트 신축공사 중 조경식재 및 시설물공사_도농변전소설계변경최종" xfId="4137" xr:uid="{00000000-0005-0000-0000-00000D110000}"/>
    <cellStyle name="1_수원수량집계(7.13)_도농변전소설계변경최종" xfId="4138" xr:uid="{00000000-0005-0000-0000-00000E110000}"/>
    <cellStyle name="1_수원수량집계(7.13)_사당동2차 롯데아파트 신축공사 중 조경식재 및 시설물공사" xfId="4139" xr:uid="{00000000-0005-0000-0000-00000F110000}"/>
    <cellStyle name="1_수원수량집계(7.13)_서대신동 금호아파트 조경공사" xfId="4140" xr:uid="{00000000-0005-0000-0000-000010110000}"/>
    <cellStyle name="1_수원수량집계(7.13)_서대신동 금호아파트 조경공사_도농변전소설계변경최종" xfId="4141" xr:uid="{00000000-0005-0000-0000-000011110000}"/>
    <cellStyle name="1_수원수량집계(7.13)_성수동롯데아파트 조경공사" xfId="4142" xr:uid="{00000000-0005-0000-0000-000012110000}"/>
    <cellStyle name="1_수원수량집계(7.13)_성수동롯데아파트 조경공사_도농변전소설계변경최종" xfId="4143" xr:uid="{00000000-0005-0000-0000-000013110000}"/>
    <cellStyle name="1_수원수량집계(7.13)_숭인동 주거복합빌딩신축공사 중 조경식재 및 시설물공사" xfId="4144" xr:uid="{00000000-0005-0000-0000-000014110000}"/>
    <cellStyle name="1_수원수량집계(7.13)_오산외인주택놀이터주변조경공사" xfId="4145" xr:uid="{00000000-0005-0000-0000-000015110000}"/>
    <cellStyle name="1_수원수량집계(7.13)_오산외인주택놀이터주변조경공사_도농변전소설계변경최종" xfId="4146" xr:uid="{00000000-0005-0000-0000-000016110000}"/>
    <cellStyle name="1_수원수량집계(7.13)_요진이매역사수목이식공사(2003)" xfId="4147" xr:uid="{00000000-0005-0000-0000-000017110000}"/>
    <cellStyle name="1_수원수량집계(7.13)_요진이매역사수목이식공사(2003)_도농변전소설계변경최종" xfId="4148" xr:uid="{00000000-0005-0000-0000-000018110000}"/>
    <cellStyle name="1_수원수량집계(7.13)_조경시설물공내역" xfId="4149" xr:uid="{00000000-0005-0000-0000-000019110000}"/>
    <cellStyle name="1_수원수량집계(7.13)_조경시설물공내역_도농변전소설계변경최종" xfId="4150" xr:uid="{00000000-0005-0000-0000-00001A110000}"/>
    <cellStyle name="1_수원수량집계(7.13)_청담동 송목연립 조경식재 및 시설물공사" xfId="4151" xr:uid="{00000000-0005-0000-0000-00001B110000}"/>
    <cellStyle name="1_수원수량집계(7.13)_청담동 송목연립 조경식재 및 시설물공사_도농변전소설계변경최종" xfId="4152" xr:uid="{00000000-0005-0000-0000-00001C110000}"/>
    <cellStyle name="1_수원수량집계(7.13)_해운대 중동 조경공사 공내역서" xfId="4153" xr:uid="{00000000-0005-0000-0000-00001D110000}"/>
    <cellStyle name="1_수원수량집계(7.13)_해운대중동낙천대 조경공사" xfId="4154" xr:uid="{00000000-0005-0000-0000-00001E110000}"/>
    <cellStyle name="1_수원수량집계(7.31)" xfId="4155" xr:uid="{00000000-0005-0000-0000-00001F110000}"/>
    <cellStyle name="1_수원수량집계(7.31)_도곡동롯데아파트 신축공사 중 조경식재 및 시설물공사" xfId="4156" xr:uid="{00000000-0005-0000-0000-000020110000}"/>
    <cellStyle name="1_수원수량집계(7.31)_도곡동롯데아파트 신축공사 중 조경식재 및 시설물공사_도농변전소설계변경최종" xfId="4157" xr:uid="{00000000-0005-0000-0000-000021110000}"/>
    <cellStyle name="1_수원수량집계(7.31)_도농변전소설계변경최종" xfId="4158" xr:uid="{00000000-0005-0000-0000-000022110000}"/>
    <cellStyle name="1_수원수량집계(7.31)_사당동2차 롯데아파트 신축공사 중 조경식재 및 시설물공사" xfId="4159" xr:uid="{00000000-0005-0000-0000-000023110000}"/>
    <cellStyle name="1_수원수량집계(7.31)_서대신동 금호아파트 조경공사" xfId="4160" xr:uid="{00000000-0005-0000-0000-000024110000}"/>
    <cellStyle name="1_수원수량집계(7.31)_서대신동 금호아파트 조경공사_도농변전소설계변경최종" xfId="4161" xr:uid="{00000000-0005-0000-0000-000025110000}"/>
    <cellStyle name="1_수원수량집계(7.31)_성수동롯데아파트 조경공사" xfId="4162" xr:uid="{00000000-0005-0000-0000-000026110000}"/>
    <cellStyle name="1_수원수량집계(7.31)_성수동롯데아파트 조경공사_도농변전소설계변경최종" xfId="4163" xr:uid="{00000000-0005-0000-0000-000027110000}"/>
    <cellStyle name="1_수원수량집계(7.31)_숭인동 주거복합빌딩신축공사 중 조경식재 및 시설물공사" xfId="4164" xr:uid="{00000000-0005-0000-0000-000028110000}"/>
    <cellStyle name="1_수원수량집계(7.31)_오산외인주택놀이터주변조경공사" xfId="4165" xr:uid="{00000000-0005-0000-0000-000029110000}"/>
    <cellStyle name="1_수원수량집계(7.31)_오산외인주택놀이터주변조경공사_도농변전소설계변경최종" xfId="4166" xr:uid="{00000000-0005-0000-0000-00002A110000}"/>
    <cellStyle name="1_수원수량집계(7.31)_요진이매역사수목이식공사(2003)" xfId="4167" xr:uid="{00000000-0005-0000-0000-00002B110000}"/>
    <cellStyle name="1_수원수량집계(7.31)_요진이매역사수목이식공사(2003)_도농변전소설계변경최종" xfId="4168" xr:uid="{00000000-0005-0000-0000-00002C110000}"/>
    <cellStyle name="1_수원수량집계(7.31)_조경시설물공내역" xfId="4169" xr:uid="{00000000-0005-0000-0000-00002D110000}"/>
    <cellStyle name="1_수원수량집계(7.31)_조경시설물공내역_도농변전소설계변경최종" xfId="4170" xr:uid="{00000000-0005-0000-0000-00002E110000}"/>
    <cellStyle name="1_수원수량집계(7.31)_청담동 송목연립 조경식재 및 시설물공사" xfId="4171" xr:uid="{00000000-0005-0000-0000-00002F110000}"/>
    <cellStyle name="1_수원수량집계(7.31)_청담동 송목연립 조경식재 및 시설물공사_도농변전소설계변경최종" xfId="4172" xr:uid="{00000000-0005-0000-0000-000030110000}"/>
    <cellStyle name="1_수원수량집계(7.31)_해운대 중동 조경공사 공내역서" xfId="4173" xr:uid="{00000000-0005-0000-0000-000031110000}"/>
    <cellStyle name="1_수원수량집계(7.31)_해운대중동낙천대 조경공사" xfId="4174" xr:uid="{00000000-0005-0000-0000-000032110000}"/>
    <cellStyle name="1_쌍용수량0905" xfId="4175" xr:uid="{00000000-0005-0000-0000-000033110000}"/>
    <cellStyle name="1_쌍용수량0905_도곡동롯데아파트 신축공사 중 조경식재 및 시설물공사" xfId="4176" xr:uid="{00000000-0005-0000-0000-000034110000}"/>
    <cellStyle name="1_쌍용수량0905_도곡동롯데아파트 신축공사 중 조경식재 및 시설물공사_도농변전소설계변경최종" xfId="4177" xr:uid="{00000000-0005-0000-0000-000035110000}"/>
    <cellStyle name="1_쌍용수량0905_도농변전소설계변경최종" xfId="4178" xr:uid="{00000000-0005-0000-0000-000036110000}"/>
    <cellStyle name="1_쌍용수량0905_사당동2차 롯데아파트 신축공사 중 조경식재 및 시설물공사" xfId="4179" xr:uid="{00000000-0005-0000-0000-000037110000}"/>
    <cellStyle name="1_쌍용수량0905_서대신동 금호아파트 조경공사" xfId="4180" xr:uid="{00000000-0005-0000-0000-000038110000}"/>
    <cellStyle name="1_쌍용수량0905_서대신동 금호아파트 조경공사_도농변전소설계변경최종" xfId="4181" xr:uid="{00000000-0005-0000-0000-000039110000}"/>
    <cellStyle name="1_쌍용수량0905_성수동롯데아파트 조경공사" xfId="4182" xr:uid="{00000000-0005-0000-0000-00003A110000}"/>
    <cellStyle name="1_쌍용수량0905_성수동롯데아파트 조경공사_도농변전소설계변경최종" xfId="4183" xr:uid="{00000000-0005-0000-0000-00003B110000}"/>
    <cellStyle name="1_쌍용수량0905_숭인동 주거복합빌딩신축공사 중 조경식재 및 시설물공사" xfId="4184" xr:uid="{00000000-0005-0000-0000-00003C110000}"/>
    <cellStyle name="1_쌍용수량0905_오산외인주택놀이터주변조경공사" xfId="4185" xr:uid="{00000000-0005-0000-0000-00003D110000}"/>
    <cellStyle name="1_쌍용수량0905_오산외인주택놀이터주변조경공사_도농변전소설계변경최종" xfId="4186" xr:uid="{00000000-0005-0000-0000-00003E110000}"/>
    <cellStyle name="1_쌍용수량0905_요진이매역사수목이식공사(2003)" xfId="4187" xr:uid="{00000000-0005-0000-0000-00003F110000}"/>
    <cellStyle name="1_쌍용수량0905_요진이매역사수목이식공사(2003)_도농변전소설계변경최종" xfId="4188" xr:uid="{00000000-0005-0000-0000-000040110000}"/>
    <cellStyle name="1_쌍용수량0905_조경시설물공내역" xfId="4189" xr:uid="{00000000-0005-0000-0000-000041110000}"/>
    <cellStyle name="1_쌍용수량0905_조경시설물공내역_도농변전소설계변경최종" xfId="4190" xr:uid="{00000000-0005-0000-0000-000042110000}"/>
    <cellStyle name="1_쌍용수량0905_청담동 송목연립 조경식재 및 시설물공사" xfId="4191" xr:uid="{00000000-0005-0000-0000-000043110000}"/>
    <cellStyle name="1_쌍용수량0905_청담동 송목연립 조경식재 및 시설물공사_도농변전소설계변경최종" xfId="4192" xr:uid="{00000000-0005-0000-0000-000044110000}"/>
    <cellStyle name="1_쌍용수량0905_해운대 중동 조경공사 공내역서" xfId="4193" xr:uid="{00000000-0005-0000-0000-000045110000}"/>
    <cellStyle name="1_쌍용수량0905_해운대중동낙천대 조경공사" xfId="4194" xr:uid="{00000000-0005-0000-0000-000046110000}"/>
    <cellStyle name="1_쌍용수량집계" xfId="4195" xr:uid="{00000000-0005-0000-0000-000047110000}"/>
    <cellStyle name="1_쌍용수량집계_도곡동롯데아파트 신축공사 중 조경식재 및 시설물공사" xfId="4196" xr:uid="{00000000-0005-0000-0000-000048110000}"/>
    <cellStyle name="1_쌍용수량집계_도곡동롯데아파트 신축공사 중 조경식재 및 시설물공사_도농변전소설계변경최종" xfId="4197" xr:uid="{00000000-0005-0000-0000-000049110000}"/>
    <cellStyle name="1_쌍용수량집계_도농변전소설계변경최종" xfId="4198" xr:uid="{00000000-0005-0000-0000-00004A110000}"/>
    <cellStyle name="1_쌍용수량집계_사당동2차 롯데아파트 신축공사 중 조경식재 및 시설물공사" xfId="4199" xr:uid="{00000000-0005-0000-0000-00004B110000}"/>
    <cellStyle name="1_쌍용수량집계_서대신동 금호아파트 조경공사" xfId="4200" xr:uid="{00000000-0005-0000-0000-00004C110000}"/>
    <cellStyle name="1_쌍용수량집계_서대신동 금호아파트 조경공사_도농변전소설계변경최종" xfId="4201" xr:uid="{00000000-0005-0000-0000-00004D110000}"/>
    <cellStyle name="1_쌍용수량집계_성수동롯데아파트 조경공사" xfId="4202" xr:uid="{00000000-0005-0000-0000-00004E110000}"/>
    <cellStyle name="1_쌍용수량집계_성수동롯데아파트 조경공사_도농변전소설계변경최종" xfId="4203" xr:uid="{00000000-0005-0000-0000-00004F110000}"/>
    <cellStyle name="1_쌍용수량집계_숭인동 주거복합빌딩신축공사 중 조경식재 및 시설물공사" xfId="4204" xr:uid="{00000000-0005-0000-0000-000050110000}"/>
    <cellStyle name="1_쌍용수량집계_오산외인주택놀이터주변조경공사" xfId="4205" xr:uid="{00000000-0005-0000-0000-000051110000}"/>
    <cellStyle name="1_쌍용수량집계_오산외인주택놀이터주변조경공사_도농변전소설계변경최종" xfId="4206" xr:uid="{00000000-0005-0000-0000-000052110000}"/>
    <cellStyle name="1_쌍용수량집계_요진이매역사수목이식공사(2003)" xfId="4207" xr:uid="{00000000-0005-0000-0000-000053110000}"/>
    <cellStyle name="1_쌍용수량집계_요진이매역사수목이식공사(2003)_도농변전소설계변경최종" xfId="4208" xr:uid="{00000000-0005-0000-0000-000054110000}"/>
    <cellStyle name="1_쌍용수량집계_조경시설물공내역" xfId="4209" xr:uid="{00000000-0005-0000-0000-000055110000}"/>
    <cellStyle name="1_쌍용수량집계_조경시설물공내역_도농변전소설계변경최종" xfId="4210" xr:uid="{00000000-0005-0000-0000-000056110000}"/>
    <cellStyle name="1_쌍용수량집계_청담동 송목연립 조경식재 및 시설물공사" xfId="4211" xr:uid="{00000000-0005-0000-0000-000057110000}"/>
    <cellStyle name="1_쌍용수량집계_청담동 송목연립 조경식재 및 시설물공사_도농변전소설계변경최종" xfId="4212" xr:uid="{00000000-0005-0000-0000-000058110000}"/>
    <cellStyle name="1_쌍용수량집계_해운대 중동 조경공사 공내역서" xfId="4213" xr:uid="{00000000-0005-0000-0000-000059110000}"/>
    <cellStyle name="1_쌍용수량집계_해운대중동낙천대 조경공사" xfId="4214" xr:uid="{00000000-0005-0000-0000-00005A110000}"/>
    <cellStyle name="1_용평수량집계" xfId="4215" xr:uid="{00000000-0005-0000-0000-00005B110000}"/>
    <cellStyle name="1_은파수량집계" xfId="4216" xr:uid="{00000000-0005-0000-0000-00005C110000}"/>
    <cellStyle name="1_태평2동제1어린이놀이터재정비공사" xfId="4217" xr:uid="{00000000-0005-0000-0000-00005D110000}"/>
    <cellStyle name="1_터미널1-0" xfId="4218" xr:uid="{00000000-0005-0000-0000-00005E110000}"/>
    <cellStyle name="1_터미널1-0_도곡동롯데아파트 신축공사 중 조경식재 및 시설물공사" xfId="4219" xr:uid="{00000000-0005-0000-0000-00005F110000}"/>
    <cellStyle name="1_터미널1-0_사당동2차 롯데아파트 신축공사 중 조경식재 및 시설물공사" xfId="4220" xr:uid="{00000000-0005-0000-0000-000060110000}"/>
    <cellStyle name="1_터미널1-0_서대신동 금호아파트 조경공사" xfId="4221" xr:uid="{00000000-0005-0000-0000-000061110000}"/>
    <cellStyle name="1_터미널1-0_성수동롯데아파트 조경공사" xfId="4222" xr:uid="{00000000-0005-0000-0000-000062110000}"/>
    <cellStyle name="1_터미널1-0_숭인동 주거복합빌딩신축공사 중 조경식재 및 시설물공사" xfId="4223" xr:uid="{00000000-0005-0000-0000-000063110000}"/>
    <cellStyle name="1_터미널1-0_쌍용수량0905" xfId="4224" xr:uid="{00000000-0005-0000-0000-000064110000}"/>
    <cellStyle name="1_터미널1-0_쌍용수량0905_도곡동롯데아파트 신축공사 중 조경식재 및 시설물공사" xfId="4225" xr:uid="{00000000-0005-0000-0000-000065110000}"/>
    <cellStyle name="1_터미널1-0_쌍용수량0905_사당동2차 롯데아파트 신축공사 중 조경식재 및 시설물공사" xfId="4226" xr:uid="{00000000-0005-0000-0000-000066110000}"/>
    <cellStyle name="1_터미널1-0_쌍용수량0905_서대신동 금호아파트 조경공사" xfId="4227" xr:uid="{00000000-0005-0000-0000-000067110000}"/>
    <cellStyle name="1_터미널1-0_쌍용수량0905_성수동롯데아파트 조경공사" xfId="4228" xr:uid="{00000000-0005-0000-0000-000068110000}"/>
    <cellStyle name="1_터미널1-0_쌍용수량0905_숭인동 주거복합빌딩신축공사 중 조경식재 및 시설물공사" xfId="4229" xr:uid="{00000000-0005-0000-0000-000069110000}"/>
    <cellStyle name="1_터미널1-0_쌍용수량0905_오산외인주택놀이터주변조경공사" xfId="4230" xr:uid="{00000000-0005-0000-0000-00006A110000}"/>
    <cellStyle name="1_터미널1-0_쌍용수량0905_요진이매역사수목이식공사(2003)" xfId="4231" xr:uid="{00000000-0005-0000-0000-00006B110000}"/>
    <cellStyle name="1_터미널1-0_쌍용수량0905_조경시설물공내역" xfId="4232" xr:uid="{00000000-0005-0000-0000-00006C110000}"/>
    <cellStyle name="1_터미널1-0_쌍용수량0905_청담동 송목연립 조경식재 및 시설물공사" xfId="4233" xr:uid="{00000000-0005-0000-0000-00006D110000}"/>
    <cellStyle name="1_터미널1-0_쌍용수량0905_해운대 중동 조경공사 공내역서" xfId="4234" xr:uid="{00000000-0005-0000-0000-00006E110000}"/>
    <cellStyle name="1_터미널1-0_쌍용수량0905_해운대중동낙천대 조경공사" xfId="4235" xr:uid="{00000000-0005-0000-0000-00006F110000}"/>
    <cellStyle name="1_터미널1-0_오산외인주택놀이터주변조경공사" xfId="4236" xr:uid="{00000000-0005-0000-0000-000070110000}"/>
    <cellStyle name="1_터미널1-0_요진이매역사수목이식공사(2003)" xfId="4237" xr:uid="{00000000-0005-0000-0000-000071110000}"/>
    <cellStyle name="1_터미널1-0_조경시설물공내역" xfId="4238" xr:uid="{00000000-0005-0000-0000-000072110000}"/>
    <cellStyle name="1_터미널1-0_청담동 송목연립 조경식재 및 시설물공사" xfId="4239" xr:uid="{00000000-0005-0000-0000-000073110000}"/>
    <cellStyle name="1_터미널1-0_해운대 중동 조경공사 공내역서" xfId="4240" xr:uid="{00000000-0005-0000-0000-000074110000}"/>
    <cellStyle name="1_터미널1-0_해운대중동낙천대 조경공사" xfId="4241" xr:uid="{00000000-0005-0000-0000-000075110000}"/>
    <cellStyle name="1_폐기물처리-학교숲" xfId="1820" xr:uid="{00000000-0005-0000-0000-000076110000}"/>
    <cellStyle name="1_한풍단위수량" xfId="4242" xr:uid="{00000000-0005-0000-0000-000077110000}"/>
    <cellStyle name="1_한풍단위수량_골프장수목" xfId="4243" xr:uid="{00000000-0005-0000-0000-000078110000}"/>
    <cellStyle name="1_한풍단위수량_골프장수목_도곡동롯데아파트 신축공사 중 조경식재 및 시설물공사" xfId="4244" xr:uid="{00000000-0005-0000-0000-000079110000}"/>
    <cellStyle name="1_한풍단위수량_골프장수목_도곡동롯데아파트 신축공사 중 조경식재 및 시설물공사_도농변전소설계변경최종" xfId="4245" xr:uid="{00000000-0005-0000-0000-00007A110000}"/>
    <cellStyle name="1_한풍단위수량_골프장수목_도농변전소설계변경최종" xfId="4246" xr:uid="{00000000-0005-0000-0000-00007B110000}"/>
    <cellStyle name="1_한풍단위수량_골프장수목_사당동2차 롯데아파트 신축공사 중 조경식재 및 시설물공사" xfId="4247" xr:uid="{00000000-0005-0000-0000-00007C110000}"/>
    <cellStyle name="1_한풍단위수량_골프장수목_서대신동 금호아파트 조경공사" xfId="4248" xr:uid="{00000000-0005-0000-0000-00007D110000}"/>
    <cellStyle name="1_한풍단위수량_골프장수목_서대신동 금호아파트 조경공사_도농변전소설계변경최종" xfId="4249" xr:uid="{00000000-0005-0000-0000-00007E110000}"/>
    <cellStyle name="1_한풍단위수량_골프장수목_성수동롯데아파트 조경공사" xfId="4250" xr:uid="{00000000-0005-0000-0000-00007F110000}"/>
    <cellStyle name="1_한풍단위수량_골프장수목_성수동롯데아파트 조경공사_도농변전소설계변경최종" xfId="4251" xr:uid="{00000000-0005-0000-0000-000080110000}"/>
    <cellStyle name="1_한풍단위수량_골프장수목_숭인동 주거복합빌딩신축공사 중 조경식재 및 시설물공사" xfId="4252" xr:uid="{00000000-0005-0000-0000-000081110000}"/>
    <cellStyle name="1_한풍단위수량_골프장수목_오산외인주택놀이터주변조경공사" xfId="4253" xr:uid="{00000000-0005-0000-0000-000082110000}"/>
    <cellStyle name="1_한풍단위수량_골프장수목_오산외인주택놀이터주변조경공사_도농변전소설계변경최종" xfId="4254" xr:uid="{00000000-0005-0000-0000-000083110000}"/>
    <cellStyle name="1_한풍단위수량_골프장수목_요진이매역사수목이식공사(2003)" xfId="4255" xr:uid="{00000000-0005-0000-0000-000084110000}"/>
    <cellStyle name="1_한풍단위수량_골프장수목_요진이매역사수목이식공사(2003)_도농변전소설계변경최종" xfId="4256" xr:uid="{00000000-0005-0000-0000-000085110000}"/>
    <cellStyle name="1_한풍단위수량_골프장수목_조경시설물공내역" xfId="4257" xr:uid="{00000000-0005-0000-0000-000086110000}"/>
    <cellStyle name="1_한풍단위수량_골프장수목_조경시설물공내역_도농변전소설계변경최종" xfId="4258" xr:uid="{00000000-0005-0000-0000-000087110000}"/>
    <cellStyle name="1_한풍단위수량_골프장수목_청담동 송목연립 조경식재 및 시설물공사" xfId="4259" xr:uid="{00000000-0005-0000-0000-000088110000}"/>
    <cellStyle name="1_한풍단위수량_골프장수목_청담동 송목연립 조경식재 및 시설물공사_도농변전소설계변경최종" xfId="4260" xr:uid="{00000000-0005-0000-0000-000089110000}"/>
    <cellStyle name="1_한풍단위수량_골프장수목_해운대 중동 조경공사 공내역서" xfId="4261" xr:uid="{00000000-0005-0000-0000-00008A110000}"/>
    <cellStyle name="1_한풍단위수량_골프장수목_해운대중동낙천대 조경공사" xfId="4262" xr:uid="{00000000-0005-0000-0000-00008B110000}"/>
    <cellStyle name="1_한풍단위수량_도곡동롯데아파트 신축공사 중 조경식재 및 시설물공사" xfId="4263" xr:uid="{00000000-0005-0000-0000-00008C110000}"/>
    <cellStyle name="1_한풍단위수량_도곡동롯데아파트 신축공사 중 조경식재 및 시설물공사_도농변전소설계변경최종" xfId="4264" xr:uid="{00000000-0005-0000-0000-00008D110000}"/>
    <cellStyle name="1_한풍단위수량_도농변전소설계변경최종" xfId="4265" xr:uid="{00000000-0005-0000-0000-00008E110000}"/>
    <cellStyle name="1_한풍단위수량_사당동2차 롯데아파트 신축공사 중 조경식재 및 시설물공사" xfId="4266" xr:uid="{00000000-0005-0000-0000-00008F110000}"/>
    <cellStyle name="1_한풍단위수량_서대신동 금호아파트 조경공사" xfId="4267" xr:uid="{00000000-0005-0000-0000-000090110000}"/>
    <cellStyle name="1_한풍단위수량_서대신동 금호아파트 조경공사_도농변전소설계변경최종" xfId="4268" xr:uid="{00000000-0005-0000-0000-000091110000}"/>
    <cellStyle name="1_한풍단위수량_성수동롯데아파트 조경공사" xfId="4269" xr:uid="{00000000-0005-0000-0000-000092110000}"/>
    <cellStyle name="1_한풍단위수량_성수동롯데아파트 조경공사_도농변전소설계변경최종" xfId="4270" xr:uid="{00000000-0005-0000-0000-000093110000}"/>
    <cellStyle name="1_한풍단위수량_수량집계표" xfId="4271" xr:uid="{00000000-0005-0000-0000-000094110000}"/>
    <cellStyle name="1_한풍단위수량_수량집계표_도곡동롯데아파트 신축공사 중 조경식재 및 시설물공사" xfId="4272" xr:uid="{00000000-0005-0000-0000-000095110000}"/>
    <cellStyle name="1_한풍단위수량_수량집계표_도곡동롯데아파트 신축공사 중 조경식재 및 시설물공사_도농변전소설계변경최종" xfId="4273" xr:uid="{00000000-0005-0000-0000-000096110000}"/>
    <cellStyle name="1_한풍단위수량_수량집계표_도농변전소설계변경최종" xfId="4274" xr:uid="{00000000-0005-0000-0000-000097110000}"/>
    <cellStyle name="1_한풍단위수량_수량집계표_사당동2차 롯데아파트 신축공사 중 조경식재 및 시설물공사" xfId="4275" xr:uid="{00000000-0005-0000-0000-000098110000}"/>
    <cellStyle name="1_한풍단위수량_수량집계표_서대신동 금호아파트 조경공사" xfId="4276" xr:uid="{00000000-0005-0000-0000-000099110000}"/>
    <cellStyle name="1_한풍단위수량_수량집계표_서대신동 금호아파트 조경공사_도농변전소설계변경최종" xfId="4277" xr:uid="{00000000-0005-0000-0000-00009A110000}"/>
    <cellStyle name="1_한풍단위수량_수량집계표_성수동롯데아파트 조경공사" xfId="4278" xr:uid="{00000000-0005-0000-0000-00009B110000}"/>
    <cellStyle name="1_한풍단위수량_수량집계표_성수동롯데아파트 조경공사_도농변전소설계변경최종" xfId="4279" xr:uid="{00000000-0005-0000-0000-00009C110000}"/>
    <cellStyle name="1_한풍단위수량_수량집계표_숭인동 주거복합빌딩신축공사 중 조경식재 및 시설물공사" xfId="4280" xr:uid="{00000000-0005-0000-0000-00009D110000}"/>
    <cellStyle name="1_한풍단위수량_수량집계표_오산외인주택놀이터주변조경공사" xfId="4281" xr:uid="{00000000-0005-0000-0000-00009E110000}"/>
    <cellStyle name="1_한풍단위수량_수량집계표_오산외인주택놀이터주변조경공사_도농변전소설계변경최종" xfId="4282" xr:uid="{00000000-0005-0000-0000-00009F110000}"/>
    <cellStyle name="1_한풍단위수량_수량집계표_요진이매역사수목이식공사(2003)" xfId="4283" xr:uid="{00000000-0005-0000-0000-0000A0110000}"/>
    <cellStyle name="1_한풍단위수량_수량집계표_요진이매역사수목이식공사(2003)_도농변전소설계변경최종" xfId="4284" xr:uid="{00000000-0005-0000-0000-0000A1110000}"/>
    <cellStyle name="1_한풍단위수량_수량집계표_조경시설물공내역" xfId="4285" xr:uid="{00000000-0005-0000-0000-0000A2110000}"/>
    <cellStyle name="1_한풍단위수량_수량집계표_조경시설물공내역_도농변전소설계변경최종" xfId="4286" xr:uid="{00000000-0005-0000-0000-0000A3110000}"/>
    <cellStyle name="1_한풍단위수량_수량집계표_청담동 송목연립 조경식재 및 시설물공사" xfId="4287" xr:uid="{00000000-0005-0000-0000-0000A4110000}"/>
    <cellStyle name="1_한풍단위수량_수량집계표_청담동 송목연립 조경식재 및 시설물공사_도농변전소설계변경최종" xfId="4288" xr:uid="{00000000-0005-0000-0000-0000A5110000}"/>
    <cellStyle name="1_한풍단위수량_수량집계표_해운대 중동 조경공사 공내역서" xfId="4289" xr:uid="{00000000-0005-0000-0000-0000A6110000}"/>
    <cellStyle name="1_한풍단위수량_수량집계표_해운대중동낙천대 조경공사" xfId="4290" xr:uid="{00000000-0005-0000-0000-0000A7110000}"/>
    <cellStyle name="1_한풍단위수량_수량총괄표" xfId="4291" xr:uid="{00000000-0005-0000-0000-0000A8110000}"/>
    <cellStyle name="1_한풍단위수량_수량총괄표_도곡동롯데아파트 신축공사 중 조경식재 및 시설물공사" xfId="4292" xr:uid="{00000000-0005-0000-0000-0000A9110000}"/>
    <cellStyle name="1_한풍단위수량_수량총괄표_도곡동롯데아파트 신축공사 중 조경식재 및 시설물공사_도농변전소설계변경최종" xfId="4293" xr:uid="{00000000-0005-0000-0000-0000AA110000}"/>
    <cellStyle name="1_한풍단위수량_수량총괄표_도농변전소설계변경최종" xfId="4294" xr:uid="{00000000-0005-0000-0000-0000AB110000}"/>
    <cellStyle name="1_한풍단위수량_수량총괄표_사당동2차 롯데아파트 신축공사 중 조경식재 및 시설물공사" xfId="4295" xr:uid="{00000000-0005-0000-0000-0000AC110000}"/>
    <cellStyle name="1_한풍단위수량_수량총괄표_서대신동 금호아파트 조경공사" xfId="4296" xr:uid="{00000000-0005-0000-0000-0000AD110000}"/>
    <cellStyle name="1_한풍단위수량_수량총괄표_서대신동 금호아파트 조경공사_도농변전소설계변경최종" xfId="4297" xr:uid="{00000000-0005-0000-0000-0000AE110000}"/>
    <cellStyle name="1_한풍단위수량_수량총괄표_성수동롯데아파트 조경공사" xfId="4298" xr:uid="{00000000-0005-0000-0000-0000AF110000}"/>
    <cellStyle name="1_한풍단위수량_수량총괄표_성수동롯데아파트 조경공사_도농변전소설계변경최종" xfId="4299" xr:uid="{00000000-0005-0000-0000-0000B0110000}"/>
    <cellStyle name="1_한풍단위수량_수량총괄표_숭인동 주거복합빌딩신축공사 중 조경식재 및 시설물공사" xfId="4300" xr:uid="{00000000-0005-0000-0000-0000B1110000}"/>
    <cellStyle name="1_한풍단위수량_수량총괄표_오산외인주택놀이터주변조경공사" xfId="4301" xr:uid="{00000000-0005-0000-0000-0000B2110000}"/>
    <cellStyle name="1_한풍단위수량_수량총괄표_오산외인주택놀이터주변조경공사_도농변전소설계변경최종" xfId="4302" xr:uid="{00000000-0005-0000-0000-0000B3110000}"/>
    <cellStyle name="1_한풍단위수량_수량총괄표_요진이매역사수목이식공사(2003)" xfId="4303" xr:uid="{00000000-0005-0000-0000-0000B4110000}"/>
    <cellStyle name="1_한풍단위수량_수량총괄표_요진이매역사수목이식공사(2003)_도농변전소설계변경최종" xfId="4304" xr:uid="{00000000-0005-0000-0000-0000B5110000}"/>
    <cellStyle name="1_한풍단위수량_수량총괄표_조경시설물공내역" xfId="4305" xr:uid="{00000000-0005-0000-0000-0000B6110000}"/>
    <cellStyle name="1_한풍단위수량_수량총괄표_조경시설물공내역_도농변전소설계변경최종" xfId="4306" xr:uid="{00000000-0005-0000-0000-0000B7110000}"/>
    <cellStyle name="1_한풍단위수량_수량총괄표_청담동 송목연립 조경식재 및 시설물공사" xfId="4307" xr:uid="{00000000-0005-0000-0000-0000B8110000}"/>
    <cellStyle name="1_한풍단위수량_수량총괄표_청담동 송목연립 조경식재 및 시설물공사_도농변전소설계변경최종" xfId="4308" xr:uid="{00000000-0005-0000-0000-0000B9110000}"/>
    <cellStyle name="1_한풍단위수량_수량총괄표_해운대 중동 조경공사 공내역서" xfId="4309" xr:uid="{00000000-0005-0000-0000-0000BA110000}"/>
    <cellStyle name="1_한풍단위수량_수량총괄표_해운대중동낙천대 조경공사" xfId="4310" xr:uid="{00000000-0005-0000-0000-0000BB110000}"/>
    <cellStyle name="1_한풍단위수량_숭인동 주거복합빌딩신축공사 중 조경식재 및 시설물공사" xfId="4311" xr:uid="{00000000-0005-0000-0000-0000BC110000}"/>
    <cellStyle name="1_한풍단위수량_오산외인주택놀이터주변조경공사" xfId="4312" xr:uid="{00000000-0005-0000-0000-0000BD110000}"/>
    <cellStyle name="1_한풍단위수량_오산외인주택놀이터주변조경공사_도농변전소설계변경최종" xfId="4313" xr:uid="{00000000-0005-0000-0000-0000BE110000}"/>
    <cellStyle name="1_한풍단위수량_요진이매역사수목이식공사(2003)" xfId="4314" xr:uid="{00000000-0005-0000-0000-0000BF110000}"/>
    <cellStyle name="1_한풍단위수량_요진이매역사수목이식공사(2003)_도농변전소설계변경최종" xfId="4315" xr:uid="{00000000-0005-0000-0000-0000C0110000}"/>
    <cellStyle name="1_한풍단위수량_용평수량집계" xfId="4316" xr:uid="{00000000-0005-0000-0000-0000C1110000}"/>
    <cellStyle name="1_한풍단위수량_용평수량집계_도곡동롯데아파트 신축공사 중 조경식재 및 시설물공사" xfId="4317" xr:uid="{00000000-0005-0000-0000-0000C2110000}"/>
    <cellStyle name="1_한풍단위수량_용평수량집계_도곡동롯데아파트 신축공사 중 조경식재 및 시설물공사_도농변전소설계변경최종" xfId="4318" xr:uid="{00000000-0005-0000-0000-0000C3110000}"/>
    <cellStyle name="1_한풍단위수량_용평수량집계_도농변전소설계변경최종" xfId="4319" xr:uid="{00000000-0005-0000-0000-0000C4110000}"/>
    <cellStyle name="1_한풍단위수량_용평수량집계_사당동2차 롯데아파트 신축공사 중 조경식재 및 시설물공사" xfId="4320" xr:uid="{00000000-0005-0000-0000-0000C5110000}"/>
    <cellStyle name="1_한풍단위수량_용평수량집계_서대신동 금호아파트 조경공사" xfId="4321" xr:uid="{00000000-0005-0000-0000-0000C6110000}"/>
    <cellStyle name="1_한풍단위수량_용평수량집계_서대신동 금호아파트 조경공사_도농변전소설계변경최종" xfId="4322" xr:uid="{00000000-0005-0000-0000-0000C7110000}"/>
    <cellStyle name="1_한풍단위수량_용평수량집계_성수동롯데아파트 조경공사" xfId="4323" xr:uid="{00000000-0005-0000-0000-0000C8110000}"/>
    <cellStyle name="1_한풍단위수량_용평수량집계_성수동롯데아파트 조경공사_도농변전소설계변경최종" xfId="4324" xr:uid="{00000000-0005-0000-0000-0000C9110000}"/>
    <cellStyle name="1_한풍단위수량_용평수량집계_숭인동 주거복합빌딩신축공사 중 조경식재 및 시설물공사" xfId="4325" xr:uid="{00000000-0005-0000-0000-0000CA110000}"/>
    <cellStyle name="1_한풍단위수량_용평수량집계_오산외인주택놀이터주변조경공사" xfId="4326" xr:uid="{00000000-0005-0000-0000-0000CB110000}"/>
    <cellStyle name="1_한풍단위수량_용평수량집계_오산외인주택놀이터주변조경공사_도농변전소설계변경최종" xfId="4327" xr:uid="{00000000-0005-0000-0000-0000CC110000}"/>
    <cellStyle name="1_한풍단위수량_용평수량집계_요진이매역사수목이식공사(2003)" xfId="4328" xr:uid="{00000000-0005-0000-0000-0000CD110000}"/>
    <cellStyle name="1_한풍단위수량_용평수량집계_요진이매역사수목이식공사(2003)_도농변전소설계변경최종" xfId="4329" xr:uid="{00000000-0005-0000-0000-0000CE110000}"/>
    <cellStyle name="1_한풍단위수량_용평수량집계_조경시설물공내역" xfId="4330" xr:uid="{00000000-0005-0000-0000-0000CF110000}"/>
    <cellStyle name="1_한풍단위수량_용평수량집계_조경시설물공내역_도농변전소설계변경최종" xfId="4331" xr:uid="{00000000-0005-0000-0000-0000D0110000}"/>
    <cellStyle name="1_한풍단위수량_용평수량집계_청담동 송목연립 조경식재 및 시설물공사" xfId="4332" xr:uid="{00000000-0005-0000-0000-0000D1110000}"/>
    <cellStyle name="1_한풍단위수량_용평수량집계_청담동 송목연립 조경식재 및 시설물공사_도농변전소설계변경최종" xfId="4333" xr:uid="{00000000-0005-0000-0000-0000D2110000}"/>
    <cellStyle name="1_한풍단위수량_용평수량집계_해운대 중동 조경공사 공내역서" xfId="4334" xr:uid="{00000000-0005-0000-0000-0000D3110000}"/>
    <cellStyle name="1_한풍단위수량_용평수량집계_해운대중동낙천대 조경공사" xfId="4335" xr:uid="{00000000-0005-0000-0000-0000D4110000}"/>
    <cellStyle name="1_한풍단위수량_조경시설물공내역" xfId="4336" xr:uid="{00000000-0005-0000-0000-0000D5110000}"/>
    <cellStyle name="1_한풍단위수량_조경시설물공내역_도농변전소설계변경최종" xfId="4337" xr:uid="{00000000-0005-0000-0000-0000D6110000}"/>
    <cellStyle name="1_한풍단위수량_청담동 송목연립 조경식재 및 시설물공사" xfId="4338" xr:uid="{00000000-0005-0000-0000-0000D7110000}"/>
    <cellStyle name="1_한풍단위수량_청담동 송목연립 조경식재 및 시설물공사_도농변전소설계변경최종" xfId="4339" xr:uid="{00000000-0005-0000-0000-0000D8110000}"/>
    <cellStyle name="1_한풍단위수량_해운대 중동 조경공사 공내역서" xfId="4340" xr:uid="{00000000-0005-0000-0000-0000D9110000}"/>
    <cellStyle name="1_한풍단위수량_해운대중동낙천대 조경공사" xfId="4341" xr:uid="{00000000-0005-0000-0000-0000DA110000}"/>
    <cellStyle name="11" xfId="2309" xr:uid="{00000000-0005-0000-0000-0000DB110000}"/>
    <cellStyle name="111" xfId="58" xr:uid="{00000000-0005-0000-0000-0000DC110000}"/>
    <cellStyle name="¹eº" xfId="59" xr:uid="{00000000-0005-0000-0000-0000DD110000}"/>
    <cellStyle name="2" xfId="60" xr:uid="{00000000-0005-0000-0000-0000DE110000}"/>
    <cellStyle name="2)" xfId="61" xr:uid="{00000000-0005-0000-0000-0000DF110000}"/>
    <cellStyle name="2_laroux" xfId="2346" xr:uid="{00000000-0005-0000-0000-0000E0110000}"/>
    <cellStyle name="2_laroux_ATC-YOON1" xfId="2347" xr:uid="{00000000-0005-0000-0000-0000E1110000}"/>
    <cellStyle name="2_단가조사표" xfId="2310" xr:uid="{00000000-0005-0000-0000-0000E2110000}"/>
    <cellStyle name="2_단가조사표_1011소각" xfId="2311" xr:uid="{00000000-0005-0000-0000-0000E3110000}"/>
    <cellStyle name="2_단가조사표_1113교~1" xfId="2312" xr:uid="{00000000-0005-0000-0000-0000E4110000}"/>
    <cellStyle name="2_단가조사표_121내역" xfId="2313" xr:uid="{00000000-0005-0000-0000-0000E5110000}"/>
    <cellStyle name="2_단가조사표_객토량" xfId="2314" xr:uid="{00000000-0005-0000-0000-0000E6110000}"/>
    <cellStyle name="2_단가조사표_교통센~1" xfId="2315" xr:uid="{00000000-0005-0000-0000-0000E7110000}"/>
    <cellStyle name="2_단가조사표_교통센터412" xfId="2316" xr:uid="{00000000-0005-0000-0000-0000E8110000}"/>
    <cellStyle name="2_단가조사표_교통수" xfId="2317" xr:uid="{00000000-0005-0000-0000-0000E9110000}"/>
    <cellStyle name="2_단가조사표_교통수량산출서" xfId="2318" xr:uid="{00000000-0005-0000-0000-0000EA110000}"/>
    <cellStyle name="2_단가조사표_구조물대가 (2)" xfId="2319" xr:uid="{00000000-0005-0000-0000-0000EB110000}"/>
    <cellStyle name="2_단가조사표_내역서 (2)" xfId="2320" xr:uid="{00000000-0005-0000-0000-0000EC110000}"/>
    <cellStyle name="2_단가조사표_대전관저지구" xfId="2321" xr:uid="{00000000-0005-0000-0000-0000ED110000}"/>
    <cellStyle name="2_단가조사표_동측지~1" xfId="2322" xr:uid="{00000000-0005-0000-0000-0000EE110000}"/>
    <cellStyle name="2_단가조사표_동측지원422" xfId="2323" xr:uid="{00000000-0005-0000-0000-0000EF110000}"/>
    <cellStyle name="2_단가조사표_동측지원512" xfId="2324" xr:uid="{00000000-0005-0000-0000-0000F0110000}"/>
    <cellStyle name="2_단가조사표_동측지원524" xfId="2325" xr:uid="{00000000-0005-0000-0000-0000F1110000}"/>
    <cellStyle name="2_단가조사표_부대422" xfId="2326" xr:uid="{00000000-0005-0000-0000-0000F2110000}"/>
    <cellStyle name="2_단가조사표_부대시설" xfId="2327" xr:uid="{00000000-0005-0000-0000-0000F3110000}"/>
    <cellStyle name="2_단가조사표_소각수~1" xfId="2328" xr:uid="{00000000-0005-0000-0000-0000F4110000}"/>
    <cellStyle name="2_단가조사표_소각수내역서" xfId="2329" xr:uid="{00000000-0005-0000-0000-0000F5110000}"/>
    <cellStyle name="2_단가조사표_소각수목2" xfId="2330" xr:uid="{00000000-0005-0000-0000-0000F6110000}"/>
    <cellStyle name="2_단가조사표_수량산출서 (2)" xfId="2331" xr:uid="{00000000-0005-0000-0000-0000F7110000}"/>
    <cellStyle name="2_단가조사표_엑스포~1" xfId="2332" xr:uid="{00000000-0005-0000-0000-0000F8110000}"/>
    <cellStyle name="2_단가조사표_엑스포한빛1" xfId="2333" xr:uid="{00000000-0005-0000-0000-0000F9110000}"/>
    <cellStyle name="2_단가조사표_여객터미널331" xfId="2334" xr:uid="{00000000-0005-0000-0000-0000FA110000}"/>
    <cellStyle name="2_단가조사표_여객터미널513" xfId="2335" xr:uid="{00000000-0005-0000-0000-0000FB110000}"/>
    <cellStyle name="2_단가조사표_여객터미널629" xfId="2336" xr:uid="{00000000-0005-0000-0000-0000FC110000}"/>
    <cellStyle name="2_단가조사표_외곽도로616" xfId="2337" xr:uid="{00000000-0005-0000-0000-0000FD110000}"/>
    <cellStyle name="2_단가조사표_원가계~1" xfId="2338" xr:uid="{00000000-0005-0000-0000-0000FE110000}"/>
    <cellStyle name="2_단가조사표_유기질" xfId="2339" xr:uid="{00000000-0005-0000-0000-0000FF110000}"/>
    <cellStyle name="2_단가조사표_자재조서 (2)" xfId="2340" xr:uid="{00000000-0005-0000-0000-000000120000}"/>
    <cellStyle name="2_단가조사표_총괄내역" xfId="2341" xr:uid="{00000000-0005-0000-0000-000001120000}"/>
    <cellStyle name="2_단가조사표_총괄내역 (2)" xfId="2342" xr:uid="{00000000-0005-0000-0000-000002120000}"/>
    <cellStyle name="2_단가조사표_터미널도로403" xfId="2343" xr:uid="{00000000-0005-0000-0000-000003120000}"/>
    <cellStyle name="2_단가조사표_터미널도로429" xfId="2344" xr:uid="{00000000-0005-0000-0000-000004120000}"/>
    <cellStyle name="2_단가조사표_포장일위" xfId="2345" xr:uid="{00000000-0005-0000-0000-000005120000}"/>
    <cellStyle name="2자리" xfId="2348" xr:uid="{00000000-0005-0000-0000-000006120000}"/>
    <cellStyle name="3" xfId="62" xr:uid="{00000000-0005-0000-0000-000007120000}"/>
    <cellStyle name="6" xfId="63" xr:uid="{00000000-0005-0000-0000-000008120000}"/>
    <cellStyle name="60" xfId="5259" xr:uid="{00000000-0005-0000-0000-000009120000}"/>
    <cellStyle name="96" xfId="64" xr:uid="{00000000-0005-0000-0000-00000A120000}"/>
    <cellStyle name="9포인트" xfId="65" xr:uid="{00000000-0005-0000-0000-00000B120000}"/>
    <cellStyle name="Ā _x0010_က랐_xdc01_땯_x0001_" xfId="5263" xr:uid="{00000000-0005-0000-0000-00000C120000}"/>
    <cellStyle name="a)" xfId="161" xr:uid="{00000000-0005-0000-0000-00000D120000}"/>
    <cellStyle name="A¨­￠￢￠O [0]_INQUIRY ￠?￥i¨u¡AAⓒ￢Aⓒª " xfId="3029" xr:uid="{00000000-0005-0000-0000-00000E120000}"/>
    <cellStyle name="A¨­￠￢￠O_INQUIRY ￠?￥i¨u¡AAⓒ￢Aⓒª " xfId="3030" xr:uid="{00000000-0005-0000-0000-00000F120000}"/>
    <cellStyle name="A1" xfId="286" xr:uid="{00000000-0005-0000-0000-000010120000}"/>
    <cellStyle name="ȂȃRMऌଃਁȋ⤭ࠀȄԂȂ(ȃRMऌଃਁȋ⤂Ā飰ˠ" xfId="162" xr:uid="{00000000-0005-0000-0000-000011120000}"/>
    <cellStyle name="Aⓒ" xfId="163" xr:uid="{00000000-0005-0000-0000-000012120000}"/>
    <cellStyle name="Aⓒ­￠￢￠" xfId="164" xr:uid="{00000000-0005-0000-0000-000013120000}"/>
    <cellStyle name="Ae" xfId="165" xr:uid="{00000000-0005-0000-0000-000014120000}"/>
    <cellStyle name="Aee­ " xfId="166" xr:uid="{00000000-0005-0000-0000-000015120000}"/>
    <cellStyle name="Aee­ [" xfId="167" xr:uid="{00000000-0005-0000-0000-000016120000}"/>
    <cellStyle name="AeE­ [0]_ 2ÆAAþº° " xfId="168" xr:uid="{00000000-0005-0000-0000-000017120000}"/>
    <cellStyle name="ÅëÈ­ [0]_»óºÎ¼ö·®Áý°è " xfId="169" xr:uid="{00000000-0005-0000-0000-000018120000}"/>
    <cellStyle name="AeE­ [0]_¼oAI¼º " xfId="3031" xr:uid="{00000000-0005-0000-0000-000019120000}"/>
    <cellStyle name="ÅëÈ­ [0]_º»¼± ±æ¾î±úºÎ ¼ö·® Áý°èÇ¥ " xfId="170" xr:uid="{00000000-0005-0000-0000-00001A120000}"/>
    <cellStyle name="AeE­ [0]_º≫¼± ±æ¾i±uºI ¼o·R Ay°eC￥ " xfId="171" xr:uid="{00000000-0005-0000-0000-00001B120000}"/>
    <cellStyle name="ÅëÈ­ [0]_Sheet1" xfId="5264" xr:uid="{00000000-0005-0000-0000-00001C120000}"/>
    <cellStyle name="Aee­ _견적 방문 제출시-SAMPLE" xfId="172" xr:uid="{00000000-0005-0000-0000-00001D120000}"/>
    <cellStyle name="AeE­_ 2ÆAAþº° " xfId="173" xr:uid="{00000000-0005-0000-0000-00001E120000}"/>
    <cellStyle name="ÅëÈ­_»óºÎ¼ö·®Áý°è " xfId="174" xr:uid="{00000000-0005-0000-0000-00001F120000}"/>
    <cellStyle name="AeE­_¼oAI¼º " xfId="3032" xr:uid="{00000000-0005-0000-0000-000020120000}"/>
    <cellStyle name="ÅëÈ­_º»¼± ±æ¾î±úºÎ ¼ö·® Áý°èÇ¥ " xfId="175" xr:uid="{00000000-0005-0000-0000-000021120000}"/>
    <cellStyle name="AeE­_º≫¼± ±æ¾i±uºI ¼o·R Ay°eC￥ " xfId="176" xr:uid="{00000000-0005-0000-0000-000022120000}"/>
    <cellStyle name="ÅëÈ­_Sheet1" xfId="5265" xr:uid="{00000000-0005-0000-0000-000023120000}"/>
    <cellStyle name="Aee¡ⓒ " xfId="177" xr:uid="{00000000-0005-0000-0000-000024120000}"/>
    <cellStyle name="AeE¡ⓒ [0]_INQUIRY ￠?￥i¨u¡AAⓒ￢Aⓒª " xfId="3033" xr:uid="{00000000-0005-0000-0000-000025120000}"/>
    <cellStyle name="AeE¡ⓒ_INQUIRY ￠?￥i¨u¡AAⓒ￢Aⓒª " xfId="3034" xr:uid="{00000000-0005-0000-0000-000026120000}"/>
    <cellStyle name="ALIGNMENT" xfId="178" xr:uid="{00000000-0005-0000-0000-000027120000}"/>
    <cellStyle name="Aþ" xfId="179" xr:uid="{00000000-0005-0000-0000-000028120000}"/>
    <cellStyle name="Aþ¸¶ [" xfId="180" xr:uid="{00000000-0005-0000-0000-000029120000}"/>
    <cellStyle name="AÞ¸¶ [0]_ 2ÆAAþº° " xfId="181" xr:uid="{00000000-0005-0000-0000-00002A120000}"/>
    <cellStyle name="ÄÞ¸¶ [0]_»óºÎ¼ö·®Áý°è " xfId="182" xr:uid="{00000000-0005-0000-0000-00002B120000}"/>
    <cellStyle name="AÞ¸¶ [0]_¼oAI¼º " xfId="3035" xr:uid="{00000000-0005-0000-0000-00002C120000}"/>
    <cellStyle name="ÄÞ¸¶ [0]_º»¼± ±æ¾î±úºÎ ¼ö·® Áý°èÇ¥ " xfId="183" xr:uid="{00000000-0005-0000-0000-00002D120000}"/>
    <cellStyle name="AÞ¸¶ [0]_º≫¼± ±æ¾i±uºI ¼o·R Ay°eC￥ " xfId="184" xr:uid="{00000000-0005-0000-0000-00002E120000}"/>
    <cellStyle name="ÄÞ¸¶ [0]_Sheet1" xfId="5266" xr:uid="{00000000-0005-0000-0000-00002F120000}"/>
    <cellStyle name="AÞ¸¶_ 2ÆAAþº° " xfId="185" xr:uid="{00000000-0005-0000-0000-000030120000}"/>
    <cellStyle name="ÄÞ¸¶_»óºÎ¼ö·®Áý°è " xfId="186" xr:uid="{00000000-0005-0000-0000-000031120000}"/>
    <cellStyle name="AÞ¸¶_¼oAI¼º " xfId="3036" xr:uid="{00000000-0005-0000-0000-000032120000}"/>
    <cellStyle name="ÄÞ¸¶_º»¼± ±æ¾î±úºÎ ¼ö·® Áý°èÇ¥ " xfId="187" xr:uid="{00000000-0005-0000-0000-000033120000}"/>
    <cellStyle name="AÞ¸¶_º≫¼± ±æ¾i±uºI ¼o·R Ay°eC￥ " xfId="188" xr:uid="{00000000-0005-0000-0000-000034120000}"/>
    <cellStyle name="ÄÞ¸¶_Sheet1" xfId="5267" xr:uid="{00000000-0005-0000-0000-000035120000}"/>
    <cellStyle name="b椬ៜ_x000c_Comma_ODCOS " xfId="189" xr:uid="{00000000-0005-0000-0000-000036120000}"/>
    <cellStyle name="C¡" xfId="190" xr:uid="{00000000-0005-0000-0000-000037120000}"/>
    <cellStyle name="C¡IA¨ª_¡ic¨u¡A¨￢I¨￢¡Æ AN¡Æe " xfId="3037" xr:uid="{00000000-0005-0000-0000-000038120000}"/>
    <cellStyle name="C￥" xfId="191" xr:uid="{00000000-0005-0000-0000-000039120000}"/>
    <cellStyle name="C￥AØ_  FAB AIA¤  " xfId="5268" xr:uid="{00000000-0005-0000-0000-00003A120000}"/>
    <cellStyle name="Ç¥ÁØ_»óºÎ¼ö·®Áý°è " xfId="192" xr:uid="{00000000-0005-0000-0000-00003B120000}"/>
    <cellStyle name="C￥AØ_½½·¡ºeA¶±UAy°e " xfId="193" xr:uid="{00000000-0005-0000-0000-00003C120000}"/>
    <cellStyle name="Ç¥ÁØ_ÀÏÀ§´ë°¡ (2)" xfId="5269" xr:uid="{00000000-0005-0000-0000-00003D120000}"/>
    <cellStyle name="C￥AØ_PERSONAL" xfId="3038" xr:uid="{00000000-0005-0000-0000-00003E120000}"/>
    <cellStyle name="Calc Currency (0)" xfId="194" xr:uid="{00000000-0005-0000-0000-00003F120000}"/>
    <cellStyle name="category" xfId="195" xr:uid="{00000000-0005-0000-0000-000040120000}"/>
    <cellStyle name="ⓒoe" xfId="196" xr:uid="{00000000-0005-0000-0000-000041120000}"/>
    <cellStyle name="Comma" xfId="197" xr:uid="{00000000-0005-0000-0000-000042120000}"/>
    <cellStyle name="Comma [0]" xfId="198" xr:uid="{00000000-0005-0000-0000-000043120000}"/>
    <cellStyle name="comma zerodec" xfId="199" xr:uid="{00000000-0005-0000-0000-000044120000}"/>
    <cellStyle name="Comma_ SG&amp;A Bridge " xfId="200" xr:uid="{00000000-0005-0000-0000-000045120000}"/>
    <cellStyle name="Comma0" xfId="201" xr:uid="{00000000-0005-0000-0000-000046120000}"/>
    <cellStyle name="Copied" xfId="287" xr:uid="{00000000-0005-0000-0000-000047120000}"/>
    <cellStyle name="Curren" xfId="202" xr:uid="{00000000-0005-0000-0000-000048120000}"/>
    <cellStyle name="Curren?_x0012_퐀_x0017_?" xfId="5270" xr:uid="{00000000-0005-0000-0000-000049120000}"/>
    <cellStyle name="Currenby_Cash&amp;DSO Chart" xfId="203" xr:uid="{00000000-0005-0000-0000-00004A120000}"/>
    <cellStyle name="Currency" xfId="204" xr:uid="{00000000-0005-0000-0000-00004B120000}"/>
    <cellStyle name="Currency [0]" xfId="205" xr:uid="{00000000-0005-0000-0000-00004C120000}"/>
    <cellStyle name="Currency [ﺜ]_P&amp;L_laroux" xfId="206" xr:uid="{00000000-0005-0000-0000-00004D120000}"/>
    <cellStyle name="Currency(￦)" xfId="2729" xr:uid="{00000000-0005-0000-0000-00004E120000}"/>
    <cellStyle name="Currency_ SG&amp;A Bridge " xfId="207" xr:uid="{00000000-0005-0000-0000-00004F120000}"/>
    <cellStyle name="Currency0" xfId="208" xr:uid="{00000000-0005-0000-0000-000050120000}"/>
    <cellStyle name="Currency1" xfId="209" xr:uid="{00000000-0005-0000-0000-000051120000}"/>
    <cellStyle name="Date" xfId="210" xr:uid="{00000000-0005-0000-0000-000052120000}"/>
    <cellStyle name="de" xfId="211" xr:uid="{00000000-0005-0000-0000-000053120000}"/>
    <cellStyle name="Dezimal [0]_Compiling Utility Macros" xfId="2730" xr:uid="{00000000-0005-0000-0000-000054120000}"/>
    <cellStyle name="Dezimal_Compiling Utility Macros" xfId="2731" xr:uid="{00000000-0005-0000-0000-000055120000}"/>
    <cellStyle name="Dollar (zero dec)" xfId="212" xr:uid="{00000000-0005-0000-0000-000056120000}"/>
    <cellStyle name="EA" xfId="213" xr:uid="{00000000-0005-0000-0000-000057120000}"/>
    <cellStyle name="Entered" xfId="288" xr:uid="{00000000-0005-0000-0000-000058120000}"/>
    <cellStyle name="Euro" xfId="214" xr:uid="{00000000-0005-0000-0000-000059120000}"/>
    <cellStyle name="F2" xfId="215" xr:uid="{00000000-0005-0000-0000-00005A120000}"/>
    <cellStyle name="F3" xfId="216" xr:uid="{00000000-0005-0000-0000-00005B120000}"/>
    <cellStyle name="F4" xfId="217" xr:uid="{00000000-0005-0000-0000-00005C120000}"/>
    <cellStyle name="F5" xfId="218" xr:uid="{00000000-0005-0000-0000-00005D120000}"/>
    <cellStyle name="F6" xfId="219" xr:uid="{00000000-0005-0000-0000-00005E120000}"/>
    <cellStyle name="F7" xfId="220" xr:uid="{00000000-0005-0000-0000-00005F120000}"/>
    <cellStyle name="F8" xfId="221" xr:uid="{00000000-0005-0000-0000-000060120000}"/>
    <cellStyle name="Fixed" xfId="222" xr:uid="{00000000-0005-0000-0000-000061120000}"/>
    <cellStyle name="Followed Hyperlink" xfId="2732" xr:uid="{00000000-0005-0000-0000-000062120000}"/>
    <cellStyle name="g" xfId="223" xr:uid="{00000000-0005-0000-0000-000063120000}"/>
    <cellStyle name="Grey" xfId="224" xr:uid="{00000000-0005-0000-0000-000064120000}"/>
    <cellStyle name="H1" xfId="2733" xr:uid="{00000000-0005-0000-0000-000065120000}"/>
    <cellStyle name="H2" xfId="2734" xr:uid="{00000000-0005-0000-0000-000066120000}"/>
    <cellStyle name="HEADER" xfId="225" xr:uid="{00000000-0005-0000-0000-000067120000}"/>
    <cellStyle name="Header1" xfId="226" xr:uid="{00000000-0005-0000-0000-000068120000}"/>
    <cellStyle name="Header2" xfId="227" xr:uid="{00000000-0005-0000-0000-000069120000}"/>
    <cellStyle name="Heading 1" xfId="228" xr:uid="{00000000-0005-0000-0000-00006A120000}"/>
    <cellStyle name="Heading 2" xfId="229" xr:uid="{00000000-0005-0000-0000-00006B120000}"/>
    <cellStyle name="Heading1" xfId="230" xr:uid="{00000000-0005-0000-0000-00006C120000}"/>
    <cellStyle name="Heading2" xfId="231" xr:uid="{00000000-0005-0000-0000-00006D120000}"/>
    <cellStyle name="Helv8_PFD4.XLS" xfId="232" xr:uid="{00000000-0005-0000-0000-00006E120000}"/>
    <cellStyle name="Hyperlink" xfId="2735" xr:uid="{00000000-0005-0000-0000-00006F120000}"/>
    <cellStyle name="Input [yellow]" xfId="233" xr:uid="{00000000-0005-0000-0000-000070120000}"/>
    <cellStyle name="kg" xfId="234" xr:uid="{00000000-0005-0000-0000-000071120000}"/>
    <cellStyle name="L`" xfId="235" xr:uid="{00000000-0005-0000-0000-000072120000}"/>
    <cellStyle name="M" xfId="236" xr:uid="{00000000-0005-0000-0000-000073120000}"/>
    <cellStyle name="M2" xfId="237" xr:uid="{00000000-0005-0000-0000-000074120000}"/>
    <cellStyle name="M3" xfId="238" xr:uid="{00000000-0005-0000-0000-000075120000}"/>
    <cellStyle name="Midtitle" xfId="239" xr:uid="{00000000-0005-0000-0000-000076120000}"/>
    <cellStyle name="Milliers [0]_399GC10" xfId="240" xr:uid="{00000000-0005-0000-0000-000077120000}"/>
    <cellStyle name="Milliers_399GC10" xfId="241" xr:uid="{00000000-0005-0000-0000-000078120000}"/>
    <cellStyle name="Model" xfId="242" xr:uid="{00000000-0005-0000-0000-000079120000}"/>
    <cellStyle name="Mon?aire [0]_399GC10" xfId="243" xr:uid="{00000000-0005-0000-0000-00007A120000}"/>
    <cellStyle name="Mon?aire_399GC10" xfId="244" xr:uid="{00000000-0005-0000-0000-00007B120000}"/>
    <cellStyle name="n" xfId="245" xr:uid="{00000000-0005-0000-0000-00007C120000}"/>
    <cellStyle name="no dec" xfId="246" xr:uid="{00000000-0005-0000-0000-00007D120000}"/>
    <cellStyle name="normal" xfId="247" xr:uid="{00000000-0005-0000-0000-00007E120000}"/>
    <cellStyle name="Normal - Style1" xfId="249" xr:uid="{00000000-0005-0000-0000-00007F120000}"/>
    <cellStyle name="Normal - Style2" xfId="2736" xr:uid="{00000000-0005-0000-0000-000080120000}"/>
    <cellStyle name="Normal - Style3" xfId="2737" xr:uid="{00000000-0005-0000-0000-000081120000}"/>
    <cellStyle name="Normal - Style4" xfId="2738" xr:uid="{00000000-0005-0000-0000-000082120000}"/>
    <cellStyle name="Normal - Style5" xfId="2739" xr:uid="{00000000-0005-0000-0000-000083120000}"/>
    <cellStyle name="Normal - Style6" xfId="2740" xr:uid="{00000000-0005-0000-0000-000084120000}"/>
    <cellStyle name="Normal - Style7" xfId="2741" xr:uid="{00000000-0005-0000-0000-000085120000}"/>
    <cellStyle name="Normal - Style8" xfId="2742" xr:uid="{00000000-0005-0000-0000-000086120000}"/>
    <cellStyle name="Normal - 유형1" xfId="248" xr:uid="{00000000-0005-0000-0000-000087120000}"/>
    <cellStyle name="Normal_ SG&amp;A Bridge " xfId="250" xr:uid="{00000000-0005-0000-0000-000088120000}"/>
    <cellStyle name="O" xfId="251" xr:uid="{00000000-0005-0000-0000-000089120000}"/>
    <cellStyle name="OD" xfId="252" xr:uid="{00000000-0005-0000-0000-00008A120000}"/>
    <cellStyle name="Œ…?æ맖?e [0.00]_laroux" xfId="2743" xr:uid="{00000000-0005-0000-0000-00008B120000}"/>
    <cellStyle name="Œ…?æ맖?e_laroux" xfId="2744" xr:uid="{00000000-0005-0000-0000-00008C120000}"/>
    <cellStyle name="oh" xfId="253" xr:uid="{00000000-0005-0000-0000-00008D120000}"/>
    <cellStyle name="ok" xfId="3039" xr:uid="{00000000-0005-0000-0000-00008E120000}"/>
    <cellStyle name="Percent" xfId="254" xr:uid="{00000000-0005-0000-0000-00008F120000}"/>
    <cellStyle name="Percent [2]" xfId="255" xr:uid="{00000000-0005-0000-0000-000090120000}"/>
    <cellStyle name="Percent_01)주요자재집계" xfId="256" xr:uid="{00000000-0005-0000-0000-000091120000}"/>
    <cellStyle name="Q1" xfId="257" xr:uid="{00000000-0005-0000-0000-000092120000}"/>
    <cellStyle name="Q4" xfId="258" xr:uid="{00000000-0005-0000-0000-000093120000}"/>
    <cellStyle name="Q값(소수점,3)" xfId="259" xr:uid="{00000000-0005-0000-0000-000094120000}"/>
    <cellStyle name="RevList" xfId="289" xr:uid="{00000000-0005-0000-0000-000095120000}"/>
    <cellStyle name="s" xfId="260" xr:uid="{00000000-0005-0000-0000-000096120000}"/>
    <cellStyle name="S " xfId="261" xr:uid="{00000000-0005-0000-0000-000097120000}"/>
    <cellStyle name="sh" xfId="262" xr:uid="{00000000-0005-0000-0000-000098120000}"/>
    <cellStyle name="SS" xfId="3040" xr:uid="{00000000-0005-0000-0000-000099120000}"/>
    <cellStyle name="ssh" xfId="263" xr:uid="{00000000-0005-0000-0000-00009A120000}"/>
    <cellStyle name="Standard_Anpassen der Amortisation" xfId="2745" xr:uid="{00000000-0005-0000-0000-00009B120000}"/>
    <cellStyle name="subhead" xfId="264" xr:uid="{00000000-0005-0000-0000-00009C120000}"/>
    <cellStyle name="Subtotal" xfId="290" xr:uid="{00000000-0005-0000-0000-00009D120000}"/>
    <cellStyle name="t1" xfId="265" xr:uid="{00000000-0005-0000-0000-00009E120000}"/>
    <cellStyle name="testtitle" xfId="266" xr:uid="{00000000-0005-0000-0000-00009F120000}"/>
    <cellStyle name="Title" xfId="267" xr:uid="{00000000-0005-0000-0000-0000A0120000}"/>
    <cellStyle name="title [1]" xfId="268" xr:uid="{00000000-0005-0000-0000-0000A1120000}"/>
    <cellStyle name="title [2]" xfId="269" xr:uid="{00000000-0005-0000-0000-0000A2120000}"/>
    <cellStyle name="ton" xfId="270" xr:uid="{00000000-0005-0000-0000-0000A3120000}"/>
    <cellStyle name="Total" xfId="271" xr:uid="{00000000-0005-0000-0000-0000A4120000}"/>
    <cellStyle name="UM" xfId="272" xr:uid="{00000000-0005-0000-0000-0000A5120000}"/>
    <cellStyle name="W?rung [0]_Compiling Utility Macros" xfId="2746" xr:uid="{00000000-0005-0000-0000-0000A6120000}"/>
    <cellStyle name="W?rung_Compiling Utility Macros" xfId="2747" xr:uid="{00000000-0005-0000-0000-0000A7120000}"/>
    <cellStyle name="ଃਁȋ⤂Ā飰ˠ" xfId="273" xr:uid="{00000000-0005-0000-0000-0000A8120000}"/>
    <cellStyle name="|?ドE" xfId="160" xr:uid="{00000000-0005-0000-0000-0000A9120000}"/>
    <cellStyle name="가.인건비" xfId="66" xr:uid="{00000000-0005-0000-0000-0000AA120000}"/>
    <cellStyle name="가운데" xfId="2349" xr:uid="{00000000-0005-0000-0000-0000AB120000}"/>
    <cellStyle name="계(단가)" xfId="67" xr:uid="{00000000-0005-0000-0000-0000AC120000}"/>
    <cellStyle name="계(일위,계, 소수0)" xfId="68" xr:uid="{00000000-0005-0000-0000-0000AD120000}"/>
    <cellStyle name="고정소숫점" xfId="69" xr:uid="{00000000-0005-0000-0000-0000AE120000}"/>
    <cellStyle name="고정출력1" xfId="70" xr:uid="{00000000-0005-0000-0000-0000AF120000}"/>
    <cellStyle name="고정출력2" xfId="71" xr:uid="{00000000-0005-0000-0000-0000B0120000}"/>
    <cellStyle name="공사원가계산서(조경)" xfId="72" xr:uid="{00000000-0005-0000-0000-0000B1120000}"/>
    <cellStyle name="공종" xfId="2350" xr:uid="{00000000-0005-0000-0000-0000B2120000}"/>
    <cellStyle name="국종합건설" xfId="3026" xr:uid="{00000000-0005-0000-0000-0000B3120000}"/>
    <cellStyle name="굴림체" xfId="5260" xr:uid="{00000000-0005-0000-0000-0000B4120000}"/>
    <cellStyle name="그림" xfId="2351" xr:uid="{00000000-0005-0000-0000-0000B5120000}"/>
    <cellStyle name="끼_x0001_?" xfId="73" xr:uid="{00000000-0005-0000-0000-0000B6120000}"/>
    <cellStyle name="날짜" xfId="74" xr:uid="{00000000-0005-0000-0000-0000B7120000}"/>
    <cellStyle name="내역서" xfId="75" xr:uid="{00000000-0005-0000-0000-0000B8120000}"/>
    <cellStyle name="네모제목" xfId="2352" xr:uid="{00000000-0005-0000-0000-0000B9120000}"/>
    <cellStyle name="년차계" xfId="279" xr:uid="{00000000-0005-0000-0000-0000BA120000}"/>
    <cellStyle name="달러" xfId="76" xr:uid="{00000000-0005-0000-0000-0000BB120000}"/>
    <cellStyle name="뒤에 오는 하이퍼링크" xfId="2353" xr:uid="{00000000-0005-0000-0000-0000BC120000}"/>
    <cellStyle name="똿떓죶Ø괻 [0.00]_PRODUCT DETAIL Q1" xfId="77" xr:uid="{00000000-0005-0000-0000-0000BD120000}"/>
    <cellStyle name="똿떓죶Ø괻_PRODUCT DETAIL Q1" xfId="78" xr:uid="{00000000-0005-0000-0000-0000BE120000}"/>
    <cellStyle name="똿뗦먛귟 [0.00]_laroux" xfId="79" xr:uid="{00000000-0005-0000-0000-0000BF120000}"/>
    <cellStyle name="똿뗦먛귟_laroux" xfId="80" xr:uid="{00000000-0005-0000-0000-0000C0120000}"/>
    <cellStyle name="마이너스키" xfId="2354" xr:uid="{00000000-0005-0000-0000-0000C1120000}"/>
    <cellStyle name="맞춤" xfId="3027" xr:uid="{00000000-0005-0000-0000-0000C2120000}"/>
    <cellStyle name="묮뎋 [0.00]_PRODUCT DETAIL Q1" xfId="81" xr:uid="{00000000-0005-0000-0000-0000C3120000}"/>
    <cellStyle name="묮뎋_PRODUCT DETAIL Q1" xfId="82" xr:uid="{00000000-0005-0000-0000-0000C4120000}"/>
    <cellStyle name="믅됞 [0.00]_laroux" xfId="83" xr:uid="{00000000-0005-0000-0000-0000C5120000}"/>
    <cellStyle name="믅됞_laroux" xfId="84" xr:uid="{00000000-0005-0000-0000-0000C6120000}"/>
    <cellStyle name="배분" xfId="85" xr:uid="{00000000-0005-0000-0000-0000C7120000}"/>
    <cellStyle name="백" xfId="2355" xr:uid="{00000000-0005-0000-0000-0000C8120000}"/>
    <cellStyle name="백_01-토공_02-배수공" xfId="2356" xr:uid="{00000000-0005-0000-0000-0000C9120000}"/>
    <cellStyle name="백_01-토공_02-배수공_토공" xfId="2357" xr:uid="{00000000-0005-0000-0000-0000CA120000}"/>
    <cellStyle name="백_01-토공_02-배수공_토공_2.0토공3" xfId="2358" xr:uid="{00000000-0005-0000-0000-0000CB120000}"/>
    <cellStyle name="백_01-토공_02-배수공_토공_보령깨기집계" xfId="2359" xr:uid="{00000000-0005-0000-0000-0000CC120000}"/>
    <cellStyle name="백_01-토공_02-배수공_토공_정부장님토적" xfId="2360" xr:uid="{00000000-0005-0000-0000-0000CD120000}"/>
    <cellStyle name="백_01-토공_02-배수공_토공_토적표" xfId="2361" xr:uid="{00000000-0005-0000-0000-0000CE120000}"/>
    <cellStyle name="백_02-배수공" xfId="2362" xr:uid="{00000000-0005-0000-0000-0000CF120000}"/>
    <cellStyle name="백_02-배수공_02-반중력식옹벽" xfId="2363" xr:uid="{00000000-0005-0000-0000-0000D0120000}"/>
    <cellStyle name="백_02-배수공_02-반중력식옹벽_토공" xfId="2364" xr:uid="{00000000-0005-0000-0000-0000D1120000}"/>
    <cellStyle name="백_02-배수공_02-반중력식옹벽_토공_2.0토공3" xfId="2365" xr:uid="{00000000-0005-0000-0000-0000D2120000}"/>
    <cellStyle name="백_02-배수공_02-반중력식옹벽_토공_보령깨기집계" xfId="2366" xr:uid="{00000000-0005-0000-0000-0000D3120000}"/>
    <cellStyle name="백_02-배수공_02-반중력식옹벽_토공_정부장님토적" xfId="2367" xr:uid="{00000000-0005-0000-0000-0000D4120000}"/>
    <cellStyle name="백_02-배수공_02-반중력식옹벽_토공_토적표" xfId="2368" xr:uid="{00000000-0005-0000-0000-0000D5120000}"/>
    <cellStyle name="백_02-배수공_02-배수공" xfId="2369" xr:uid="{00000000-0005-0000-0000-0000D6120000}"/>
    <cellStyle name="백_02-배수공_02-배수공_토공" xfId="2370" xr:uid="{00000000-0005-0000-0000-0000D7120000}"/>
    <cellStyle name="백_02-배수공_02-배수공_토공_2.0토공3" xfId="2371" xr:uid="{00000000-0005-0000-0000-0000D8120000}"/>
    <cellStyle name="백_02-배수공_02-배수공_토공_보령깨기집계" xfId="2372" xr:uid="{00000000-0005-0000-0000-0000D9120000}"/>
    <cellStyle name="백_02-배수공_02-배수공_토공_정부장님토적" xfId="2373" xr:uid="{00000000-0005-0000-0000-0000DA120000}"/>
    <cellStyle name="백_02-배수공_02-배수공_토공_토적표" xfId="2374" xr:uid="{00000000-0005-0000-0000-0000DB120000}"/>
    <cellStyle name="백_02-배수공_반중력" xfId="2375" xr:uid="{00000000-0005-0000-0000-0000DC120000}"/>
    <cellStyle name="백_02-배수공_반중력_토공" xfId="2376" xr:uid="{00000000-0005-0000-0000-0000DD120000}"/>
    <cellStyle name="백_02-배수공_반중력_토공_2.0토공3" xfId="2377" xr:uid="{00000000-0005-0000-0000-0000DE120000}"/>
    <cellStyle name="백_02-배수공_반중력_토공_보령깨기집계" xfId="2378" xr:uid="{00000000-0005-0000-0000-0000DF120000}"/>
    <cellStyle name="백_02-배수공_반중력_토공_정부장님토적" xfId="2379" xr:uid="{00000000-0005-0000-0000-0000E0120000}"/>
    <cellStyle name="백_02-배수공_반중력_토공_토적표" xfId="2380" xr:uid="{00000000-0005-0000-0000-0000E1120000}"/>
    <cellStyle name="백_02-배수공_토공" xfId="2381" xr:uid="{00000000-0005-0000-0000-0000E2120000}"/>
    <cellStyle name="백_02-배수공_토공_2.0토공3" xfId="2382" xr:uid="{00000000-0005-0000-0000-0000E3120000}"/>
    <cellStyle name="백_02-배수공_토공_보령깨기집계" xfId="2383" xr:uid="{00000000-0005-0000-0000-0000E4120000}"/>
    <cellStyle name="백_02-배수공_토공_정부장님토적" xfId="2384" xr:uid="{00000000-0005-0000-0000-0000E5120000}"/>
    <cellStyle name="백_02-배수공_토공_토적표" xfId="2385" xr:uid="{00000000-0005-0000-0000-0000E6120000}"/>
    <cellStyle name="백_04-포장공_02-배수공" xfId="2386" xr:uid="{00000000-0005-0000-0000-0000E7120000}"/>
    <cellStyle name="백_04-포장공_02-배수공_토공" xfId="2387" xr:uid="{00000000-0005-0000-0000-0000E8120000}"/>
    <cellStyle name="백_04-포장공_02-배수공_토공_2.0토공3" xfId="2388" xr:uid="{00000000-0005-0000-0000-0000E9120000}"/>
    <cellStyle name="백_04-포장공_02-배수공_토공_보령깨기집계" xfId="2389" xr:uid="{00000000-0005-0000-0000-0000EA120000}"/>
    <cellStyle name="백_04-포장공_02-배수공_토공_정부장님토적" xfId="2390" xr:uid="{00000000-0005-0000-0000-0000EB120000}"/>
    <cellStyle name="백_04-포장공_02-배수공_토공_토적표" xfId="2391" xr:uid="{00000000-0005-0000-0000-0000EC120000}"/>
    <cellStyle name="백_06-부대공_02-배수공" xfId="2392" xr:uid="{00000000-0005-0000-0000-0000ED120000}"/>
    <cellStyle name="백_06-부대공_02-배수공_토공" xfId="2393" xr:uid="{00000000-0005-0000-0000-0000EE120000}"/>
    <cellStyle name="백_06-부대공_02-배수공_토공_2.0토공3" xfId="2394" xr:uid="{00000000-0005-0000-0000-0000EF120000}"/>
    <cellStyle name="백_06-부대공_02-배수공_토공_보령깨기집계" xfId="2395" xr:uid="{00000000-0005-0000-0000-0000F0120000}"/>
    <cellStyle name="백_06-부대공_02-배수공_토공_정부장님토적" xfId="2396" xr:uid="{00000000-0005-0000-0000-0000F1120000}"/>
    <cellStyle name="백_06-부대공_02-배수공_토공_토적표" xfId="2397" xr:uid="{00000000-0005-0000-0000-0000F2120000}"/>
    <cellStyle name="백_22bl3lot수량산출" xfId="2399" xr:uid="{00000000-0005-0000-0000-0000F3120000}"/>
    <cellStyle name="백_22수량산출서(총괄)" xfId="2398" xr:uid="{00000000-0005-0000-0000-0000F4120000}"/>
    <cellStyle name="백_수량산출서(수정)_01-토공_02-배수공" xfId="2400" xr:uid="{00000000-0005-0000-0000-0000F5120000}"/>
    <cellStyle name="백_수량산출서(수정)_01-토공_02-배수공_토공" xfId="2401" xr:uid="{00000000-0005-0000-0000-0000F6120000}"/>
    <cellStyle name="백_수량산출서(수정)_01-토공_02-배수공_토공_2.0토공3" xfId="2402" xr:uid="{00000000-0005-0000-0000-0000F7120000}"/>
    <cellStyle name="백_수량산출서(수정)_01-토공_02-배수공_토공_보령깨기집계" xfId="2403" xr:uid="{00000000-0005-0000-0000-0000F8120000}"/>
    <cellStyle name="백_수량산출서(수정)_01-토공_02-배수공_토공_정부장님토적" xfId="2404" xr:uid="{00000000-0005-0000-0000-0000F9120000}"/>
    <cellStyle name="백_수량산출서(수정)_01-토공_02-배수공_토공_토적표" xfId="2405" xr:uid="{00000000-0005-0000-0000-0000FA120000}"/>
    <cellStyle name="백_수량산출서(수정)_02-배수공" xfId="2406" xr:uid="{00000000-0005-0000-0000-0000FB120000}"/>
    <cellStyle name="백_수량산출서(수정)_02-배수공_02-반중력식옹벽" xfId="2407" xr:uid="{00000000-0005-0000-0000-0000FC120000}"/>
    <cellStyle name="백_수량산출서(수정)_02-배수공_02-반중력식옹벽_토공" xfId="2408" xr:uid="{00000000-0005-0000-0000-0000FD120000}"/>
    <cellStyle name="백_수량산출서(수정)_02-배수공_02-반중력식옹벽_토공_2.0토공3" xfId="2409" xr:uid="{00000000-0005-0000-0000-0000FE120000}"/>
    <cellStyle name="백_수량산출서(수정)_02-배수공_02-반중력식옹벽_토공_보령깨기집계" xfId="2410" xr:uid="{00000000-0005-0000-0000-0000FF120000}"/>
    <cellStyle name="백_수량산출서(수정)_02-배수공_02-반중력식옹벽_토공_정부장님토적" xfId="2411" xr:uid="{00000000-0005-0000-0000-000000130000}"/>
    <cellStyle name="백_수량산출서(수정)_02-배수공_02-반중력식옹벽_토공_토적표" xfId="2412" xr:uid="{00000000-0005-0000-0000-000001130000}"/>
    <cellStyle name="백_수량산출서(수정)_02-배수공_02-배수공" xfId="2413" xr:uid="{00000000-0005-0000-0000-000002130000}"/>
    <cellStyle name="백_수량산출서(수정)_02-배수공_02-배수공_토공" xfId="2414" xr:uid="{00000000-0005-0000-0000-000003130000}"/>
    <cellStyle name="백_수량산출서(수정)_02-배수공_02-배수공_토공_2.0토공3" xfId="2415" xr:uid="{00000000-0005-0000-0000-000004130000}"/>
    <cellStyle name="백_수량산출서(수정)_02-배수공_02-배수공_토공_보령깨기집계" xfId="2416" xr:uid="{00000000-0005-0000-0000-000005130000}"/>
    <cellStyle name="백_수량산출서(수정)_02-배수공_02-배수공_토공_정부장님토적" xfId="2417" xr:uid="{00000000-0005-0000-0000-000006130000}"/>
    <cellStyle name="백_수량산출서(수정)_02-배수공_02-배수공_토공_토적표" xfId="2418" xr:uid="{00000000-0005-0000-0000-000007130000}"/>
    <cellStyle name="백_수량산출서(수정)_02-배수공_반중력" xfId="2419" xr:uid="{00000000-0005-0000-0000-000008130000}"/>
    <cellStyle name="백_수량산출서(수정)_02-배수공_반중력_토공" xfId="2420" xr:uid="{00000000-0005-0000-0000-000009130000}"/>
    <cellStyle name="백_수량산출서(수정)_02-배수공_반중력_토공_2.0토공3" xfId="2421" xr:uid="{00000000-0005-0000-0000-00000A130000}"/>
    <cellStyle name="백_수량산출서(수정)_02-배수공_반중력_토공_보령깨기집계" xfId="2422" xr:uid="{00000000-0005-0000-0000-00000B130000}"/>
    <cellStyle name="백_수량산출서(수정)_02-배수공_반중력_토공_정부장님토적" xfId="2423" xr:uid="{00000000-0005-0000-0000-00000C130000}"/>
    <cellStyle name="백_수량산출서(수정)_02-배수공_반중력_토공_토적표" xfId="2424" xr:uid="{00000000-0005-0000-0000-00000D130000}"/>
    <cellStyle name="백_수량산출서(수정)_02-배수공_토공" xfId="2425" xr:uid="{00000000-0005-0000-0000-00000E130000}"/>
    <cellStyle name="백_수량산출서(수정)_02-배수공_토공_2.0토공3" xfId="2426" xr:uid="{00000000-0005-0000-0000-00000F130000}"/>
    <cellStyle name="백_수량산출서(수정)_02-배수공_토공_보령깨기집계" xfId="2427" xr:uid="{00000000-0005-0000-0000-000010130000}"/>
    <cellStyle name="백_수량산출서(수정)_02-배수공_토공_정부장님토적" xfId="2428" xr:uid="{00000000-0005-0000-0000-000011130000}"/>
    <cellStyle name="백_수량산출서(수정)_02-배수공_토공_토적표" xfId="2429" xr:uid="{00000000-0005-0000-0000-000012130000}"/>
    <cellStyle name="백_수량산출서(수정)_04-포장공_02-배수공" xfId="2430" xr:uid="{00000000-0005-0000-0000-000013130000}"/>
    <cellStyle name="백_수량산출서(수정)_04-포장공_02-배수공_토공" xfId="2431" xr:uid="{00000000-0005-0000-0000-000014130000}"/>
    <cellStyle name="백_수량산출서(수정)_04-포장공_02-배수공_토공_2.0토공3" xfId="2432" xr:uid="{00000000-0005-0000-0000-000015130000}"/>
    <cellStyle name="백_수량산출서(수정)_04-포장공_02-배수공_토공_보령깨기집계" xfId="2433" xr:uid="{00000000-0005-0000-0000-000016130000}"/>
    <cellStyle name="백_수량산출서(수정)_04-포장공_02-배수공_토공_정부장님토적" xfId="2434" xr:uid="{00000000-0005-0000-0000-000017130000}"/>
    <cellStyle name="백_수량산출서(수정)_04-포장공_02-배수공_토공_토적표" xfId="2435" xr:uid="{00000000-0005-0000-0000-000018130000}"/>
    <cellStyle name="백_수량산출서(수정)_06-부대공_02-배수공" xfId="2436" xr:uid="{00000000-0005-0000-0000-000019130000}"/>
    <cellStyle name="백_수량산출서(수정)_06-부대공_02-배수공_토공" xfId="2437" xr:uid="{00000000-0005-0000-0000-00001A130000}"/>
    <cellStyle name="백_수량산출서(수정)_06-부대공_02-배수공_토공_2.0토공3" xfId="2438" xr:uid="{00000000-0005-0000-0000-00001B130000}"/>
    <cellStyle name="백_수량산출서(수정)_06-부대공_02-배수공_토공_보령깨기집계" xfId="2439" xr:uid="{00000000-0005-0000-0000-00001C130000}"/>
    <cellStyle name="백_수량산출서(수정)_06-부대공_02-배수공_토공_정부장님토적" xfId="2440" xr:uid="{00000000-0005-0000-0000-00001D130000}"/>
    <cellStyle name="백_수량산출서(수정)_06-부대공_02-배수공_토공_토적표" xfId="2441" xr:uid="{00000000-0005-0000-0000-00001E130000}"/>
    <cellStyle name="백분율" xfId="86" builtinId="5"/>
    <cellStyle name="백분율 [△1]" xfId="2442" xr:uid="{00000000-0005-0000-0000-000020130000}"/>
    <cellStyle name="백분율 [△2]" xfId="2443" xr:uid="{00000000-0005-0000-0000-000021130000}"/>
    <cellStyle name="백분율 [0]" xfId="87" xr:uid="{00000000-0005-0000-0000-000022130000}"/>
    <cellStyle name="백분율 [2]" xfId="88" xr:uid="{00000000-0005-0000-0000-000023130000}"/>
    <cellStyle name="백분율 2" xfId="280" xr:uid="{00000000-0005-0000-0000-000024130000}"/>
    <cellStyle name="백분율 4" xfId="5275" xr:uid="{00000000-0005-0000-0000-000025130000}"/>
    <cellStyle name="백분율［△1］" xfId="2444" xr:uid="{00000000-0005-0000-0000-000026130000}"/>
    <cellStyle name="백분율［△2］" xfId="2445" xr:uid="{00000000-0005-0000-0000-000027130000}"/>
    <cellStyle name="분수" xfId="89" xr:uid="{00000000-0005-0000-0000-000028130000}"/>
    <cellStyle name="뷭?" xfId="90" xr:uid="{00000000-0005-0000-0000-000029130000}"/>
    <cellStyle name="빨간색" xfId="2446" xr:uid="{00000000-0005-0000-0000-00002A130000}"/>
    <cellStyle name="상단배분" xfId="91" xr:uid="{00000000-0005-0000-0000-00002B130000}"/>
    <cellStyle name="색-보호해제" xfId="281" xr:uid="{00000000-0005-0000-0000-00002C130000}"/>
    <cellStyle name="선택영역" xfId="92" xr:uid="{00000000-0005-0000-0000-00002D130000}"/>
    <cellStyle name="선택영역의 가운데로" xfId="2447" xr:uid="{00000000-0005-0000-0000-00002E130000}"/>
    <cellStyle name="설계서" xfId="93" xr:uid="{00000000-0005-0000-0000-00002F130000}"/>
    <cellStyle name="설계서-내용" xfId="94" xr:uid="{00000000-0005-0000-0000-000030130000}"/>
    <cellStyle name="설계서-내용-소수점" xfId="95" xr:uid="{00000000-0005-0000-0000-000031130000}"/>
    <cellStyle name="설계서-내용-우" xfId="96" xr:uid="{00000000-0005-0000-0000-000032130000}"/>
    <cellStyle name="설계서-내용-좌" xfId="97" xr:uid="{00000000-0005-0000-0000-000033130000}"/>
    <cellStyle name="설계서-소제목" xfId="98" xr:uid="{00000000-0005-0000-0000-000034130000}"/>
    <cellStyle name="설계서-타이틀" xfId="99" xr:uid="{00000000-0005-0000-0000-000035130000}"/>
    <cellStyle name="설계서-항목" xfId="100" xr:uid="{00000000-0005-0000-0000-000036130000}"/>
    <cellStyle name="소계(소수점0,10포)" xfId="101" xr:uid="{00000000-0005-0000-0000-000037130000}"/>
    <cellStyle name="소계무늬" xfId="102" xr:uid="{00000000-0005-0000-0000-000038130000}"/>
    <cellStyle name="소숫점0" xfId="2448" xr:uid="{00000000-0005-0000-0000-000039130000}"/>
    <cellStyle name="소숫점3" xfId="2449" xr:uid="{00000000-0005-0000-0000-00003A130000}"/>
    <cellStyle name="수량" xfId="103" xr:uid="{00000000-0005-0000-0000-00003B130000}"/>
    <cellStyle name="수량1" xfId="2450" xr:uid="{00000000-0005-0000-0000-00003C130000}"/>
    <cellStyle name="수량산출" xfId="104" xr:uid="{00000000-0005-0000-0000-00003D130000}"/>
    <cellStyle name="수목명" xfId="2451" xr:uid="{00000000-0005-0000-0000-00003E130000}"/>
    <cellStyle name="숫자" xfId="5261" xr:uid="{00000000-0005-0000-0000-00003F130000}"/>
    <cellStyle name="숫자(R)" xfId="105" xr:uid="{00000000-0005-0000-0000-000040130000}"/>
    <cellStyle name="쉼표 [0]" xfId="106" builtinId="6"/>
    <cellStyle name="쉼표 [0] 2" xfId="107" xr:uid="{00000000-0005-0000-0000-000042130000}"/>
    <cellStyle name="쉼표 [0] 2 3" xfId="5271" xr:uid="{00000000-0005-0000-0000-000043130000}"/>
    <cellStyle name="쉼표 [0] 3" xfId="108" xr:uid="{00000000-0005-0000-0000-000044130000}"/>
    <cellStyle name="쉼표 [0] 4" xfId="277" xr:uid="{00000000-0005-0000-0000-000045130000}"/>
    <cellStyle name="쉼표 [0] 4 3" xfId="5283" xr:uid="{00000000-0005-0000-0000-000046130000}"/>
    <cellStyle name="쉼표 [0] 5" xfId="5274" xr:uid="{00000000-0005-0000-0000-000047130000}"/>
    <cellStyle name="쉼표 [0] 5 2" xfId="5286" xr:uid="{00000000-0005-0000-0000-000048130000}"/>
    <cellStyle name="쉼표 [0] 9" xfId="275" xr:uid="{00000000-0005-0000-0000-000049130000}"/>
    <cellStyle name="쉼표 2" xfId="282" xr:uid="{00000000-0005-0000-0000-00004A130000}"/>
    <cellStyle name="쉼표 3" xfId="283" xr:uid="{00000000-0005-0000-0000-00004B130000}"/>
    <cellStyle name="스타일 1" xfId="109" xr:uid="{00000000-0005-0000-0000-00004C130000}"/>
    <cellStyle name="스타일 2" xfId="5262" xr:uid="{00000000-0005-0000-0000-00004D130000}"/>
    <cellStyle name="안건회계법인" xfId="110" xr:uid="{00000000-0005-0000-0000-00004E130000}"/>
    <cellStyle name="안상수10" xfId="111" xr:uid="{00000000-0005-0000-0000-00004F130000}"/>
    <cellStyle name="열어본 하이퍼링크" xfId="284" xr:uid="{00000000-0005-0000-0000-000050130000}"/>
    <cellStyle name="왼쪽2" xfId="112" xr:uid="{00000000-0005-0000-0000-000051130000}"/>
    <cellStyle name="우괄호_박심배수구조물공" xfId="113" xr:uid="{00000000-0005-0000-0000-000052130000}"/>
    <cellStyle name="우측양괄호" xfId="114" xr:uid="{00000000-0005-0000-0000-000053130000}"/>
    <cellStyle name="원" xfId="115" xr:uid="{00000000-0005-0000-0000-000054130000}"/>
    <cellStyle name="유1" xfId="2452" xr:uid="{00000000-0005-0000-0000-000055130000}"/>
    <cellStyle name="유영" xfId="116" xr:uid="{00000000-0005-0000-0000-000056130000}"/>
    <cellStyle name="인원수(0.1)" xfId="117" xr:uid="{00000000-0005-0000-0000-000057130000}"/>
    <cellStyle name="일반" xfId="118" xr:uid="{00000000-0005-0000-0000-000058130000}"/>
    <cellStyle name="일위(소수점 1)" xfId="119" xr:uid="{00000000-0005-0000-0000-000059130000}"/>
    <cellStyle name="일위대가" xfId="120" xr:uid="{00000000-0005-0000-0000-00005A130000}"/>
    <cellStyle name="자리수" xfId="121" xr:uid="{00000000-0005-0000-0000-00005B130000}"/>
    <cellStyle name="자리수 - 유형1" xfId="3028" xr:uid="{00000000-0005-0000-0000-00005C130000}"/>
    <cellStyle name="자리수0" xfId="122" xr:uid="{00000000-0005-0000-0000-00005D130000}"/>
    <cellStyle name="잡품" xfId="123" xr:uid="{00000000-0005-0000-0000-00005E130000}"/>
    <cellStyle name="정기수 - 유형1" xfId="2453" xr:uid="{00000000-0005-0000-0000-00005F130000}"/>
    <cellStyle name="제곱" xfId="124" xr:uid="{00000000-0005-0000-0000-000060130000}"/>
    <cellStyle name="제목[1 줄]" xfId="2454" xr:uid="{00000000-0005-0000-0000-000061130000}"/>
    <cellStyle name="제목[2줄 아래]" xfId="2455" xr:uid="{00000000-0005-0000-0000-000062130000}"/>
    <cellStyle name="제목[2줄 위]" xfId="2456" xr:uid="{00000000-0005-0000-0000-000063130000}"/>
    <cellStyle name="제목1" xfId="2457" xr:uid="{00000000-0005-0000-0000-000064130000}"/>
    <cellStyle name="제목1.###(12)" xfId="125" xr:uid="{00000000-0005-0000-0000-000065130000}"/>
    <cellStyle name="제목12" xfId="126" xr:uid="{00000000-0005-0000-0000-000066130000}"/>
    <cellStyle name="제목12-1" xfId="127" xr:uid="{00000000-0005-0000-0000-000067130000}"/>
    <cellStyle name="제목13" xfId="128" xr:uid="{00000000-0005-0000-0000-000068130000}"/>
    <cellStyle name="제목15" xfId="129" xr:uid="{00000000-0005-0000-0000-000069130000}"/>
    <cellStyle name="제목2" xfId="2458" xr:uid="{00000000-0005-0000-0000-00006A130000}"/>
    <cellStyle name="제목솔체20" xfId="130" xr:uid="{00000000-0005-0000-0000-00006B130000}"/>
    <cellStyle name="좌괄호_박심배수구조물공" xfId="131" xr:uid="{00000000-0005-0000-0000-00006C130000}"/>
    <cellStyle name="좌측양괄호" xfId="132" xr:uid="{00000000-0005-0000-0000-00006D130000}"/>
    <cellStyle name="중기사용11" xfId="133" xr:uid="{00000000-0005-0000-0000-00006E130000}"/>
    <cellStyle name="중기사용11-1" xfId="134" xr:uid="{00000000-0005-0000-0000-00006F130000}"/>
    <cellStyle name="중기사용12" xfId="135" xr:uid="{00000000-0005-0000-0000-000070130000}"/>
    <cellStyle name="중기사용13" xfId="136" xr:uid="{00000000-0005-0000-0000-000071130000}"/>
    <cellStyle name="지수문제" xfId="137" xr:uid="{00000000-0005-0000-0000-000072130000}"/>
    <cellStyle name="지정되지 않음" xfId="138" xr:uid="{00000000-0005-0000-0000-000073130000}"/>
    <cellStyle name="콤" xfId="2459" xr:uid="{00000000-0005-0000-0000-000074130000}"/>
    <cellStyle name="콤_01-토공_02-배수공" xfId="2460" xr:uid="{00000000-0005-0000-0000-000075130000}"/>
    <cellStyle name="콤_01-토공_02-배수공_토공" xfId="2461" xr:uid="{00000000-0005-0000-0000-000076130000}"/>
    <cellStyle name="콤_01-토공_02-배수공_토공_2.0토공3" xfId="2462" xr:uid="{00000000-0005-0000-0000-000077130000}"/>
    <cellStyle name="콤_01-토공_02-배수공_토공_보령깨기집계" xfId="2463" xr:uid="{00000000-0005-0000-0000-000078130000}"/>
    <cellStyle name="콤_01-토공_02-배수공_토공_정부장님토적" xfId="2464" xr:uid="{00000000-0005-0000-0000-000079130000}"/>
    <cellStyle name="콤_01-토공_02-배수공_토공_토적표" xfId="2465" xr:uid="{00000000-0005-0000-0000-00007A130000}"/>
    <cellStyle name="콤_02-배수공" xfId="2466" xr:uid="{00000000-0005-0000-0000-00007B130000}"/>
    <cellStyle name="콤_02-배수공_02-반중력식옹벽" xfId="2467" xr:uid="{00000000-0005-0000-0000-00007C130000}"/>
    <cellStyle name="콤_02-배수공_02-반중력식옹벽_토공" xfId="2468" xr:uid="{00000000-0005-0000-0000-00007D130000}"/>
    <cellStyle name="콤_02-배수공_02-반중력식옹벽_토공_2.0토공3" xfId="2469" xr:uid="{00000000-0005-0000-0000-00007E130000}"/>
    <cellStyle name="콤_02-배수공_02-반중력식옹벽_토공_보령깨기집계" xfId="2470" xr:uid="{00000000-0005-0000-0000-00007F130000}"/>
    <cellStyle name="콤_02-배수공_02-반중력식옹벽_토공_정부장님토적" xfId="2471" xr:uid="{00000000-0005-0000-0000-000080130000}"/>
    <cellStyle name="콤_02-배수공_02-반중력식옹벽_토공_토적표" xfId="2472" xr:uid="{00000000-0005-0000-0000-000081130000}"/>
    <cellStyle name="콤_02-배수공_02-배수공" xfId="2473" xr:uid="{00000000-0005-0000-0000-000082130000}"/>
    <cellStyle name="콤_02-배수공_02-배수공_토공" xfId="2474" xr:uid="{00000000-0005-0000-0000-000083130000}"/>
    <cellStyle name="콤_02-배수공_02-배수공_토공_2.0토공3" xfId="2475" xr:uid="{00000000-0005-0000-0000-000084130000}"/>
    <cellStyle name="콤_02-배수공_02-배수공_토공_보령깨기집계" xfId="2476" xr:uid="{00000000-0005-0000-0000-000085130000}"/>
    <cellStyle name="콤_02-배수공_02-배수공_토공_정부장님토적" xfId="2477" xr:uid="{00000000-0005-0000-0000-000086130000}"/>
    <cellStyle name="콤_02-배수공_02-배수공_토공_토적표" xfId="2478" xr:uid="{00000000-0005-0000-0000-000087130000}"/>
    <cellStyle name="콤_02-배수공_반중력" xfId="2479" xr:uid="{00000000-0005-0000-0000-000088130000}"/>
    <cellStyle name="콤_02-배수공_반중력_토공" xfId="2480" xr:uid="{00000000-0005-0000-0000-000089130000}"/>
    <cellStyle name="콤_02-배수공_반중력_토공_2.0토공3" xfId="2481" xr:uid="{00000000-0005-0000-0000-00008A130000}"/>
    <cellStyle name="콤_02-배수공_반중력_토공_보령깨기집계" xfId="2482" xr:uid="{00000000-0005-0000-0000-00008B130000}"/>
    <cellStyle name="콤_02-배수공_반중력_토공_정부장님토적" xfId="2483" xr:uid="{00000000-0005-0000-0000-00008C130000}"/>
    <cellStyle name="콤_02-배수공_반중력_토공_토적표" xfId="2484" xr:uid="{00000000-0005-0000-0000-00008D130000}"/>
    <cellStyle name="콤_02-배수공_토공" xfId="2485" xr:uid="{00000000-0005-0000-0000-00008E130000}"/>
    <cellStyle name="콤_02-배수공_토공_2.0토공3" xfId="2486" xr:uid="{00000000-0005-0000-0000-00008F130000}"/>
    <cellStyle name="콤_02-배수공_토공_보령깨기집계" xfId="2487" xr:uid="{00000000-0005-0000-0000-000090130000}"/>
    <cellStyle name="콤_02-배수공_토공_정부장님토적" xfId="2488" xr:uid="{00000000-0005-0000-0000-000091130000}"/>
    <cellStyle name="콤_02-배수공_토공_토적표" xfId="2489" xr:uid="{00000000-0005-0000-0000-000092130000}"/>
    <cellStyle name="콤_04-포장공_02-배수공" xfId="2490" xr:uid="{00000000-0005-0000-0000-000093130000}"/>
    <cellStyle name="콤_04-포장공_02-배수공_토공" xfId="2491" xr:uid="{00000000-0005-0000-0000-000094130000}"/>
    <cellStyle name="콤_04-포장공_02-배수공_토공_2.0토공3" xfId="2492" xr:uid="{00000000-0005-0000-0000-000095130000}"/>
    <cellStyle name="콤_04-포장공_02-배수공_토공_보령깨기집계" xfId="2493" xr:uid="{00000000-0005-0000-0000-000096130000}"/>
    <cellStyle name="콤_04-포장공_02-배수공_토공_정부장님토적" xfId="2494" xr:uid="{00000000-0005-0000-0000-000097130000}"/>
    <cellStyle name="콤_04-포장공_02-배수공_토공_토적표" xfId="2495" xr:uid="{00000000-0005-0000-0000-000098130000}"/>
    <cellStyle name="콤_06-부대공_02-배수공" xfId="2496" xr:uid="{00000000-0005-0000-0000-000099130000}"/>
    <cellStyle name="콤_06-부대공_02-배수공_토공" xfId="2497" xr:uid="{00000000-0005-0000-0000-00009A130000}"/>
    <cellStyle name="콤_06-부대공_02-배수공_토공_2.0토공3" xfId="2498" xr:uid="{00000000-0005-0000-0000-00009B130000}"/>
    <cellStyle name="콤_06-부대공_02-배수공_토공_보령깨기집계" xfId="2499" xr:uid="{00000000-0005-0000-0000-00009C130000}"/>
    <cellStyle name="콤_06-부대공_02-배수공_토공_정부장님토적" xfId="2500" xr:uid="{00000000-0005-0000-0000-00009D130000}"/>
    <cellStyle name="콤_06-부대공_02-배수공_토공_토적표" xfId="2501" xr:uid="{00000000-0005-0000-0000-00009E130000}"/>
    <cellStyle name="콤_수량산출서(수정)_01-토공_02-배수공" xfId="2502" xr:uid="{00000000-0005-0000-0000-00009F130000}"/>
    <cellStyle name="콤_수량산출서(수정)_01-토공_02-배수공_토공" xfId="2503" xr:uid="{00000000-0005-0000-0000-0000A0130000}"/>
    <cellStyle name="콤_수량산출서(수정)_01-토공_02-배수공_토공_2.0토공3" xfId="2504" xr:uid="{00000000-0005-0000-0000-0000A1130000}"/>
    <cellStyle name="콤_수량산출서(수정)_01-토공_02-배수공_토공_보령깨기집계" xfId="2505" xr:uid="{00000000-0005-0000-0000-0000A2130000}"/>
    <cellStyle name="콤_수량산출서(수정)_01-토공_02-배수공_토공_정부장님토적" xfId="2506" xr:uid="{00000000-0005-0000-0000-0000A3130000}"/>
    <cellStyle name="콤_수량산출서(수정)_01-토공_02-배수공_토공_토적표" xfId="2507" xr:uid="{00000000-0005-0000-0000-0000A4130000}"/>
    <cellStyle name="콤_수량산출서(수정)_02-배수공" xfId="2508" xr:uid="{00000000-0005-0000-0000-0000A5130000}"/>
    <cellStyle name="콤_수량산출서(수정)_02-배수공_02-반중력식옹벽" xfId="2509" xr:uid="{00000000-0005-0000-0000-0000A6130000}"/>
    <cellStyle name="콤_수량산출서(수정)_02-배수공_02-반중력식옹벽_토공" xfId="2510" xr:uid="{00000000-0005-0000-0000-0000A7130000}"/>
    <cellStyle name="콤_수량산출서(수정)_02-배수공_02-반중력식옹벽_토공_2.0토공3" xfId="2511" xr:uid="{00000000-0005-0000-0000-0000A8130000}"/>
    <cellStyle name="콤_수량산출서(수정)_02-배수공_02-반중력식옹벽_토공_보령깨기집계" xfId="2512" xr:uid="{00000000-0005-0000-0000-0000A9130000}"/>
    <cellStyle name="콤_수량산출서(수정)_02-배수공_02-반중력식옹벽_토공_정부장님토적" xfId="2513" xr:uid="{00000000-0005-0000-0000-0000AA130000}"/>
    <cellStyle name="콤_수량산출서(수정)_02-배수공_02-반중력식옹벽_토공_토적표" xfId="2514" xr:uid="{00000000-0005-0000-0000-0000AB130000}"/>
    <cellStyle name="콤_수량산출서(수정)_02-배수공_02-배수공" xfId="2515" xr:uid="{00000000-0005-0000-0000-0000AC130000}"/>
    <cellStyle name="콤_수량산출서(수정)_02-배수공_02-배수공_토공" xfId="2516" xr:uid="{00000000-0005-0000-0000-0000AD130000}"/>
    <cellStyle name="콤_수량산출서(수정)_02-배수공_02-배수공_토공_2.0토공3" xfId="2517" xr:uid="{00000000-0005-0000-0000-0000AE130000}"/>
    <cellStyle name="콤_수량산출서(수정)_02-배수공_02-배수공_토공_보령깨기집계" xfId="2518" xr:uid="{00000000-0005-0000-0000-0000AF130000}"/>
    <cellStyle name="콤_수량산출서(수정)_02-배수공_02-배수공_토공_정부장님토적" xfId="2519" xr:uid="{00000000-0005-0000-0000-0000B0130000}"/>
    <cellStyle name="콤_수량산출서(수정)_02-배수공_02-배수공_토공_토적표" xfId="2520" xr:uid="{00000000-0005-0000-0000-0000B1130000}"/>
    <cellStyle name="콤_수량산출서(수정)_02-배수공_반중력" xfId="2521" xr:uid="{00000000-0005-0000-0000-0000B2130000}"/>
    <cellStyle name="콤_수량산출서(수정)_02-배수공_반중력_토공" xfId="2522" xr:uid="{00000000-0005-0000-0000-0000B3130000}"/>
    <cellStyle name="콤_수량산출서(수정)_02-배수공_반중력_토공_2.0토공3" xfId="2523" xr:uid="{00000000-0005-0000-0000-0000B4130000}"/>
    <cellStyle name="콤_수량산출서(수정)_02-배수공_반중력_토공_보령깨기집계" xfId="2524" xr:uid="{00000000-0005-0000-0000-0000B5130000}"/>
    <cellStyle name="콤_수량산출서(수정)_02-배수공_반중력_토공_정부장님토적" xfId="2525" xr:uid="{00000000-0005-0000-0000-0000B6130000}"/>
    <cellStyle name="콤_수량산출서(수정)_02-배수공_반중력_토공_토적표" xfId="2526" xr:uid="{00000000-0005-0000-0000-0000B7130000}"/>
    <cellStyle name="콤_수량산출서(수정)_02-배수공_토공" xfId="2527" xr:uid="{00000000-0005-0000-0000-0000B8130000}"/>
    <cellStyle name="콤_수량산출서(수정)_02-배수공_토공_2.0토공3" xfId="2528" xr:uid="{00000000-0005-0000-0000-0000B9130000}"/>
    <cellStyle name="콤_수량산출서(수정)_02-배수공_토공_보령깨기집계" xfId="2529" xr:uid="{00000000-0005-0000-0000-0000BA130000}"/>
    <cellStyle name="콤_수량산출서(수정)_02-배수공_토공_정부장님토적" xfId="2530" xr:uid="{00000000-0005-0000-0000-0000BB130000}"/>
    <cellStyle name="콤_수량산출서(수정)_02-배수공_토공_토적표" xfId="2531" xr:uid="{00000000-0005-0000-0000-0000BC130000}"/>
    <cellStyle name="콤_수량산출서(수정)_04-포장공_02-배수공" xfId="2532" xr:uid="{00000000-0005-0000-0000-0000BD130000}"/>
    <cellStyle name="콤_수량산출서(수정)_04-포장공_02-배수공_토공" xfId="2533" xr:uid="{00000000-0005-0000-0000-0000BE130000}"/>
    <cellStyle name="콤_수량산출서(수정)_04-포장공_02-배수공_토공_2.0토공3" xfId="2534" xr:uid="{00000000-0005-0000-0000-0000BF130000}"/>
    <cellStyle name="콤_수량산출서(수정)_04-포장공_02-배수공_토공_보령깨기집계" xfId="2535" xr:uid="{00000000-0005-0000-0000-0000C0130000}"/>
    <cellStyle name="콤_수량산출서(수정)_04-포장공_02-배수공_토공_정부장님토적" xfId="2536" xr:uid="{00000000-0005-0000-0000-0000C1130000}"/>
    <cellStyle name="콤_수량산출서(수정)_04-포장공_02-배수공_토공_토적표" xfId="2537" xr:uid="{00000000-0005-0000-0000-0000C2130000}"/>
    <cellStyle name="콤_수량산출서(수정)_06-부대공_02-배수공" xfId="2538" xr:uid="{00000000-0005-0000-0000-0000C3130000}"/>
    <cellStyle name="콤_수량산출서(수정)_06-부대공_02-배수공_토공" xfId="2539" xr:uid="{00000000-0005-0000-0000-0000C4130000}"/>
    <cellStyle name="콤_수량산출서(수정)_06-부대공_02-배수공_토공_2.0토공3" xfId="2540" xr:uid="{00000000-0005-0000-0000-0000C5130000}"/>
    <cellStyle name="콤_수량산출서(수정)_06-부대공_02-배수공_토공_보령깨기집계" xfId="2541" xr:uid="{00000000-0005-0000-0000-0000C6130000}"/>
    <cellStyle name="콤_수량산출서(수정)_06-부대공_02-배수공_토공_정부장님토적" xfId="2542" xr:uid="{00000000-0005-0000-0000-0000C7130000}"/>
    <cellStyle name="콤_수량산출서(수정)_06-부대공_02-배수공_토공_토적표" xfId="2543" xr:uid="{00000000-0005-0000-0000-0000C8130000}"/>
    <cellStyle name="콤마 [" xfId="2544" xr:uid="{00000000-0005-0000-0000-0000C9130000}"/>
    <cellStyle name="콤마 [#]" xfId="2545" xr:uid="{00000000-0005-0000-0000-0000CA130000}"/>
    <cellStyle name="콤마 []" xfId="2546" xr:uid="{00000000-0005-0000-0000-0000CB130000}"/>
    <cellStyle name="콤마 [0.00]" xfId="2547" xr:uid="{00000000-0005-0000-0000-0000CC130000}"/>
    <cellStyle name="콤마 [0]_  종  합  " xfId="139" xr:uid="{00000000-0005-0000-0000-0000CD130000}"/>
    <cellStyle name="콤마 [0]기기자재비" xfId="285" xr:uid="{00000000-0005-0000-0000-0000CE130000}"/>
    <cellStyle name="콤마 [000]" xfId="140" xr:uid="{00000000-0005-0000-0000-0000CF130000}"/>
    <cellStyle name="콤마 [1]" xfId="141" xr:uid="{00000000-0005-0000-0000-0000D0130000}"/>
    <cellStyle name="콤마 [2]" xfId="142" xr:uid="{00000000-0005-0000-0000-0000D1130000}"/>
    <cellStyle name="콤마 [금액]" xfId="2548" xr:uid="{00000000-0005-0000-0000-0000D2130000}"/>
    <cellStyle name="콤마 [소수]" xfId="2549" xr:uid="{00000000-0005-0000-0000-0000D3130000}"/>
    <cellStyle name="콤마 [수량]" xfId="2550" xr:uid="{00000000-0005-0000-0000-0000D4130000}"/>
    <cellStyle name="콤마 1" xfId="2551" xr:uid="{00000000-0005-0000-0000-0000D5130000}"/>
    <cellStyle name="콤마[ ]" xfId="2552" xr:uid="{00000000-0005-0000-0000-0000D6130000}"/>
    <cellStyle name="콤마[*]" xfId="2553" xr:uid="{00000000-0005-0000-0000-0000D7130000}"/>
    <cellStyle name="콤마[,]" xfId="143" xr:uid="{00000000-0005-0000-0000-0000D8130000}"/>
    <cellStyle name="콤마[.]" xfId="2554" xr:uid="{00000000-0005-0000-0000-0000D9130000}"/>
    <cellStyle name="콤마[0]" xfId="2555" xr:uid="{00000000-0005-0000-0000-0000DA130000}"/>
    <cellStyle name="콤마_  종  합  " xfId="144" xr:uid="{00000000-0005-0000-0000-0000DB130000}"/>
    <cellStyle name="타이틀" xfId="145" xr:uid="{00000000-0005-0000-0000-0000DC130000}"/>
    <cellStyle name="통" xfId="2556" xr:uid="{00000000-0005-0000-0000-0000DD130000}"/>
    <cellStyle name="통_01-토공_02-배수공" xfId="2557" xr:uid="{00000000-0005-0000-0000-0000DE130000}"/>
    <cellStyle name="통_01-토공_02-배수공_토공" xfId="2558" xr:uid="{00000000-0005-0000-0000-0000DF130000}"/>
    <cellStyle name="통_01-토공_02-배수공_토공_2.0토공3" xfId="2559" xr:uid="{00000000-0005-0000-0000-0000E0130000}"/>
    <cellStyle name="통_01-토공_02-배수공_토공_보령깨기집계" xfId="2560" xr:uid="{00000000-0005-0000-0000-0000E1130000}"/>
    <cellStyle name="통_01-토공_02-배수공_토공_정부장님토적" xfId="2561" xr:uid="{00000000-0005-0000-0000-0000E2130000}"/>
    <cellStyle name="통_01-토공_02-배수공_토공_토적표" xfId="2562" xr:uid="{00000000-0005-0000-0000-0000E3130000}"/>
    <cellStyle name="통_02-배수공" xfId="2563" xr:uid="{00000000-0005-0000-0000-0000E4130000}"/>
    <cellStyle name="통_02-배수공_02-반중력식옹벽" xfId="2564" xr:uid="{00000000-0005-0000-0000-0000E5130000}"/>
    <cellStyle name="통_02-배수공_02-반중력식옹벽_토공" xfId="2565" xr:uid="{00000000-0005-0000-0000-0000E6130000}"/>
    <cellStyle name="통_02-배수공_02-반중력식옹벽_토공_2.0토공3" xfId="2566" xr:uid="{00000000-0005-0000-0000-0000E7130000}"/>
    <cellStyle name="통_02-배수공_02-반중력식옹벽_토공_보령깨기집계" xfId="2567" xr:uid="{00000000-0005-0000-0000-0000E8130000}"/>
    <cellStyle name="통_02-배수공_02-반중력식옹벽_토공_정부장님토적" xfId="2568" xr:uid="{00000000-0005-0000-0000-0000E9130000}"/>
    <cellStyle name="통_02-배수공_02-반중력식옹벽_토공_토적표" xfId="2569" xr:uid="{00000000-0005-0000-0000-0000EA130000}"/>
    <cellStyle name="통_02-배수공_02-배수공" xfId="2570" xr:uid="{00000000-0005-0000-0000-0000EB130000}"/>
    <cellStyle name="통_02-배수공_02-배수공_토공" xfId="2571" xr:uid="{00000000-0005-0000-0000-0000EC130000}"/>
    <cellStyle name="통_02-배수공_02-배수공_토공_2.0토공3" xfId="2572" xr:uid="{00000000-0005-0000-0000-0000ED130000}"/>
    <cellStyle name="통_02-배수공_02-배수공_토공_보령깨기집계" xfId="2573" xr:uid="{00000000-0005-0000-0000-0000EE130000}"/>
    <cellStyle name="통_02-배수공_02-배수공_토공_정부장님토적" xfId="2574" xr:uid="{00000000-0005-0000-0000-0000EF130000}"/>
    <cellStyle name="통_02-배수공_02-배수공_토공_토적표" xfId="2575" xr:uid="{00000000-0005-0000-0000-0000F0130000}"/>
    <cellStyle name="통_02-배수공_반중력" xfId="2576" xr:uid="{00000000-0005-0000-0000-0000F1130000}"/>
    <cellStyle name="통_02-배수공_반중력_토공" xfId="2577" xr:uid="{00000000-0005-0000-0000-0000F2130000}"/>
    <cellStyle name="통_02-배수공_반중력_토공_2.0토공3" xfId="2578" xr:uid="{00000000-0005-0000-0000-0000F3130000}"/>
    <cellStyle name="통_02-배수공_반중력_토공_보령깨기집계" xfId="2579" xr:uid="{00000000-0005-0000-0000-0000F4130000}"/>
    <cellStyle name="통_02-배수공_반중력_토공_정부장님토적" xfId="2580" xr:uid="{00000000-0005-0000-0000-0000F5130000}"/>
    <cellStyle name="통_02-배수공_반중력_토공_토적표" xfId="2581" xr:uid="{00000000-0005-0000-0000-0000F6130000}"/>
    <cellStyle name="통_02-배수공_토공" xfId="2582" xr:uid="{00000000-0005-0000-0000-0000F7130000}"/>
    <cellStyle name="통_02-배수공_토공_2.0토공3" xfId="2583" xr:uid="{00000000-0005-0000-0000-0000F8130000}"/>
    <cellStyle name="통_02-배수공_토공_보령깨기집계" xfId="2584" xr:uid="{00000000-0005-0000-0000-0000F9130000}"/>
    <cellStyle name="통_02-배수공_토공_정부장님토적" xfId="2585" xr:uid="{00000000-0005-0000-0000-0000FA130000}"/>
    <cellStyle name="통_02-배수공_토공_토적표" xfId="2586" xr:uid="{00000000-0005-0000-0000-0000FB130000}"/>
    <cellStyle name="통_04-포장공_02-배수공" xfId="2587" xr:uid="{00000000-0005-0000-0000-0000FC130000}"/>
    <cellStyle name="통_04-포장공_02-배수공_토공" xfId="2588" xr:uid="{00000000-0005-0000-0000-0000FD130000}"/>
    <cellStyle name="통_04-포장공_02-배수공_토공_2.0토공3" xfId="2589" xr:uid="{00000000-0005-0000-0000-0000FE130000}"/>
    <cellStyle name="통_04-포장공_02-배수공_토공_보령깨기집계" xfId="2590" xr:uid="{00000000-0005-0000-0000-0000FF130000}"/>
    <cellStyle name="통_04-포장공_02-배수공_토공_정부장님토적" xfId="2591" xr:uid="{00000000-0005-0000-0000-000000140000}"/>
    <cellStyle name="통_04-포장공_02-배수공_토공_토적표" xfId="2592" xr:uid="{00000000-0005-0000-0000-000001140000}"/>
    <cellStyle name="통_06-부대공_02-배수공" xfId="2593" xr:uid="{00000000-0005-0000-0000-000002140000}"/>
    <cellStyle name="통_06-부대공_02-배수공_토공" xfId="2594" xr:uid="{00000000-0005-0000-0000-000003140000}"/>
    <cellStyle name="통_06-부대공_02-배수공_토공_2.0토공3" xfId="2595" xr:uid="{00000000-0005-0000-0000-000004140000}"/>
    <cellStyle name="통_06-부대공_02-배수공_토공_보령깨기집계" xfId="2596" xr:uid="{00000000-0005-0000-0000-000005140000}"/>
    <cellStyle name="통_06-부대공_02-배수공_토공_정부장님토적" xfId="2597" xr:uid="{00000000-0005-0000-0000-000006140000}"/>
    <cellStyle name="통_06-부대공_02-배수공_토공_토적표" xfId="2598" xr:uid="{00000000-0005-0000-0000-000007140000}"/>
    <cellStyle name="통_수량산출서(수정)_01-토공_02-배수공" xfId="2599" xr:uid="{00000000-0005-0000-0000-000008140000}"/>
    <cellStyle name="통_수량산출서(수정)_01-토공_02-배수공_토공" xfId="2600" xr:uid="{00000000-0005-0000-0000-000009140000}"/>
    <cellStyle name="통_수량산출서(수정)_01-토공_02-배수공_토공_2.0토공3" xfId="2601" xr:uid="{00000000-0005-0000-0000-00000A140000}"/>
    <cellStyle name="통_수량산출서(수정)_01-토공_02-배수공_토공_보령깨기집계" xfId="2602" xr:uid="{00000000-0005-0000-0000-00000B140000}"/>
    <cellStyle name="통_수량산출서(수정)_01-토공_02-배수공_토공_정부장님토적" xfId="2603" xr:uid="{00000000-0005-0000-0000-00000C140000}"/>
    <cellStyle name="통_수량산출서(수정)_01-토공_02-배수공_토공_토적표" xfId="2604" xr:uid="{00000000-0005-0000-0000-00000D140000}"/>
    <cellStyle name="통_수량산출서(수정)_02-배수공" xfId="2605" xr:uid="{00000000-0005-0000-0000-00000E140000}"/>
    <cellStyle name="통_수량산출서(수정)_02-배수공_02-반중력식옹벽" xfId="2606" xr:uid="{00000000-0005-0000-0000-00000F140000}"/>
    <cellStyle name="통_수량산출서(수정)_02-배수공_02-반중력식옹벽_토공" xfId="2607" xr:uid="{00000000-0005-0000-0000-000010140000}"/>
    <cellStyle name="통_수량산출서(수정)_02-배수공_02-반중력식옹벽_토공_2.0토공3" xfId="2608" xr:uid="{00000000-0005-0000-0000-000011140000}"/>
    <cellStyle name="통_수량산출서(수정)_02-배수공_02-반중력식옹벽_토공_보령깨기집계" xfId="2609" xr:uid="{00000000-0005-0000-0000-000012140000}"/>
    <cellStyle name="통_수량산출서(수정)_02-배수공_02-반중력식옹벽_토공_정부장님토적" xfId="2610" xr:uid="{00000000-0005-0000-0000-000013140000}"/>
    <cellStyle name="통_수량산출서(수정)_02-배수공_02-반중력식옹벽_토공_토적표" xfId="2611" xr:uid="{00000000-0005-0000-0000-000014140000}"/>
    <cellStyle name="통_수량산출서(수정)_02-배수공_02-배수공" xfId="2612" xr:uid="{00000000-0005-0000-0000-000015140000}"/>
    <cellStyle name="통_수량산출서(수정)_02-배수공_02-배수공_토공" xfId="2613" xr:uid="{00000000-0005-0000-0000-000016140000}"/>
    <cellStyle name="통_수량산출서(수정)_02-배수공_02-배수공_토공_2.0토공3" xfId="2614" xr:uid="{00000000-0005-0000-0000-000017140000}"/>
    <cellStyle name="통_수량산출서(수정)_02-배수공_02-배수공_토공_보령깨기집계" xfId="2615" xr:uid="{00000000-0005-0000-0000-000018140000}"/>
    <cellStyle name="통_수량산출서(수정)_02-배수공_02-배수공_토공_정부장님토적" xfId="2616" xr:uid="{00000000-0005-0000-0000-000019140000}"/>
    <cellStyle name="통_수량산출서(수정)_02-배수공_02-배수공_토공_토적표" xfId="2617" xr:uid="{00000000-0005-0000-0000-00001A140000}"/>
    <cellStyle name="통_수량산출서(수정)_02-배수공_반중력" xfId="2618" xr:uid="{00000000-0005-0000-0000-00001B140000}"/>
    <cellStyle name="통_수량산출서(수정)_02-배수공_반중력_토공" xfId="2619" xr:uid="{00000000-0005-0000-0000-00001C140000}"/>
    <cellStyle name="통_수량산출서(수정)_02-배수공_반중력_토공_2.0토공3" xfId="2620" xr:uid="{00000000-0005-0000-0000-00001D140000}"/>
    <cellStyle name="통_수량산출서(수정)_02-배수공_반중력_토공_보령깨기집계" xfId="2621" xr:uid="{00000000-0005-0000-0000-00001E140000}"/>
    <cellStyle name="통_수량산출서(수정)_02-배수공_반중력_토공_정부장님토적" xfId="2622" xr:uid="{00000000-0005-0000-0000-00001F140000}"/>
    <cellStyle name="통_수량산출서(수정)_02-배수공_반중력_토공_토적표" xfId="2623" xr:uid="{00000000-0005-0000-0000-000020140000}"/>
    <cellStyle name="통_수량산출서(수정)_02-배수공_토공" xfId="2624" xr:uid="{00000000-0005-0000-0000-000021140000}"/>
    <cellStyle name="통_수량산출서(수정)_02-배수공_토공_2.0토공3" xfId="2625" xr:uid="{00000000-0005-0000-0000-000022140000}"/>
    <cellStyle name="통_수량산출서(수정)_02-배수공_토공_보령깨기집계" xfId="2626" xr:uid="{00000000-0005-0000-0000-000023140000}"/>
    <cellStyle name="통_수량산출서(수정)_02-배수공_토공_정부장님토적" xfId="2627" xr:uid="{00000000-0005-0000-0000-000024140000}"/>
    <cellStyle name="통_수량산출서(수정)_02-배수공_토공_토적표" xfId="2628" xr:uid="{00000000-0005-0000-0000-000025140000}"/>
    <cellStyle name="통_수량산출서(수정)_04-포장공_02-배수공" xfId="2629" xr:uid="{00000000-0005-0000-0000-000026140000}"/>
    <cellStyle name="통_수량산출서(수정)_04-포장공_02-배수공_토공" xfId="2630" xr:uid="{00000000-0005-0000-0000-000027140000}"/>
    <cellStyle name="통_수량산출서(수정)_04-포장공_02-배수공_토공_2.0토공3" xfId="2631" xr:uid="{00000000-0005-0000-0000-000028140000}"/>
    <cellStyle name="통_수량산출서(수정)_04-포장공_02-배수공_토공_보령깨기집계" xfId="2632" xr:uid="{00000000-0005-0000-0000-000029140000}"/>
    <cellStyle name="통_수량산출서(수정)_04-포장공_02-배수공_토공_정부장님토적" xfId="2633" xr:uid="{00000000-0005-0000-0000-00002A140000}"/>
    <cellStyle name="통_수량산출서(수정)_04-포장공_02-배수공_토공_토적표" xfId="2634" xr:uid="{00000000-0005-0000-0000-00002B140000}"/>
    <cellStyle name="통_수량산출서(수정)_06-부대공_02-배수공" xfId="2635" xr:uid="{00000000-0005-0000-0000-00002C140000}"/>
    <cellStyle name="통_수량산출서(수정)_06-부대공_02-배수공_토공" xfId="2636" xr:uid="{00000000-0005-0000-0000-00002D140000}"/>
    <cellStyle name="통_수량산출서(수정)_06-부대공_02-배수공_토공_2.0토공3" xfId="2637" xr:uid="{00000000-0005-0000-0000-00002E140000}"/>
    <cellStyle name="통_수량산출서(수정)_06-부대공_02-배수공_토공_보령깨기집계" xfId="2638" xr:uid="{00000000-0005-0000-0000-00002F140000}"/>
    <cellStyle name="통_수량산출서(수정)_06-부대공_02-배수공_토공_정부장님토적" xfId="2639" xr:uid="{00000000-0005-0000-0000-000030140000}"/>
    <cellStyle name="통_수량산출서(수정)_06-부대공_02-배수공_토공_토적표" xfId="2640" xr:uid="{00000000-0005-0000-0000-000031140000}"/>
    <cellStyle name="통화 [" xfId="2641" xr:uid="{00000000-0005-0000-0000-000032140000}"/>
    <cellStyle name="통화 [0] 2" xfId="5273" xr:uid="{00000000-0005-0000-0000-000033140000}"/>
    <cellStyle name="통화 [0㉝〸" xfId="2642" xr:uid="{00000000-0005-0000-0000-000034140000}"/>
    <cellStyle name="퍼센트" xfId="146" xr:uid="{00000000-0005-0000-0000-000035140000}"/>
    <cellStyle name="표" xfId="2643" xr:uid="{00000000-0005-0000-0000-000036140000}"/>
    <cellStyle name="표(가는선,가운데,중앙)" xfId="147" xr:uid="{00000000-0005-0000-0000-000037140000}"/>
    <cellStyle name="표(가는선,왼쪽,중앙)" xfId="148" xr:uid="{00000000-0005-0000-0000-000038140000}"/>
    <cellStyle name="표(세로쓰기)" xfId="149" xr:uid="{00000000-0005-0000-0000-000039140000}"/>
    <cellStyle name="표_01-토공_02-배수공" xfId="2644" xr:uid="{00000000-0005-0000-0000-00003A140000}"/>
    <cellStyle name="표_01-토공_02-배수공_토공" xfId="2645" xr:uid="{00000000-0005-0000-0000-00003B140000}"/>
    <cellStyle name="표_01-토공_02-배수공_토공_2.0토공3" xfId="2646" xr:uid="{00000000-0005-0000-0000-00003C140000}"/>
    <cellStyle name="표_01-토공_02-배수공_토공_보령깨기집계" xfId="2647" xr:uid="{00000000-0005-0000-0000-00003D140000}"/>
    <cellStyle name="표_01-토공_02-배수공_토공_정부장님토적" xfId="2648" xr:uid="{00000000-0005-0000-0000-00003E140000}"/>
    <cellStyle name="표_01-토공_02-배수공_토공_토적표" xfId="2649" xr:uid="{00000000-0005-0000-0000-00003F140000}"/>
    <cellStyle name="표_02-배수공" xfId="2650" xr:uid="{00000000-0005-0000-0000-000040140000}"/>
    <cellStyle name="표_02-배수공_02-반중력식옹벽" xfId="2651" xr:uid="{00000000-0005-0000-0000-000041140000}"/>
    <cellStyle name="표_02-배수공_02-반중력식옹벽_토공" xfId="2652" xr:uid="{00000000-0005-0000-0000-000042140000}"/>
    <cellStyle name="표_02-배수공_02-반중력식옹벽_토공_2.0토공3" xfId="2653" xr:uid="{00000000-0005-0000-0000-000043140000}"/>
    <cellStyle name="표_02-배수공_02-반중력식옹벽_토공_보령깨기집계" xfId="2654" xr:uid="{00000000-0005-0000-0000-000044140000}"/>
    <cellStyle name="표_02-배수공_02-반중력식옹벽_토공_정부장님토적" xfId="2655" xr:uid="{00000000-0005-0000-0000-000045140000}"/>
    <cellStyle name="표_02-배수공_02-반중력식옹벽_토공_토적표" xfId="2656" xr:uid="{00000000-0005-0000-0000-000046140000}"/>
    <cellStyle name="표_02-배수공_02-배수공" xfId="2657" xr:uid="{00000000-0005-0000-0000-000047140000}"/>
    <cellStyle name="표_02-배수공_02-배수공_토공" xfId="2658" xr:uid="{00000000-0005-0000-0000-000048140000}"/>
    <cellStyle name="표_02-배수공_02-배수공_토공_2.0토공3" xfId="2659" xr:uid="{00000000-0005-0000-0000-000049140000}"/>
    <cellStyle name="표_02-배수공_02-배수공_토공_보령깨기집계" xfId="2660" xr:uid="{00000000-0005-0000-0000-00004A140000}"/>
    <cellStyle name="표_02-배수공_02-배수공_토공_정부장님토적" xfId="2661" xr:uid="{00000000-0005-0000-0000-00004B140000}"/>
    <cellStyle name="표_02-배수공_02-배수공_토공_토적표" xfId="2662" xr:uid="{00000000-0005-0000-0000-00004C140000}"/>
    <cellStyle name="표_02-배수공_반중력" xfId="2663" xr:uid="{00000000-0005-0000-0000-00004D140000}"/>
    <cellStyle name="표_02-배수공_반중력_토공" xfId="2664" xr:uid="{00000000-0005-0000-0000-00004E140000}"/>
    <cellStyle name="표_02-배수공_반중력_토공_2.0토공3" xfId="2665" xr:uid="{00000000-0005-0000-0000-00004F140000}"/>
    <cellStyle name="표_02-배수공_반중력_토공_보령깨기집계" xfId="2666" xr:uid="{00000000-0005-0000-0000-000050140000}"/>
    <cellStyle name="표_02-배수공_반중력_토공_정부장님토적" xfId="2667" xr:uid="{00000000-0005-0000-0000-000051140000}"/>
    <cellStyle name="표_02-배수공_반중력_토공_토적표" xfId="2668" xr:uid="{00000000-0005-0000-0000-000052140000}"/>
    <cellStyle name="표_02-배수공_토공" xfId="2669" xr:uid="{00000000-0005-0000-0000-000053140000}"/>
    <cellStyle name="표_02-배수공_토공_2.0토공3" xfId="2670" xr:uid="{00000000-0005-0000-0000-000054140000}"/>
    <cellStyle name="표_02-배수공_토공_보령깨기집계" xfId="2671" xr:uid="{00000000-0005-0000-0000-000055140000}"/>
    <cellStyle name="표_02-배수공_토공_정부장님토적" xfId="2672" xr:uid="{00000000-0005-0000-0000-000056140000}"/>
    <cellStyle name="표_02-배수공_토공_토적표" xfId="2673" xr:uid="{00000000-0005-0000-0000-000057140000}"/>
    <cellStyle name="표_04-포장공_02-배수공" xfId="2674" xr:uid="{00000000-0005-0000-0000-000058140000}"/>
    <cellStyle name="표_04-포장공_02-배수공_토공" xfId="2675" xr:uid="{00000000-0005-0000-0000-000059140000}"/>
    <cellStyle name="표_04-포장공_02-배수공_토공_2.0토공3" xfId="2676" xr:uid="{00000000-0005-0000-0000-00005A140000}"/>
    <cellStyle name="표_04-포장공_02-배수공_토공_보령깨기집계" xfId="2677" xr:uid="{00000000-0005-0000-0000-00005B140000}"/>
    <cellStyle name="표_04-포장공_02-배수공_토공_정부장님토적" xfId="2678" xr:uid="{00000000-0005-0000-0000-00005C140000}"/>
    <cellStyle name="표_04-포장공_02-배수공_토공_토적표" xfId="2679" xr:uid="{00000000-0005-0000-0000-00005D140000}"/>
    <cellStyle name="표_06-부대공_02-배수공" xfId="2680" xr:uid="{00000000-0005-0000-0000-00005E140000}"/>
    <cellStyle name="표_06-부대공_02-배수공_토공" xfId="2681" xr:uid="{00000000-0005-0000-0000-00005F140000}"/>
    <cellStyle name="표_06-부대공_02-배수공_토공_2.0토공3" xfId="2682" xr:uid="{00000000-0005-0000-0000-000060140000}"/>
    <cellStyle name="표_06-부대공_02-배수공_토공_보령깨기집계" xfId="2683" xr:uid="{00000000-0005-0000-0000-000061140000}"/>
    <cellStyle name="표_06-부대공_02-배수공_토공_정부장님토적" xfId="2684" xr:uid="{00000000-0005-0000-0000-000062140000}"/>
    <cellStyle name="표_06-부대공_02-배수공_토공_토적표" xfId="2685" xr:uid="{00000000-0005-0000-0000-000063140000}"/>
    <cellStyle name="표_수량산출서(수정)_01-토공_02-배수공" xfId="2686" xr:uid="{00000000-0005-0000-0000-000064140000}"/>
    <cellStyle name="표_수량산출서(수정)_01-토공_02-배수공_토공" xfId="2687" xr:uid="{00000000-0005-0000-0000-000065140000}"/>
    <cellStyle name="표_수량산출서(수정)_01-토공_02-배수공_토공_2.0토공3" xfId="2688" xr:uid="{00000000-0005-0000-0000-000066140000}"/>
    <cellStyle name="표_수량산출서(수정)_01-토공_02-배수공_토공_보령깨기집계" xfId="2689" xr:uid="{00000000-0005-0000-0000-000067140000}"/>
    <cellStyle name="표_수량산출서(수정)_01-토공_02-배수공_토공_정부장님토적" xfId="2690" xr:uid="{00000000-0005-0000-0000-000068140000}"/>
    <cellStyle name="표_수량산출서(수정)_01-토공_02-배수공_토공_토적표" xfId="2691" xr:uid="{00000000-0005-0000-0000-000069140000}"/>
    <cellStyle name="표_수량산출서(수정)_02-배수공" xfId="2692" xr:uid="{00000000-0005-0000-0000-00006A140000}"/>
    <cellStyle name="표_수량산출서(수정)_02-배수공_02-반중력식옹벽" xfId="2693" xr:uid="{00000000-0005-0000-0000-00006B140000}"/>
    <cellStyle name="표_수량산출서(수정)_02-배수공_02-반중력식옹벽_토공" xfId="2694" xr:uid="{00000000-0005-0000-0000-00006C140000}"/>
    <cellStyle name="표_수량산출서(수정)_02-배수공_02-반중력식옹벽_토공_2.0토공3" xfId="2695" xr:uid="{00000000-0005-0000-0000-00006D140000}"/>
    <cellStyle name="표_수량산출서(수정)_02-배수공_02-반중력식옹벽_토공_보령깨기집계" xfId="2696" xr:uid="{00000000-0005-0000-0000-00006E140000}"/>
    <cellStyle name="표_수량산출서(수정)_02-배수공_02-반중력식옹벽_토공_정부장님토적" xfId="2697" xr:uid="{00000000-0005-0000-0000-00006F140000}"/>
    <cellStyle name="표_수량산출서(수정)_02-배수공_02-반중력식옹벽_토공_토적표" xfId="2698" xr:uid="{00000000-0005-0000-0000-000070140000}"/>
    <cellStyle name="표_수량산출서(수정)_02-배수공_02-배수공" xfId="2699" xr:uid="{00000000-0005-0000-0000-000071140000}"/>
    <cellStyle name="표_수량산출서(수정)_02-배수공_02-배수공_토공" xfId="2700" xr:uid="{00000000-0005-0000-0000-000072140000}"/>
    <cellStyle name="표_수량산출서(수정)_02-배수공_02-배수공_토공_2.0토공3" xfId="2701" xr:uid="{00000000-0005-0000-0000-000073140000}"/>
    <cellStyle name="표_수량산출서(수정)_02-배수공_02-배수공_토공_보령깨기집계" xfId="2702" xr:uid="{00000000-0005-0000-0000-000074140000}"/>
    <cellStyle name="표_수량산출서(수정)_02-배수공_02-배수공_토공_정부장님토적" xfId="2703" xr:uid="{00000000-0005-0000-0000-000075140000}"/>
    <cellStyle name="표_수량산출서(수정)_02-배수공_02-배수공_토공_토적표" xfId="2704" xr:uid="{00000000-0005-0000-0000-000076140000}"/>
    <cellStyle name="표_수량산출서(수정)_02-배수공_반중력" xfId="2705" xr:uid="{00000000-0005-0000-0000-000077140000}"/>
    <cellStyle name="표_수량산출서(수정)_02-배수공_반중력_토공" xfId="2706" xr:uid="{00000000-0005-0000-0000-000078140000}"/>
    <cellStyle name="표_수량산출서(수정)_02-배수공_반중력_토공_2.0토공3" xfId="2707" xr:uid="{00000000-0005-0000-0000-000079140000}"/>
    <cellStyle name="표_수량산출서(수정)_02-배수공_반중력_토공_보령깨기집계" xfId="2708" xr:uid="{00000000-0005-0000-0000-00007A140000}"/>
    <cellStyle name="표_수량산출서(수정)_02-배수공_반중력_토공_정부장님토적" xfId="2709" xr:uid="{00000000-0005-0000-0000-00007B140000}"/>
    <cellStyle name="표_수량산출서(수정)_02-배수공_반중력_토공_토적표" xfId="2710" xr:uid="{00000000-0005-0000-0000-00007C140000}"/>
    <cellStyle name="표_수량산출서(수정)_02-배수공_토공" xfId="2711" xr:uid="{00000000-0005-0000-0000-00007D140000}"/>
    <cellStyle name="표_수량산출서(수정)_02-배수공_토공_2.0토공3" xfId="2712" xr:uid="{00000000-0005-0000-0000-00007E140000}"/>
    <cellStyle name="표_수량산출서(수정)_02-배수공_토공_보령깨기집계" xfId="2713" xr:uid="{00000000-0005-0000-0000-00007F140000}"/>
    <cellStyle name="표_수량산출서(수정)_02-배수공_토공_정부장님토적" xfId="2714" xr:uid="{00000000-0005-0000-0000-000080140000}"/>
    <cellStyle name="표_수량산출서(수정)_02-배수공_토공_토적표" xfId="2715" xr:uid="{00000000-0005-0000-0000-000081140000}"/>
    <cellStyle name="표_수량산출서(수정)_04-포장공_02-배수공" xfId="2716" xr:uid="{00000000-0005-0000-0000-000082140000}"/>
    <cellStyle name="표_수량산출서(수정)_04-포장공_02-배수공_토공" xfId="2717" xr:uid="{00000000-0005-0000-0000-000083140000}"/>
    <cellStyle name="표_수량산출서(수정)_04-포장공_02-배수공_토공_2.0토공3" xfId="2718" xr:uid="{00000000-0005-0000-0000-000084140000}"/>
    <cellStyle name="표_수량산출서(수정)_04-포장공_02-배수공_토공_보령깨기집계" xfId="2719" xr:uid="{00000000-0005-0000-0000-000085140000}"/>
    <cellStyle name="표_수량산출서(수정)_04-포장공_02-배수공_토공_정부장님토적" xfId="2720" xr:uid="{00000000-0005-0000-0000-000086140000}"/>
    <cellStyle name="표_수량산출서(수정)_04-포장공_02-배수공_토공_토적표" xfId="2721" xr:uid="{00000000-0005-0000-0000-000087140000}"/>
    <cellStyle name="표_수량산출서(수정)_06-부대공_02-배수공" xfId="2722" xr:uid="{00000000-0005-0000-0000-000088140000}"/>
    <cellStyle name="표_수량산출서(수정)_06-부대공_02-배수공_토공" xfId="2723" xr:uid="{00000000-0005-0000-0000-000089140000}"/>
    <cellStyle name="표_수량산출서(수정)_06-부대공_02-배수공_토공_2.0토공3" xfId="2724" xr:uid="{00000000-0005-0000-0000-00008A140000}"/>
    <cellStyle name="표_수량산출서(수정)_06-부대공_02-배수공_토공_보령깨기집계" xfId="2725" xr:uid="{00000000-0005-0000-0000-00008B140000}"/>
    <cellStyle name="표_수량산출서(수정)_06-부대공_02-배수공_토공_정부장님토적" xfId="2726" xr:uid="{00000000-0005-0000-0000-00008C140000}"/>
    <cellStyle name="표_수량산출서(수정)_06-부대공_02-배수공_토공_토적표" xfId="2727" xr:uid="{00000000-0005-0000-0000-00008D140000}"/>
    <cellStyle name="표준" xfId="0" builtinId="0"/>
    <cellStyle name="표준 10" xfId="274" xr:uid="{00000000-0005-0000-0000-00008F140000}"/>
    <cellStyle name="표준 10 3" xfId="5289" xr:uid="{00000000-0005-0000-0000-000090140000}"/>
    <cellStyle name="표준 2" xfId="150" xr:uid="{00000000-0005-0000-0000-000091140000}"/>
    <cellStyle name="표준 2 2" xfId="5272" xr:uid="{00000000-0005-0000-0000-000092140000}"/>
    <cellStyle name="표준 2 2 2" xfId="5277" xr:uid="{00000000-0005-0000-0000-000093140000}"/>
    <cellStyle name="표준 3" xfId="151" xr:uid="{00000000-0005-0000-0000-000094140000}"/>
    <cellStyle name="표준 3 2" xfId="291" xr:uid="{00000000-0005-0000-0000-000095140000}"/>
    <cellStyle name="표준 4" xfId="276" xr:uid="{00000000-0005-0000-0000-000096140000}"/>
    <cellStyle name="표준 4 2" xfId="5276" xr:uid="{00000000-0005-0000-0000-000097140000}"/>
    <cellStyle name="표준 4 3" xfId="5284" xr:uid="{00000000-0005-0000-0000-000098140000}"/>
    <cellStyle name="표준 4 4" xfId="5282" xr:uid="{00000000-0005-0000-0000-000099140000}"/>
    <cellStyle name="표준 8" xfId="5285" xr:uid="{00000000-0005-0000-0000-00009A140000}"/>
    <cellStyle name="표준(배분)" xfId="152" xr:uid="{00000000-0005-0000-0000-00009B140000}"/>
    <cellStyle name="標準_Akia(F）-8" xfId="154" xr:uid="{00000000-0005-0000-0000-00009C140000}"/>
    <cellStyle name="표준_구조물안전점검용역대가" xfId="5279" xr:uid="{00000000-0005-0000-0000-00009D140000}"/>
    <cellStyle name="표준_동홍천 4공구 HBMS(고려개발(주))" xfId="5280" xr:uid="{00000000-0005-0000-0000-00009E140000}"/>
    <cellStyle name="표준_설계내역서(이월덕산)" xfId="5288" xr:uid="{00000000-0005-0000-0000-00009F140000}"/>
    <cellStyle name="표준_안흥교" xfId="5281" xr:uid="{00000000-0005-0000-0000-0000A0140000}"/>
    <cellStyle name="표준_예" xfId="5287" xr:uid="{00000000-0005-0000-0000-0000A1140000}"/>
    <cellStyle name="표준_용신2교외3개교실시설계(설계내역서)" xfId="5278" xr:uid="{00000000-0005-0000-0000-0000A2140000}"/>
    <cellStyle name="표준_정기점검용역대가(3년,6회수정)" xfId="153" xr:uid="{00000000-0005-0000-0000-0000A3140000}"/>
    <cellStyle name="표준1" xfId="155" xr:uid="{00000000-0005-0000-0000-0000A4140000}"/>
    <cellStyle name="표준2" xfId="2728" xr:uid="{00000000-0005-0000-0000-0000A5140000}"/>
    <cellStyle name="하이퍼링크" xfId="156" builtinId="8"/>
    <cellStyle name="합산" xfId="157" xr:uid="{00000000-0005-0000-0000-0000A7140000}"/>
    <cellStyle name="화폐기호" xfId="158" xr:uid="{00000000-0005-0000-0000-0000A8140000}"/>
    <cellStyle name="화폐기호0" xfId="159" xr:uid="{00000000-0005-0000-0000-0000A914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FF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9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20</xdr:row>
      <xdr:rowOff>0</xdr:rowOff>
    </xdr:from>
    <xdr:to>
      <xdr:col>3</xdr:col>
      <xdr:colOff>323850</xdr:colOff>
      <xdr:row>20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2324100" y="502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704850</xdr:colOff>
      <xdr:row>20</xdr:row>
      <xdr:rowOff>0</xdr:rowOff>
    </xdr:from>
    <xdr:to>
      <xdr:col>3</xdr:col>
      <xdr:colOff>323850</xdr:colOff>
      <xdr:row>20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2324100" y="502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704850</xdr:colOff>
      <xdr:row>20</xdr:row>
      <xdr:rowOff>0</xdr:rowOff>
    </xdr:from>
    <xdr:to>
      <xdr:col>3</xdr:col>
      <xdr:colOff>323850</xdr:colOff>
      <xdr:row>20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2324100" y="502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128307</xdr:colOff>
      <xdr:row>17</xdr:row>
      <xdr:rowOff>76200</xdr:rowOff>
    </xdr:from>
    <xdr:to>
      <xdr:col>6</xdr:col>
      <xdr:colOff>638735</xdr:colOff>
      <xdr:row>19</xdr:row>
      <xdr:rowOff>209550</xdr:rowOff>
    </xdr:to>
    <xdr:pic>
      <xdr:nvPicPr>
        <xdr:cNvPr id="6" name="_x233919784" descr="EMB0000580c08a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9131" y="5253318"/>
          <a:ext cx="1451722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526677</xdr:colOff>
      <xdr:row>11</xdr:row>
      <xdr:rowOff>212912</xdr:rowOff>
    </xdr:from>
    <xdr:to>
      <xdr:col>35</xdr:col>
      <xdr:colOff>555875</xdr:colOff>
      <xdr:row>27</xdr:row>
      <xdr:rowOff>197804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17567CE-396D-4BAA-8730-81F1D353C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14795" y="3171265"/>
          <a:ext cx="8478433" cy="41534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1</xdr:row>
      <xdr:rowOff>66675</xdr:rowOff>
    </xdr:from>
    <xdr:to>
      <xdr:col>17</xdr:col>
      <xdr:colOff>638175</xdr:colOff>
      <xdr:row>2</xdr:row>
      <xdr:rowOff>180975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flipV="1">
          <a:off x="13706475" y="466725"/>
          <a:ext cx="590550" cy="2000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285750</xdr:rowOff>
    </xdr:from>
    <xdr:to>
      <xdr:col>6</xdr:col>
      <xdr:colOff>95250</xdr:colOff>
      <xdr:row>9</xdr:row>
      <xdr:rowOff>285751</xdr:rowOff>
    </xdr:to>
    <xdr:sp macro="" textlink="">
      <xdr:nvSpPr>
        <xdr:cNvPr id="2394" name="Text Box 33">
          <a:extLst>
            <a:ext uri="{FF2B5EF4-FFF2-40B4-BE49-F238E27FC236}">
              <a16:creationId xmlns:a16="http://schemas.microsoft.com/office/drawing/2014/main" id="{00000000-0008-0000-0600-00005A090000}"/>
            </a:ext>
          </a:extLst>
        </xdr:cNvPr>
        <xdr:cNvSpPr txBox="1">
          <a:spLocks noChangeArrowheads="1"/>
        </xdr:cNvSpPr>
      </xdr:nvSpPr>
      <xdr:spPr bwMode="auto">
        <a:xfrm>
          <a:off x="7477125" y="311467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395" name="Text Box 33">
          <a:extLst>
            <a:ext uri="{FF2B5EF4-FFF2-40B4-BE49-F238E27FC236}">
              <a16:creationId xmlns:a16="http://schemas.microsoft.com/office/drawing/2014/main" id="{00000000-0008-0000-0600-00005B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396" name="Text Box 33">
          <a:extLst>
            <a:ext uri="{FF2B5EF4-FFF2-40B4-BE49-F238E27FC236}">
              <a16:creationId xmlns:a16="http://schemas.microsoft.com/office/drawing/2014/main" id="{00000000-0008-0000-0600-00005C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397" name="Text Box 33">
          <a:extLst>
            <a:ext uri="{FF2B5EF4-FFF2-40B4-BE49-F238E27FC236}">
              <a16:creationId xmlns:a16="http://schemas.microsoft.com/office/drawing/2014/main" id="{00000000-0008-0000-0600-00005D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</xdr:row>
      <xdr:rowOff>161925</xdr:rowOff>
    </xdr:from>
    <xdr:to>
      <xdr:col>6</xdr:col>
      <xdr:colOff>95250</xdr:colOff>
      <xdr:row>13</xdr:row>
      <xdr:rowOff>308660</xdr:rowOff>
    </xdr:to>
    <xdr:sp macro="" textlink="">
      <xdr:nvSpPr>
        <xdr:cNvPr id="2399" name="Text Box 33">
          <a:extLst>
            <a:ext uri="{FF2B5EF4-FFF2-40B4-BE49-F238E27FC236}">
              <a16:creationId xmlns:a16="http://schemas.microsoft.com/office/drawing/2014/main" id="{00000000-0008-0000-0600-00005F090000}"/>
            </a:ext>
          </a:extLst>
        </xdr:cNvPr>
        <xdr:cNvSpPr txBox="1">
          <a:spLocks noChangeArrowheads="1"/>
        </xdr:cNvSpPr>
      </xdr:nvSpPr>
      <xdr:spPr bwMode="auto">
        <a:xfrm>
          <a:off x="7448550" y="29908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0" name="Text Box 33">
          <a:extLst>
            <a:ext uri="{FF2B5EF4-FFF2-40B4-BE49-F238E27FC236}">
              <a16:creationId xmlns:a16="http://schemas.microsoft.com/office/drawing/2014/main" id="{00000000-0008-0000-0600-000060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1" name="Text Box 33">
          <a:extLst>
            <a:ext uri="{FF2B5EF4-FFF2-40B4-BE49-F238E27FC236}">
              <a16:creationId xmlns:a16="http://schemas.microsoft.com/office/drawing/2014/main" id="{00000000-0008-0000-0600-000061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2" name="Text Box 33">
          <a:extLst>
            <a:ext uri="{FF2B5EF4-FFF2-40B4-BE49-F238E27FC236}">
              <a16:creationId xmlns:a16="http://schemas.microsoft.com/office/drawing/2014/main" id="{00000000-0008-0000-0600-000062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3" name="Text Box 33">
          <a:extLst>
            <a:ext uri="{FF2B5EF4-FFF2-40B4-BE49-F238E27FC236}">
              <a16:creationId xmlns:a16="http://schemas.microsoft.com/office/drawing/2014/main" id="{00000000-0008-0000-0600-000063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4" name="Text Box 33">
          <a:extLst>
            <a:ext uri="{FF2B5EF4-FFF2-40B4-BE49-F238E27FC236}">
              <a16:creationId xmlns:a16="http://schemas.microsoft.com/office/drawing/2014/main" id="{00000000-0008-0000-0600-000064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5" name="Text Box 33">
          <a:extLst>
            <a:ext uri="{FF2B5EF4-FFF2-40B4-BE49-F238E27FC236}">
              <a16:creationId xmlns:a16="http://schemas.microsoft.com/office/drawing/2014/main" id="{00000000-0008-0000-0600-000065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2406" name="Text Box 33">
          <a:extLst>
            <a:ext uri="{FF2B5EF4-FFF2-40B4-BE49-F238E27FC236}">
              <a16:creationId xmlns:a16="http://schemas.microsoft.com/office/drawing/2014/main" id="{00000000-0008-0000-0600-000066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157442</xdr:rowOff>
    </xdr:to>
    <xdr:sp macro="" textlink="">
      <xdr:nvSpPr>
        <xdr:cNvPr id="2407" name="Text Box 33">
          <a:extLst>
            <a:ext uri="{FF2B5EF4-FFF2-40B4-BE49-F238E27FC236}">
              <a16:creationId xmlns:a16="http://schemas.microsoft.com/office/drawing/2014/main" id="{00000000-0008-0000-0600-000067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29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8" name="Text Box 33">
          <a:extLst>
            <a:ext uri="{FF2B5EF4-FFF2-40B4-BE49-F238E27FC236}">
              <a16:creationId xmlns:a16="http://schemas.microsoft.com/office/drawing/2014/main" id="{00000000-0008-0000-0600-000068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9" name="Text Box 33">
          <a:extLst>
            <a:ext uri="{FF2B5EF4-FFF2-40B4-BE49-F238E27FC236}">
              <a16:creationId xmlns:a16="http://schemas.microsoft.com/office/drawing/2014/main" id="{00000000-0008-0000-0600-000069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0" name="Text Box 33">
          <a:extLst>
            <a:ext uri="{FF2B5EF4-FFF2-40B4-BE49-F238E27FC236}">
              <a16:creationId xmlns:a16="http://schemas.microsoft.com/office/drawing/2014/main" id="{00000000-0008-0000-0600-00006A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1" name="Text Box 33">
          <a:extLst>
            <a:ext uri="{FF2B5EF4-FFF2-40B4-BE49-F238E27FC236}">
              <a16:creationId xmlns:a16="http://schemas.microsoft.com/office/drawing/2014/main" id="{00000000-0008-0000-0600-00006B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2" name="Text Box 33">
          <a:extLst>
            <a:ext uri="{FF2B5EF4-FFF2-40B4-BE49-F238E27FC236}">
              <a16:creationId xmlns:a16="http://schemas.microsoft.com/office/drawing/2014/main" id="{00000000-0008-0000-0600-00006C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3" name="Text Box 33">
          <a:extLst>
            <a:ext uri="{FF2B5EF4-FFF2-40B4-BE49-F238E27FC236}">
              <a16:creationId xmlns:a16="http://schemas.microsoft.com/office/drawing/2014/main" id="{00000000-0008-0000-0600-00006D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4" name="Text Box 33">
          <a:extLst>
            <a:ext uri="{FF2B5EF4-FFF2-40B4-BE49-F238E27FC236}">
              <a16:creationId xmlns:a16="http://schemas.microsoft.com/office/drawing/2014/main" id="{00000000-0008-0000-0600-00006E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2415" name="Text Box 33">
          <a:extLst>
            <a:ext uri="{FF2B5EF4-FFF2-40B4-BE49-F238E27FC236}">
              <a16:creationId xmlns:a16="http://schemas.microsoft.com/office/drawing/2014/main" id="{00000000-0008-0000-0600-00006F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249250</xdr:rowOff>
    </xdr:to>
    <xdr:sp macro="" textlink="">
      <xdr:nvSpPr>
        <xdr:cNvPr id="2416" name="Text Box 33">
          <a:extLst>
            <a:ext uri="{FF2B5EF4-FFF2-40B4-BE49-F238E27FC236}">
              <a16:creationId xmlns:a16="http://schemas.microsoft.com/office/drawing/2014/main" id="{00000000-0008-0000-0600-000070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17" name="Text Box 33">
          <a:extLst>
            <a:ext uri="{FF2B5EF4-FFF2-40B4-BE49-F238E27FC236}">
              <a16:creationId xmlns:a16="http://schemas.microsoft.com/office/drawing/2014/main" id="{00000000-0008-0000-0600-000071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18" name="Text Box 33">
          <a:extLst>
            <a:ext uri="{FF2B5EF4-FFF2-40B4-BE49-F238E27FC236}">
              <a16:creationId xmlns:a16="http://schemas.microsoft.com/office/drawing/2014/main" id="{00000000-0008-0000-0600-000072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19" name="Text Box 33">
          <a:extLst>
            <a:ext uri="{FF2B5EF4-FFF2-40B4-BE49-F238E27FC236}">
              <a16:creationId xmlns:a16="http://schemas.microsoft.com/office/drawing/2014/main" id="{00000000-0008-0000-0600-000073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0" name="Text Box 33">
          <a:extLst>
            <a:ext uri="{FF2B5EF4-FFF2-40B4-BE49-F238E27FC236}">
              <a16:creationId xmlns:a16="http://schemas.microsoft.com/office/drawing/2014/main" id="{00000000-0008-0000-0600-000074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1" name="Text Box 33">
          <a:extLst>
            <a:ext uri="{FF2B5EF4-FFF2-40B4-BE49-F238E27FC236}">
              <a16:creationId xmlns:a16="http://schemas.microsoft.com/office/drawing/2014/main" id="{00000000-0008-0000-0600-000075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2" name="Text Box 33">
          <a:extLst>
            <a:ext uri="{FF2B5EF4-FFF2-40B4-BE49-F238E27FC236}">
              <a16:creationId xmlns:a16="http://schemas.microsoft.com/office/drawing/2014/main" id="{00000000-0008-0000-0600-000076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3" name="Text Box 33">
          <a:extLst>
            <a:ext uri="{FF2B5EF4-FFF2-40B4-BE49-F238E27FC236}">
              <a16:creationId xmlns:a16="http://schemas.microsoft.com/office/drawing/2014/main" id="{00000000-0008-0000-0600-000077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238123</xdr:rowOff>
    </xdr:to>
    <xdr:sp macro="" textlink="">
      <xdr:nvSpPr>
        <xdr:cNvPr id="2424" name="Text Box 33">
          <a:extLst>
            <a:ext uri="{FF2B5EF4-FFF2-40B4-BE49-F238E27FC236}">
              <a16:creationId xmlns:a16="http://schemas.microsoft.com/office/drawing/2014/main" id="{00000000-0008-0000-0600-000078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76200</xdr:rowOff>
    </xdr:to>
    <xdr:sp macro="" textlink="">
      <xdr:nvSpPr>
        <xdr:cNvPr id="2425" name="Text Box 33">
          <a:extLst>
            <a:ext uri="{FF2B5EF4-FFF2-40B4-BE49-F238E27FC236}">
              <a16:creationId xmlns:a16="http://schemas.microsoft.com/office/drawing/2014/main" id="{00000000-0008-0000-0600-000079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6" name="Text Box 33">
          <a:extLst>
            <a:ext uri="{FF2B5EF4-FFF2-40B4-BE49-F238E27FC236}">
              <a16:creationId xmlns:a16="http://schemas.microsoft.com/office/drawing/2014/main" id="{00000000-0008-0000-0600-00007A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7" name="Text Box 33">
          <a:extLst>
            <a:ext uri="{FF2B5EF4-FFF2-40B4-BE49-F238E27FC236}">
              <a16:creationId xmlns:a16="http://schemas.microsoft.com/office/drawing/2014/main" id="{00000000-0008-0000-0600-00007B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8" name="Text Box 33">
          <a:extLst>
            <a:ext uri="{FF2B5EF4-FFF2-40B4-BE49-F238E27FC236}">
              <a16:creationId xmlns:a16="http://schemas.microsoft.com/office/drawing/2014/main" id="{00000000-0008-0000-0600-00007C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9" name="Text Box 33">
          <a:extLst>
            <a:ext uri="{FF2B5EF4-FFF2-40B4-BE49-F238E27FC236}">
              <a16:creationId xmlns:a16="http://schemas.microsoft.com/office/drawing/2014/main" id="{00000000-0008-0000-0600-00007D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30" name="Text Box 33">
          <a:extLst>
            <a:ext uri="{FF2B5EF4-FFF2-40B4-BE49-F238E27FC236}">
              <a16:creationId xmlns:a16="http://schemas.microsoft.com/office/drawing/2014/main" id="{00000000-0008-0000-0600-00007E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31" name="Text Box 33">
          <a:extLst>
            <a:ext uri="{FF2B5EF4-FFF2-40B4-BE49-F238E27FC236}">
              <a16:creationId xmlns:a16="http://schemas.microsoft.com/office/drawing/2014/main" id="{00000000-0008-0000-0600-00007F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32" name="Text Box 33">
          <a:extLst>
            <a:ext uri="{FF2B5EF4-FFF2-40B4-BE49-F238E27FC236}">
              <a16:creationId xmlns:a16="http://schemas.microsoft.com/office/drawing/2014/main" id="{00000000-0008-0000-0600-000080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66675</xdr:rowOff>
    </xdr:to>
    <xdr:sp macro="" textlink="">
      <xdr:nvSpPr>
        <xdr:cNvPr id="2433" name="Text Box 33">
          <a:extLst>
            <a:ext uri="{FF2B5EF4-FFF2-40B4-BE49-F238E27FC236}">
              <a16:creationId xmlns:a16="http://schemas.microsoft.com/office/drawing/2014/main" id="{00000000-0008-0000-0600-000081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34" name="Text Box 33">
          <a:extLst>
            <a:ext uri="{FF2B5EF4-FFF2-40B4-BE49-F238E27FC236}">
              <a16:creationId xmlns:a16="http://schemas.microsoft.com/office/drawing/2014/main" id="{00000000-0008-0000-0600-00008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5" name="Text Box 33">
          <a:extLst>
            <a:ext uri="{FF2B5EF4-FFF2-40B4-BE49-F238E27FC236}">
              <a16:creationId xmlns:a16="http://schemas.microsoft.com/office/drawing/2014/main" id="{00000000-0008-0000-0600-00008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6" name="Text Box 33">
          <a:extLst>
            <a:ext uri="{FF2B5EF4-FFF2-40B4-BE49-F238E27FC236}">
              <a16:creationId xmlns:a16="http://schemas.microsoft.com/office/drawing/2014/main" id="{00000000-0008-0000-0600-00008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7" name="Text Box 33">
          <a:extLst>
            <a:ext uri="{FF2B5EF4-FFF2-40B4-BE49-F238E27FC236}">
              <a16:creationId xmlns:a16="http://schemas.microsoft.com/office/drawing/2014/main" id="{00000000-0008-0000-0600-00008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8" name="Text Box 33">
          <a:extLst>
            <a:ext uri="{FF2B5EF4-FFF2-40B4-BE49-F238E27FC236}">
              <a16:creationId xmlns:a16="http://schemas.microsoft.com/office/drawing/2014/main" id="{00000000-0008-0000-0600-00008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9" name="Text Box 33">
          <a:extLst>
            <a:ext uri="{FF2B5EF4-FFF2-40B4-BE49-F238E27FC236}">
              <a16:creationId xmlns:a16="http://schemas.microsoft.com/office/drawing/2014/main" id="{00000000-0008-0000-0600-00008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40" name="Text Box 33">
          <a:extLst>
            <a:ext uri="{FF2B5EF4-FFF2-40B4-BE49-F238E27FC236}">
              <a16:creationId xmlns:a16="http://schemas.microsoft.com/office/drawing/2014/main" id="{00000000-0008-0000-0600-00008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41" name="Text Box 33">
          <a:extLst>
            <a:ext uri="{FF2B5EF4-FFF2-40B4-BE49-F238E27FC236}">
              <a16:creationId xmlns:a16="http://schemas.microsoft.com/office/drawing/2014/main" id="{00000000-0008-0000-0600-00008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42" name="Text Box 33">
          <a:extLst>
            <a:ext uri="{FF2B5EF4-FFF2-40B4-BE49-F238E27FC236}">
              <a16:creationId xmlns:a16="http://schemas.microsoft.com/office/drawing/2014/main" id="{00000000-0008-0000-0600-00008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443" name="Text Box 33">
          <a:extLst>
            <a:ext uri="{FF2B5EF4-FFF2-40B4-BE49-F238E27FC236}">
              <a16:creationId xmlns:a16="http://schemas.microsoft.com/office/drawing/2014/main" id="{00000000-0008-0000-0600-00008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4" name="Text Box 33">
          <a:extLst>
            <a:ext uri="{FF2B5EF4-FFF2-40B4-BE49-F238E27FC236}">
              <a16:creationId xmlns:a16="http://schemas.microsoft.com/office/drawing/2014/main" id="{00000000-0008-0000-0600-00008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5" name="Text Box 33">
          <a:extLst>
            <a:ext uri="{FF2B5EF4-FFF2-40B4-BE49-F238E27FC236}">
              <a16:creationId xmlns:a16="http://schemas.microsoft.com/office/drawing/2014/main" id="{00000000-0008-0000-0600-00008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6" name="Text Box 33">
          <a:extLst>
            <a:ext uri="{FF2B5EF4-FFF2-40B4-BE49-F238E27FC236}">
              <a16:creationId xmlns:a16="http://schemas.microsoft.com/office/drawing/2014/main" id="{00000000-0008-0000-0600-00008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7" name="Text Box 33">
          <a:extLst>
            <a:ext uri="{FF2B5EF4-FFF2-40B4-BE49-F238E27FC236}">
              <a16:creationId xmlns:a16="http://schemas.microsoft.com/office/drawing/2014/main" id="{00000000-0008-0000-0600-00008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8" name="Text Box 33">
          <a:extLst>
            <a:ext uri="{FF2B5EF4-FFF2-40B4-BE49-F238E27FC236}">
              <a16:creationId xmlns:a16="http://schemas.microsoft.com/office/drawing/2014/main" id="{00000000-0008-0000-0600-00009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9" name="Text Box 33">
          <a:extLst>
            <a:ext uri="{FF2B5EF4-FFF2-40B4-BE49-F238E27FC236}">
              <a16:creationId xmlns:a16="http://schemas.microsoft.com/office/drawing/2014/main" id="{00000000-0008-0000-0600-00009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50" name="Text Box 33">
          <a:extLst>
            <a:ext uri="{FF2B5EF4-FFF2-40B4-BE49-F238E27FC236}">
              <a16:creationId xmlns:a16="http://schemas.microsoft.com/office/drawing/2014/main" id="{00000000-0008-0000-0600-00009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451" name="Text Box 33">
          <a:extLst>
            <a:ext uri="{FF2B5EF4-FFF2-40B4-BE49-F238E27FC236}">
              <a16:creationId xmlns:a16="http://schemas.microsoft.com/office/drawing/2014/main" id="{00000000-0008-0000-0600-00009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52" name="Text Box 33">
          <a:extLst>
            <a:ext uri="{FF2B5EF4-FFF2-40B4-BE49-F238E27FC236}">
              <a16:creationId xmlns:a16="http://schemas.microsoft.com/office/drawing/2014/main" id="{00000000-0008-0000-0600-00009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3" name="Text Box 33">
          <a:extLst>
            <a:ext uri="{FF2B5EF4-FFF2-40B4-BE49-F238E27FC236}">
              <a16:creationId xmlns:a16="http://schemas.microsoft.com/office/drawing/2014/main" id="{00000000-0008-0000-0600-00009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4" name="Text Box 33">
          <a:extLst>
            <a:ext uri="{FF2B5EF4-FFF2-40B4-BE49-F238E27FC236}">
              <a16:creationId xmlns:a16="http://schemas.microsoft.com/office/drawing/2014/main" id="{00000000-0008-0000-0600-00009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5" name="Text Box 33">
          <a:extLst>
            <a:ext uri="{FF2B5EF4-FFF2-40B4-BE49-F238E27FC236}">
              <a16:creationId xmlns:a16="http://schemas.microsoft.com/office/drawing/2014/main" id="{00000000-0008-0000-0600-00009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6" name="Text Box 33">
          <a:extLst>
            <a:ext uri="{FF2B5EF4-FFF2-40B4-BE49-F238E27FC236}">
              <a16:creationId xmlns:a16="http://schemas.microsoft.com/office/drawing/2014/main" id="{00000000-0008-0000-0600-00009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7" name="Text Box 33">
          <a:extLst>
            <a:ext uri="{FF2B5EF4-FFF2-40B4-BE49-F238E27FC236}">
              <a16:creationId xmlns:a16="http://schemas.microsoft.com/office/drawing/2014/main" id="{00000000-0008-0000-0600-00009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8" name="Text Box 33">
          <a:extLst>
            <a:ext uri="{FF2B5EF4-FFF2-40B4-BE49-F238E27FC236}">
              <a16:creationId xmlns:a16="http://schemas.microsoft.com/office/drawing/2014/main" id="{00000000-0008-0000-0600-00009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9" name="Text Box 33">
          <a:extLst>
            <a:ext uri="{FF2B5EF4-FFF2-40B4-BE49-F238E27FC236}">
              <a16:creationId xmlns:a16="http://schemas.microsoft.com/office/drawing/2014/main" id="{00000000-0008-0000-0600-00009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60" name="Text Box 33">
          <a:extLst>
            <a:ext uri="{FF2B5EF4-FFF2-40B4-BE49-F238E27FC236}">
              <a16:creationId xmlns:a16="http://schemas.microsoft.com/office/drawing/2014/main" id="{00000000-0008-0000-0600-00009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61" name="Text Box 33">
          <a:extLst>
            <a:ext uri="{FF2B5EF4-FFF2-40B4-BE49-F238E27FC236}">
              <a16:creationId xmlns:a16="http://schemas.microsoft.com/office/drawing/2014/main" id="{00000000-0008-0000-0600-00009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2" name="Text Box 33">
          <a:extLst>
            <a:ext uri="{FF2B5EF4-FFF2-40B4-BE49-F238E27FC236}">
              <a16:creationId xmlns:a16="http://schemas.microsoft.com/office/drawing/2014/main" id="{00000000-0008-0000-0600-00009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3" name="Text Box 33">
          <a:extLst>
            <a:ext uri="{FF2B5EF4-FFF2-40B4-BE49-F238E27FC236}">
              <a16:creationId xmlns:a16="http://schemas.microsoft.com/office/drawing/2014/main" id="{00000000-0008-0000-0600-00009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4" name="Text Box 33">
          <a:extLst>
            <a:ext uri="{FF2B5EF4-FFF2-40B4-BE49-F238E27FC236}">
              <a16:creationId xmlns:a16="http://schemas.microsoft.com/office/drawing/2014/main" id="{00000000-0008-0000-0600-0000A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5" name="Text Box 33">
          <a:extLst>
            <a:ext uri="{FF2B5EF4-FFF2-40B4-BE49-F238E27FC236}">
              <a16:creationId xmlns:a16="http://schemas.microsoft.com/office/drawing/2014/main" id="{00000000-0008-0000-0600-0000A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6" name="Text Box 33">
          <a:extLst>
            <a:ext uri="{FF2B5EF4-FFF2-40B4-BE49-F238E27FC236}">
              <a16:creationId xmlns:a16="http://schemas.microsoft.com/office/drawing/2014/main" id="{00000000-0008-0000-0600-0000A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7" name="Text Box 33">
          <a:extLst>
            <a:ext uri="{FF2B5EF4-FFF2-40B4-BE49-F238E27FC236}">
              <a16:creationId xmlns:a16="http://schemas.microsoft.com/office/drawing/2014/main" id="{00000000-0008-0000-0600-0000A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8" name="Text Box 33">
          <a:extLst>
            <a:ext uri="{FF2B5EF4-FFF2-40B4-BE49-F238E27FC236}">
              <a16:creationId xmlns:a16="http://schemas.microsoft.com/office/drawing/2014/main" id="{00000000-0008-0000-0600-0000A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69" name="Text Box 33">
          <a:extLst>
            <a:ext uri="{FF2B5EF4-FFF2-40B4-BE49-F238E27FC236}">
              <a16:creationId xmlns:a16="http://schemas.microsoft.com/office/drawing/2014/main" id="{00000000-0008-0000-0600-0000A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470" name="Text Box 33">
          <a:extLst>
            <a:ext uri="{FF2B5EF4-FFF2-40B4-BE49-F238E27FC236}">
              <a16:creationId xmlns:a16="http://schemas.microsoft.com/office/drawing/2014/main" id="{00000000-0008-0000-0600-0000A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1" name="Text Box 33">
          <a:extLst>
            <a:ext uri="{FF2B5EF4-FFF2-40B4-BE49-F238E27FC236}">
              <a16:creationId xmlns:a16="http://schemas.microsoft.com/office/drawing/2014/main" id="{00000000-0008-0000-0600-0000A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2" name="Text Box 33">
          <a:extLst>
            <a:ext uri="{FF2B5EF4-FFF2-40B4-BE49-F238E27FC236}">
              <a16:creationId xmlns:a16="http://schemas.microsoft.com/office/drawing/2014/main" id="{00000000-0008-0000-0600-0000A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3" name="Text Box 33">
          <a:extLst>
            <a:ext uri="{FF2B5EF4-FFF2-40B4-BE49-F238E27FC236}">
              <a16:creationId xmlns:a16="http://schemas.microsoft.com/office/drawing/2014/main" id="{00000000-0008-0000-0600-0000A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4" name="Text Box 33">
          <a:extLst>
            <a:ext uri="{FF2B5EF4-FFF2-40B4-BE49-F238E27FC236}">
              <a16:creationId xmlns:a16="http://schemas.microsoft.com/office/drawing/2014/main" id="{00000000-0008-0000-0600-0000A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5" name="Text Box 33">
          <a:extLst>
            <a:ext uri="{FF2B5EF4-FFF2-40B4-BE49-F238E27FC236}">
              <a16:creationId xmlns:a16="http://schemas.microsoft.com/office/drawing/2014/main" id="{00000000-0008-0000-0600-0000A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6" name="Text Box 33">
          <a:extLst>
            <a:ext uri="{FF2B5EF4-FFF2-40B4-BE49-F238E27FC236}">
              <a16:creationId xmlns:a16="http://schemas.microsoft.com/office/drawing/2014/main" id="{00000000-0008-0000-0600-0000A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7" name="Text Box 33">
          <a:extLst>
            <a:ext uri="{FF2B5EF4-FFF2-40B4-BE49-F238E27FC236}">
              <a16:creationId xmlns:a16="http://schemas.microsoft.com/office/drawing/2014/main" id="{00000000-0008-0000-0600-0000A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478" name="Text Box 33">
          <a:extLst>
            <a:ext uri="{FF2B5EF4-FFF2-40B4-BE49-F238E27FC236}">
              <a16:creationId xmlns:a16="http://schemas.microsoft.com/office/drawing/2014/main" id="{00000000-0008-0000-0600-0000A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479" name="Text Box 33">
          <a:extLst>
            <a:ext uri="{FF2B5EF4-FFF2-40B4-BE49-F238E27FC236}">
              <a16:creationId xmlns:a16="http://schemas.microsoft.com/office/drawing/2014/main" id="{00000000-0008-0000-0600-0000A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0" name="Text Box 33">
          <a:extLst>
            <a:ext uri="{FF2B5EF4-FFF2-40B4-BE49-F238E27FC236}">
              <a16:creationId xmlns:a16="http://schemas.microsoft.com/office/drawing/2014/main" id="{00000000-0008-0000-0600-0000B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1" name="Text Box 33">
          <a:extLst>
            <a:ext uri="{FF2B5EF4-FFF2-40B4-BE49-F238E27FC236}">
              <a16:creationId xmlns:a16="http://schemas.microsoft.com/office/drawing/2014/main" id="{00000000-0008-0000-0600-0000B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2" name="Text Box 33">
          <a:extLst>
            <a:ext uri="{FF2B5EF4-FFF2-40B4-BE49-F238E27FC236}">
              <a16:creationId xmlns:a16="http://schemas.microsoft.com/office/drawing/2014/main" id="{00000000-0008-0000-0600-0000B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3" name="Text Box 33">
          <a:extLst>
            <a:ext uri="{FF2B5EF4-FFF2-40B4-BE49-F238E27FC236}">
              <a16:creationId xmlns:a16="http://schemas.microsoft.com/office/drawing/2014/main" id="{00000000-0008-0000-0600-0000B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4" name="Text Box 33">
          <a:extLst>
            <a:ext uri="{FF2B5EF4-FFF2-40B4-BE49-F238E27FC236}">
              <a16:creationId xmlns:a16="http://schemas.microsoft.com/office/drawing/2014/main" id="{00000000-0008-0000-0600-0000B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5" name="Text Box 33">
          <a:extLst>
            <a:ext uri="{FF2B5EF4-FFF2-40B4-BE49-F238E27FC236}">
              <a16:creationId xmlns:a16="http://schemas.microsoft.com/office/drawing/2014/main" id="{00000000-0008-0000-0600-0000B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6" name="Text Box 33">
          <a:extLst>
            <a:ext uri="{FF2B5EF4-FFF2-40B4-BE49-F238E27FC236}">
              <a16:creationId xmlns:a16="http://schemas.microsoft.com/office/drawing/2014/main" id="{00000000-0008-0000-0600-0000B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487" name="Text Box 33">
          <a:extLst>
            <a:ext uri="{FF2B5EF4-FFF2-40B4-BE49-F238E27FC236}">
              <a16:creationId xmlns:a16="http://schemas.microsoft.com/office/drawing/2014/main" id="{00000000-0008-0000-0600-0000B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88" name="Text Box 33">
          <a:extLst>
            <a:ext uri="{FF2B5EF4-FFF2-40B4-BE49-F238E27FC236}">
              <a16:creationId xmlns:a16="http://schemas.microsoft.com/office/drawing/2014/main" id="{00000000-0008-0000-0600-0000B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89" name="Text Box 33">
          <a:extLst>
            <a:ext uri="{FF2B5EF4-FFF2-40B4-BE49-F238E27FC236}">
              <a16:creationId xmlns:a16="http://schemas.microsoft.com/office/drawing/2014/main" id="{00000000-0008-0000-0600-0000B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0" name="Text Box 33">
          <a:extLst>
            <a:ext uri="{FF2B5EF4-FFF2-40B4-BE49-F238E27FC236}">
              <a16:creationId xmlns:a16="http://schemas.microsoft.com/office/drawing/2014/main" id="{00000000-0008-0000-0600-0000B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1" name="Text Box 33">
          <a:extLst>
            <a:ext uri="{FF2B5EF4-FFF2-40B4-BE49-F238E27FC236}">
              <a16:creationId xmlns:a16="http://schemas.microsoft.com/office/drawing/2014/main" id="{00000000-0008-0000-0600-0000B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2" name="Text Box 33">
          <a:extLst>
            <a:ext uri="{FF2B5EF4-FFF2-40B4-BE49-F238E27FC236}">
              <a16:creationId xmlns:a16="http://schemas.microsoft.com/office/drawing/2014/main" id="{00000000-0008-0000-0600-0000B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3" name="Text Box 33">
          <a:extLst>
            <a:ext uri="{FF2B5EF4-FFF2-40B4-BE49-F238E27FC236}">
              <a16:creationId xmlns:a16="http://schemas.microsoft.com/office/drawing/2014/main" id="{00000000-0008-0000-0600-0000B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4" name="Text Box 33">
          <a:extLst>
            <a:ext uri="{FF2B5EF4-FFF2-40B4-BE49-F238E27FC236}">
              <a16:creationId xmlns:a16="http://schemas.microsoft.com/office/drawing/2014/main" id="{00000000-0008-0000-0600-0000B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5" name="Text Box 33">
          <a:extLst>
            <a:ext uri="{FF2B5EF4-FFF2-40B4-BE49-F238E27FC236}">
              <a16:creationId xmlns:a16="http://schemas.microsoft.com/office/drawing/2014/main" id="{00000000-0008-0000-0600-0000B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96" name="Text Box 33">
          <a:extLst>
            <a:ext uri="{FF2B5EF4-FFF2-40B4-BE49-F238E27FC236}">
              <a16:creationId xmlns:a16="http://schemas.microsoft.com/office/drawing/2014/main" id="{00000000-0008-0000-0600-0000C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97" name="Text Box 33">
          <a:extLst>
            <a:ext uri="{FF2B5EF4-FFF2-40B4-BE49-F238E27FC236}">
              <a16:creationId xmlns:a16="http://schemas.microsoft.com/office/drawing/2014/main" id="{00000000-0008-0000-0600-0000C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8" name="Text Box 33">
          <a:extLst>
            <a:ext uri="{FF2B5EF4-FFF2-40B4-BE49-F238E27FC236}">
              <a16:creationId xmlns:a16="http://schemas.microsoft.com/office/drawing/2014/main" id="{00000000-0008-0000-0600-0000C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9" name="Text Box 33">
          <a:extLst>
            <a:ext uri="{FF2B5EF4-FFF2-40B4-BE49-F238E27FC236}">
              <a16:creationId xmlns:a16="http://schemas.microsoft.com/office/drawing/2014/main" id="{00000000-0008-0000-0600-0000C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0" name="Text Box 33">
          <a:extLst>
            <a:ext uri="{FF2B5EF4-FFF2-40B4-BE49-F238E27FC236}">
              <a16:creationId xmlns:a16="http://schemas.microsoft.com/office/drawing/2014/main" id="{00000000-0008-0000-0600-0000C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1" name="Text Box 33">
          <a:extLst>
            <a:ext uri="{FF2B5EF4-FFF2-40B4-BE49-F238E27FC236}">
              <a16:creationId xmlns:a16="http://schemas.microsoft.com/office/drawing/2014/main" id="{00000000-0008-0000-0600-0000C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2" name="Text Box 33">
          <a:extLst>
            <a:ext uri="{FF2B5EF4-FFF2-40B4-BE49-F238E27FC236}">
              <a16:creationId xmlns:a16="http://schemas.microsoft.com/office/drawing/2014/main" id="{00000000-0008-0000-0600-0000C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3" name="Text Box 33">
          <a:extLst>
            <a:ext uri="{FF2B5EF4-FFF2-40B4-BE49-F238E27FC236}">
              <a16:creationId xmlns:a16="http://schemas.microsoft.com/office/drawing/2014/main" id="{00000000-0008-0000-0600-0000C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4" name="Text Box 33">
          <a:extLst>
            <a:ext uri="{FF2B5EF4-FFF2-40B4-BE49-F238E27FC236}">
              <a16:creationId xmlns:a16="http://schemas.microsoft.com/office/drawing/2014/main" id="{00000000-0008-0000-0600-0000C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05" name="Text Box 33">
          <a:extLst>
            <a:ext uri="{FF2B5EF4-FFF2-40B4-BE49-F238E27FC236}">
              <a16:creationId xmlns:a16="http://schemas.microsoft.com/office/drawing/2014/main" id="{00000000-0008-0000-0600-0000C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06" name="Text Box 33">
          <a:extLst>
            <a:ext uri="{FF2B5EF4-FFF2-40B4-BE49-F238E27FC236}">
              <a16:creationId xmlns:a16="http://schemas.microsoft.com/office/drawing/2014/main" id="{00000000-0008-0000-0600-0000C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7" name="Text Box 33">
          <a:extLst>
            <a:ext uri="{FF2B5EF4-FFF2-40B4-BE49-F238E27FC236}">
              <a16:creationId xmlns:a16="http://schemas.microsoft.com/office/drawing/2014/main" id="{00000000-0008-0000-0600-0000C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8" name="Text Box 33">
          <a:extLst>
            <a:ext uri="{FF2B5EF4-FFF2-40B4-BE49-F238E27FC236}">
              <a16:creationId xmlns:a16="http://schemas.microsoft.com/office/drawing/2014/main" id="{00000000-0008-0000-0600-0000C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9" name="Text Box 33">
          <a:extLst>
            <a:ext uri="{FF2B5EF4-FFF2-40B4-BE49-F238E27FC236}">
              <a16:creationId xmlns:a16="http://schemas.microsoft.com/office/drawing/2014/main" id="{00000000-0008-0000-0600-0000C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0" name="Text Box 33">
          <a:extLst>
            <a:ext uri="{FF2B5EF4-FFF2-40B4-BE49-F238E27FC236}">
              <a16:creationId xmlns:a16="http://schemas.microsoft.com/office/drawing/2014/main" id="{00000000-0008-0000-0600-0000C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1" name="Text Box 33">
          <a:extLst>
            <a:ext uri="{FF2B5EF4-FFF2-40B4-BE49-F238E27FC236}">
              <a16:creationId xmlns:a16="http://schemas.microsoft.com/office/drawing/2014/main" id="{00000000-0008-0000-0600-0000C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2" name="Text Box 33">
          <a:extLst>
            <a:ext uri="{FF2B5EF4-FFF2-40B4-BE49-F238E27FC236}">
              <a16:creationId xmlns:a16="http://schemas.microsoft.com/office/drawing/2014/main" id="{00000000-0008-0000-0600-0000D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3" name="Text Box 33">
          <a:extLst>
            <a:ext uri="{FF2B5EF4-FFF2-40B4-BE49-F238E27FC236}">
              <a16:creationId xmlns:a16="http://schemas.microsoft.com/office/drawing/2014/main" id="{00000000-0008-0000-0600-0000D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14" name="Text Box 33">
          <a:extLst>
            <a:ext uri="{FF2B5EF4-FFF2-40B4-BE49-F238E27FC236}">
              <a16:creationId xmlns:a16="http://schemas.microsoft.com/office/drawing/2014/main" id="{00000000-0008-0000-0600-0000D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15" name="Text Box 33">
          <a:extLst>
            <a:ext uri="{FF2B5EF4-FFF2-40B4-BE49-F238E27FC236}">
              <a16:creationId xmlns:a16="http://schemas.microsoft.com/office/drawing/2014/main" id="{00000000-0008-0000-0600-0000D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6" name="Text Box 33">
          <a:extLst>
            <a:ext uri="{FF2B5EF4-FFF2-40B4-BE49-F238E27FC236}">
              <a16:creationId xmlns:a16="http://schemas.microsoft.com/office/drawing/2014/main" id="{00000000-0008-0000-0600-0000D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7" name="Text Box 33">
          <a:extLst>
            <a:ext uri="{FF2B5EF4-FFF2-40B4-BE49-F238E27FC236}">
              <a16:creationId xmlns:a16="http://schemas.microsoft.com/office/drawing/2014/main" id="{00000000-0008-0000-0600-0000D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8" name="Text Box 33">
          <a:extLst>
            <a:ext uri="{FF2B5EF4-FFF2-40B4-BE49-F238E27FC236}">
              <a16:creationId xmlns:a16="http://schemas.microsoft.com/office/drawing/2014/main" id="{00000000-0008-0000-0600-0000D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9" name="Text Box 33">
          <a:extLst>
            <a:ext uri="{FF2B5EF4-FFF2-40B4-BE49-F238E27FC236}">
              <a16:creationId xmlns:a16="http://schemas.microsoft.com/office/drawing/2014/main" id="{00000000-0008-0000-0600-0000D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20" name="Text Box 33">
          <a:extLst>
            <a:ext uri="{FF2B5EF4-FFF2-40B4-BE49-F238E27FC236}">
              <a16:creationId xmlns:a16="http://schemas.microsoft.com/office/drawing/2014/main" id="{00000000-0008-0000-0600-0000D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21" name="Text Box 33">
          <a:extLst>
            <a:ext uri="{FF2B5EF4-FFF2-40B4-BE49-F238E27FC236}">
              <a16:creationId xmlns:a16="http://schemas.microsoft.com/office/drawing/2014/main" id="{00000000-0008-0000-0600-0000D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22" name="Text Box 33">
          <a:extLst>
            <a:ext uri="{FF2B5EF4-FFF2-40B4-BE49-F238E27FC236}">
              <a16:creationId xmlns:a16="http://schemas.microsoft.com/office/drawing/2014/main" id="{00000000-0008-0000-0600-0000D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23" name="Text Box 33">
          <a:extLst>
            <a:ext uri="{FF2B5EF4-FFF2-40B4-BE49-F238E27FC236}">
              <a16:creationId xmlns:a16="http://schemas.microsoft.com/office/drawing/2014/main" id="{00000000-0008-0000-0600-0000D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24" name="Text Box 33">
          <a:extLst>
            <a:ext uri="{FF2B5EF4-FFF2-40B4-BE49-F238E27FC236}">
              <a16:creationId xmlns:a16="http://schemas.microsoft.com/office/drawing/2014/main" id="{00000000-0008-0000-0600-0000D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5" name="Text Box 33">
          <a:extLst>
            <a:ext uri="{FF2B5EF4-FFF2-40B4-BE49-F238E27FC236}">
              <a16:creationId xmlns:a16="http://schemas.microsoft.com/office/drawing/2014/main" id="{00000000-0008-0000-0600-0000D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6" name="Text Box 33">
          <a:extLst>
            <a:ext uri="{FF2B5EF4-FFF2-40B4-BE49-F238E27FC236}">
              <a16:creationId xmlns:a16="http://schemas.microsoft.com/office/drawing/2014/main" id="{00000000-0008-0000-0600-0000D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7" name="Text Box 33">
          <a:extLst>
            <a:ext uri="{FF2B5EF4-FFF2-40B4-BE49-F238E27FC236}">
              <a16:creationId xmlns:a16="http://schemas.microsoft.com/office/drawing/2014/main" id="{00000000-0008-0000-0600-0000D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8" name="Text Box 33">
          <a:extLst>
            <a:ext uri="{FF2B5EF4-FFF2-40B4-BE49-F238E27FC236}">
              <a16:creationId xmlns:a16="http://schemas.microsoft.com/office/drawing/2014/main" id="{00000000-0008-0000-0600-0000E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9" name="Text Box 33">
          <a:extLst>
            <a:ext uri="{FF2B5EF4-FFF2-40B4-BE49-F238E27FC236}">
              <a16:creationId xmlns:a16="http://schemas.microsoft.com/office/drawing/2014/main" id="{00000000-0008-0000-0600-0000E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0" name="Text Box 33">
          <a:extLst>
            <a:ext uri="{FF2B5EF4-FFF2-40B4-BE49-F238E27FC236}">
              <a16:creationId xmlns:a16="http://schemas.microsoft.com/office/drawing/2014/main" id="{00000000-0008-0000-0600-0000E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1" name="Text Box 33">
          <a:extLst>
            <a:ext uri="{FF2B5EF4-FFF2-40B4-BE49-F238E27FC236}">
              <a16:creationId xmlns:a16="http://schemas.microsoft.com/office/drawing/2014/main" id="{00000000-0008-0000-0600-0000E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32" name="Text Box 33">
          <a:extLst>
            <a:ext uri="{FF2B5EF4-FFF2-40B4-BE49-F238E27FC236}">
              <a16:creationId xmlns:a16="http://schemas.microsoft.com/office/drawing/2014/main" id="{00000000-0008-0000-0600-0000E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33" name="Text Box 33">
          <a:extLst>
            <a:ext uri="{FF2B5EF4-FFF2-40B4-BE49-F238E27FC236}">
              <a16:creationId xmlns:a16="http://schemas.microsoft.com/office/drawing/2014/main" id="{00000000-0008-0000-0600-0000E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4" name="Text Box 33">
          <a:extLst>
            <a:ext uri="{FF2B5EF4-FFF2-40B4-BE49-F238E27FC236}">
              <a16:creationId xmlns:a16="http://schemas.microsoft.com/office/drawing/2014/main" id="{00000000-0008-0000-0600-0000E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5" name="Text Box 33">
          <a:extLst>
            <a:ext uri="{FF2B5EF4-FFF2-40B4-BE49-F238E27FC236}">
              <a16:creationId xmlns:a16="http://schemas.microsoft.com/office/drawing/2014/main" id="{00000000-0008-0000-0600-0000E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6" name="Text Box 33">
          <a:extLst>
            <a:ext uri="{FF2B5EF4-FFF2-40B4-BE49-F238E27FC236}">
              <a16:creationId xmlns:a16="http://schemas.microsoft.com/office/drawing/2014/main" id="{00000000-0008-0000-0600-0000E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7" name="Text Box 33">
          <a:extLst>
            <a:ext uri="{FF2B5EF4-FFF2-40B4-BE49-F238E27FC236}">
              <a16:creationId xmlns:a16="http://schemas.microsoft.com/office/drawing/2014/main" id="{00000000-0008-0000-0600-0000E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8" name="Text Box 33">
          <a:extLst>
            <a:ext uri="{FF2B5EF4-FFF2-40B4-BE49-F238E27FC236}">
              <a16:creationId xmlns:a16="http://schemas.microsoft.com/office/drawing/2014/main" id="{00000000-0008-0000-0600-0000E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9" name="Text Box 33">
          <a:extLst>
            <a:ext uri="{FF2B5EF4-FFF2-40B4-BE49-F238E27FC236}">
              <a16:creationId xmlns:a16="http://schemas.microsoft.com/office/drawing/2014/main" id="{00000000-0008-0000-0600-0000E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40" name="Text Box 33">
          <a:extLst>
            <a:ext uri="{FF2B5EF4-FFF2-40B4-BE49-F238E27FC236}">
              <a16:creationId xmlns:a16="http://schemas.microsoft.com/office/drawing/2014/main" id="{00000000-0008-0000-0600-0000E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41" name="Text Box 33">
          <a:extLst>
            <a:ext uri="{FF2B5EF4-FFF2-40B4-BE49-F238E27FC236}">
              <a16:creationId xmlns:a16="http://schemas.microsoft.com/office/drawing/2014/main" id="{00000000-0008-0000-0600-0000E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42" name="Text Box 33">
          <a:extLst>
            <a:ext uri="{FF2B5EF4-FFF2-40B4-BE49-F238E27FC236}">
              <a16:creationId xmlns:a16="http://schemas.microsoft.com/office/drawing/2014/main" id="{00000000-0008-0000-0600-0000E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3" name="Text Box 33">
          <a:extLst>
            <a:ext uri="{FF2B5EF4-FFF2-40B4-BE49-F238E27FC236}">
              <a16:creationId xmlns:a16="http://schemas.microsoft.com/office/drawing/2014/main" id="{00000000-0008-0000-0600-0000E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4" name="Text Box 33">
          <a:extLst>
            <a:ext uri="{FF2B5EF4-FFF2-40B4-BE49-F238E27FC236}">
              <a16:creationId xmlns:a16="http://schemas.microsoft.com/office/drawing/2014/main" id="{00000000-0008-0000-0600-0000F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5" name="Text Box 33">
          <a:extLst>
            <a:ext uri="{FF2B5EF4-FFF2-40B4-BE49-F238E27FC236}">
              <a16:creationId xmlns:a16="http://schemas.microsoft.com/office/drawing/2014/main" id="{00000000-0008-0000-0600-0000F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6" name="Text Box 33">
          <a:extLst>
            <a:ext uri="{FF2B5EF4-FFF2-40B4-BE49-F238E27FC236}">
              <a16:creationId xmlns:a16="http://schemas.microsoft.com/office/drawing/2014/main" id="{00000000-0008-0000-0600-0000F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7" name="Text Box 33">
          <a:extLst>
            <a:ext uri="{FF2B5EF4-FFF2-40B4-BE49-F238E27FC236}">
              <a16:creationId xmlns:a16="http://schemas.microsoft.com/office/drawing/2014/main" id="{00000000-0008-0000-0600-0000F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8" name="Text Box 33">
          <a:extLst>
            <a:ext uri="{FF2B5EF4-FFF2-40B4-BE49-F238E27FC236}">
              <a16:creationId xmlns:a16="http://schemas.microsoft.com/office/drawing/2014/main" id="{00000000-0008-0000-0600-0000F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9" name="Text Box 33">
          <a:extLst>
            <a:ext uri="{FF2B5EF4-FFF2-40B4-BE49-F238E27FC236}">
              <a16:creationId xmlns:a16="http://schemas.microsoft.com/office/drawing/2014/main" id="{00000000-0008-0000-0600-0000F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50" name="Text Box 33">
          <a:extLst>
            <a:ext uri="{FF2B5EF4-FFF2-40B4-BE49-F238E27FC236}">
              <a16:creationId xmlns:a16="http://schemas.microsoft.com/office/drawing/2014/main" id="{00000000-0008-0000-0600-0000F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51" name="Text Box 33">
          <a:extLst>
            <a:ext uri="{FF2B5EF4-FFF2-40B4-BE49-F238E27FC236}">
              <a16:creationId xmlns:a16="http://schemas.microsoft.com/office/drawing/2014/main" id="{00000000-0008-0000-0600-0000F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2" name="Text Box 33">
          <a:extLst>
            <a:ext uri="{FF2B5EF4-FFF2-40B4-BE49-F238E27FC236}">
              <a16:creationId xmlns:a16="http://schemas.microsoft.com/office/drawing/2014/main" id="{00000000-0008-0000-0600-0000F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3" name="Text Box 33">
          <a:extLst>
            <a:ext uri="{FF2B5EF4-FFF2-40B4-BE49-F238E27FC236}">
              <a16:creationId xmlns:a16="http://schemas.microsoft.com/office/drawing/2014/main" id="{00000000-0008-0000-0600-0000F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4" name="Text Box 33">
          <a:extLst>
            <a:ext uri="{FF2B5EF4-FFF2-40B4-BE49-F238E27FC236}">
              <a16:creationId xmlns:a16="http://schemas.microsoft.com/office/drawing/2014/main" id="{00000000-0008-0000-0600-0000F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5" name="Text Box 33">
          <a:extLst>
            <a:ext uri="{FF2B5EF4-FFF2-40B4-BE49-F238E27FC236}">
              <a16:creationId xmlns:a16="http://schemas.microsoft.com/office/drawing/2014/main" id="{00000000-0008-0000-0600-0000F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6" name="Text Box 33">
          <a:extLst>
            <a:ext uri="{FF2B5EF4-FFF2-40B4-BE49-F238E27FC236}">
              <a16:creationId xmlns:a16="http://schemas.microsoft.com/office/drawing/2014/main" id="{00000000-0008-0000-0600-0000F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7" name="Text Box 33">
          <a:extLst>
            <a:ext uri="{FF2B5EF4-FFF2-40B4-BE49-F238E27FC236}">
              <a16:creationId xmlns:a16="http://schemas.microsoft.com/office/drawing/2014/main" id="{00000000-0008-0000-0600-0000F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8" name="Text Box 33">
          <a:extLst>
            <a:ext uri="{FF2B5EF4-FFF2-40B4-BE49-F238E27FC236}">
              <a16:creationId xmlns:a16="http://schemas.microsoft.com/office/drawing/2014/main" id="{00000000-0008-0000-0600-0000F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59" name="Text Box 33">
          <a:extLst>
            <a:ext uri="{FF2B5EF4-FFF2-40B4-BE49-F238E27FC236}">
              <a16:creationId xmlns:a16="http://schemas.microsoft.com/office/drawing/2014/main" id="{00000000-0008-0000-0600-0000F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60" name="Text Box 33">
          <a:extLst>
            <a:ext uri="{FF2B5EF4-FFF2-40B4-BE49-F238E27FC236}">
              <a16:creationId xmlns:a16="http://schemas.microsoft.com/office/drawing/2014/main" id="{00000000-0008-0000-0600-00000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1" name="Text Box 33">
          <a:extLst>
            <a:ext uri="{FF2B5EF4-FFF2-40B4-BE49-F238E27FC236}">
              <a16:creationId xmlns:a16="http://schemas.microsoft.com/office/drawing/2014/main" id="{00000000-0008-0000-0600-00000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2" name="Text Box 33">
          <a:extLst>
            <a:ext uri="{FF2B5EF4-FFF2-40B4-BE49-F238E27FC236}">
              <a16:creationId xmlns:a16="http://schemas.microsoft.com/office/drawing/2014/main" id="{00000000-0008-0000-0600-00000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3" name="Text Box 33">
          <a:extLst>
            <a:ext uri="{FF2B5EF4-FFF2-40B4-BE49-F238E27FC236}">
              <a16:creationId xmlns:a16="http://schemas.microsoft.com/office/drawing/2014/main" id="{00000000-0008-0000-0600-00000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4" name="Text Box 33">
          <a:extLst>
            <a:ext uri="{FF2B5EF4-FFF2-40B4-BE49-F238E27FC236}">
              <a16:creationId xmlns:a16="http://schemas.microsoft.com/office/drawing/2014/main" id="{00000000-0008-0000-0600-00000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5" name="Text Box 33">
          <a:extLst>
            <a:ext uri="{FF2B5EF4-FFF2-40B4-BE49-F238E27FC236}">
              <a16:creationId xmlns:a16="http://schemas.microsoft.com/office/drawing/2014/main" id="{00000000-0008-0000-0600-00000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6" name="Text Box 33">
          <a:extLst>
            <a:ext uri="{FF2B5EF4-FFF2-40B4-BE49-F238E27FC236}">
              <a16:creationId xmlns:a16="http://schemas.microsoft.com/office/drawing/2014/main" id="{00000000-0008-0000-0600-00000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7" name="Text Box 33">
          <a:extLst>
            <a:ext uri="{FF2B5EF4-FFF2-40B4-BE49-F238E27FC236}">
              <a16:creationId xmlns:a16="http://schemas.microsoft.com/office/drawing/2014/main" id="{00000000-0008-0000-0600-00000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68" name="Text Box 33">
          <a:extLst>
            <a:ext uri="{FF2B5EF4-FFF2-40B4-BE49-F238E27FC236}">
              <a16:creationId xmlns:a16="http://schemas.microsoft.com/office/drawing/2014/main" id="{00000000-0008-0000-0600-00000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69" name="Text Box 33">
          <a:extLst>
            <a:ext uri="{FF2B5EF4-FFF2-40B4-BE49-F238E27FC236}">
              <a16:creationId xmlns:a16="http://schemas.microsoft.com/office/drawing/2014/main" id="{00000000-0008-0000-0600-00000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0" name="Text Box 33">
          <a:extLst>
            <a:ext uri="{FF2B5EF4-FFF2-40B4-BE49-F238E27FC236}">
              <a16:creationId xmlns:a16="http://schemas.microsoft.com/office/drawing/2014/main" id="{00000000-0008-0000-0600-00000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1" name="Text Box 33">
          <a:extLst>
            <a:ext uri="{FF2B5EF4-FFF2-40B4-BE49-F238E27FC236}">
              <a16:creationId xmlns:a16="http://schemas.microsoft.com/office/drawing/2014/main" id="{00000000-0008-0000-0600-00000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2" name="Text Box 33">
          <a:extLst>
            <a:ext uri="{FF2B5EF4-FFF2-40B4-BE49-F238E27FC236}">
              <a16:creationId xmlns:a16="http://schemas.microsoft.com/office/drawing/2014/main" id="{00000000-0008-0000-0600-00000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3" name="Text Box 33">
          <a:extLst>
            <a:ext uri="{FF2B5EF4-FFF2-40B4-BE49-F238E27FC236}">
              <a16:creationId xmlns:a16="http://schemas.microsoft.com/office/drawing/2014/main" id="{00000000-0008-0000-0600-00000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4" name="Text Box 33">
          <a:extLst>
            <a:ext uri="{FF2B5EF4-FFF2-40B4-BE49-F238E27FC236}">
              <a16:creationId xmlns:a16="http://schemas.microsoft.com/office/drawing/2014/main" id="{00000000-0008-0000-0600-00000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5" name="Text Box 33">
          <a:extLst>
            <a:ext uri="{FF2B5EF4-FFF2-40B4-BE49-F238E27FC236}">
              <a16:creationId xmlns:a16="http://schemas.microsoft.com/office/drawing/2014/main" id="{00000000-0008-0000-0600-00000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6" name="Text Box 33">
          <a:extLst>
            <a:ext uri="{FF2B5EF4-FFF2-40B4-BE49-F238E27FC236}">
              <a16:creationId xmlns:a16="http://schemas.microsoft.com/office/drawing/2014/main" id="{00000000-0008-0000-0600-00001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77" name="Text Box 33">
          <a:extLst>
            <a:ext uri="{FF2B5EF4-FFF2-40B4-BE49-F238E27FC236}">
              <a16:creationId xmlns:a16="http://schemas.microsoft.com/office/drawing/2014/main" id="{00000000-0008-0000-0600-00001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78" name="Text Box 33">
          <a:extLst>
            <a:ext uri="{FF2B5EF4-FFF2-40B4-BE49-F238E27FC236}">
              <a16:creationId xmlns:a16="http://schemas.microsoft.com/office/drawing/2014/main" id="{00000000-0008-0000-0600-00001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79" name="Text Box 33">
          <a:extLst>
            <a:ext uri="{FF2B5EF4-FFF2-40B4-BE49-F238E27FC236}">
              <a16:creationId xmlns:a16="http://schemas.microsoft.com/office/drawing/2014/main" id="{00000000-0008-0000-0600-00001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0" name="Text Box 33">
          <a:extLst>
            <a:ext uri="{FF2B5EF4-FFF2-40B4-BE49-F238E27FC236}">
              <a16:creationId xmlns:a16="http://schemas.microsoft.com/office/drawing/2014/main" id="{00000000-0008-0000-0600-00001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1" name="Text Box 33">
          <a:extLst>
            <a:ext uri="{FF2B5EF4-FFF2-40B4-BE49-F238E27FC236}">
              <a16:creationId xmlns:a16="http://schemas.microsoft.com/office/drawing/2014/main" id="{00000000-0008-0000-0600-00001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2" name="Text Box 33">
          <a:extLst>
            <a:ext uri="{FF2B5EF4-FFF2-40B4-BE49-F238E27FC236}">
              <a16:creationId xmlns:a16="http://schemas.microsoft.com/office/drawing/2014/main" id="{00000000-0008-0000-0600-00001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3" name="Text Box 33">
          <a:extLst>
            <a:ext uri="{FF2B5EF4-FFF2-40B4-BE49-F238E27FC236}">
              <a16:creationId xmlns:a16="http://schemas.microsoft.com/office/drawing/2014/main" id="{00000000-0008-0000-0600-00001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4" name="Text Box 33">
          <a:extLst>
            <a:ext uri="{FF2B5EF4-FFF2-40B4-BE49-F238E27FC236}">
              <a16:creationId xmlns:a16="http://schemas.microsoft.com/office/drawing/2014/main" id="{00000000-0008-0000-0600-00001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5" name="Text Box 33">
          <a:extLst>
            <a:ext uri="{FF2B5EF4-FFF2-40B4-BE49-F238E27FC236}">
              <a16:creationId xmlns:a16="http://schemas.microsoft.com/office/drawing/2014/main" id="{00000000-0008-0000-0600-00001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86" name="Text Box 33">
          <a:extLst>
            <a:ext uri="{FF2B5EF4-FFF2-40B4-BE49-F238E27FC236}">
              <a16:creationId xmlns:a16="http://schemas.microsoft.com/office/drawing/2014/main" id="{00000000-0008-0000-0600-00001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87" name="Text Box 33">
          <a:extLst>
            <a:ext uri="{FF2B5EF4-FFF2-40B4-BE49-F238E27FC236}">
              <a16:creationId xmlns:a16="http://schemas.microsoft.com/office/drawing/2014/main" id="{00000000-0008-0000-0600-00001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8" name="Text Box 33">
          <a:extLst>
            <a:ext uri="{FF2B5EF4-FFF2-40B4-BE49-F238E27FC236}">
              <a16:creationId xmlns:a16="http://schemas.microsoft.com/office/drawing/2014/main" id="{00000000-0008-0000-0600-00001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9" name="Text Box 33">
          <a:extLst>
            <a:ext uri="{FF2B5EF4-FFF2-40B4-BE49-F238E27FC236}">
              <a16:creationId xmlns:a16="http://schemas.microsoft.com/office/drawing/2014/main" id="{00000000-0008-0000-0600-00001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0" name="Text Box 33">
          <a:extLst>
            <a:ext uri="{FF2B5EF4-FFF2-40B4-BE49-F238E27FC236}">
              <a16:creationId xmlns:a16="http://schemas.microsoft.com/office/drawing/2014/main" id="{00000000-0008-0000-0600-00001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1" name="Text Box 33">
          <a:extLst>
            <a:ext uri="{FF2B5EF4-FFF2-40B4-BE49-F238E27FC236}">
              <a16:creationId xmlns:a16="http://schemas.microsoft.com/office/drawing/2014/main" id="{00000000-0008-0000-0600-00001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2" name="Text Box 33">
          <a:extLst>
            <a:ext uri="{FF2B5EF4-FFF2-40B4-BE49-F238E27FC236}">
              <a16:creationId xmlns:a16="http://schemas.microsoft.com/office/drawing/2014/main" id="{00000000-0008-0000-0600-00002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3" name="Text Box 33">
          <a:extLst>
            <a:ext uri="{FF2B5EF4-FFF2-40B4-BE49-F238E27FC236}">
              <a16:creationId xmlns:a16="http://schemas.microsoft.com/office/drawing/2014/main" id="{00000000-0008-0000-0600-00002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4" name="Text Box 33">
          <a:extLst>
            <a:ext uri="{FF2B5EF4-FFF2-40B4-BE49-F238E27FC236}">
              <a16:creationId xmlns:a16="http://schemas.microsoft.com/office/drawing/2014/main" id="{00000000-0008-0000-0600-00002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95" name="Text Box 33">
          <a:extLst>
            <a:ext uri="{FF2B5EF4-FFF2-40B4-BE49-F238E27FC236}">
              <a16:creationId xmlns:a16="http://schemas.microsoft.com/office/drawing/2014/main" id="{00000000-0008-0000-0600-00002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96" name="Text Box 33">
          <a:extLst>
            <a:ext uri="{FF2B5EF4-FFF2-40B4-BE49-F238E27FC236}">
              <a16:creationId xmlns:a16="http://schemas.microsoft.com/office/drawing/2014/main" id="{00000000-0008-0000-0600-00002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7" name="Text Box 33">
          <a:extLst>
            <a:ext uri="{FF2B5EF4-FFF2-40B4-BE49-F238E27FC236}">
              <a16:creationId xmlns:a16="http://schemas.microsoft.com/office/drawing/2014/main" id="{00000000-0008-0000-0600-00002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8" name="Text Box 33">
          <a:extLst>
            <a:ext uri="{FF2B5EF4-FFF2-40B4-BE49-F238E27FC236}">
              <a16:creationId xmlns:a16="http://schemas.microsoft.com/office/drawing/2014/main" id="{00000000-0008-0000-0600-00002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9" name="Text Box 33">
          <a:extLst>
            <a:ext uri="{FF2B5EF4-FFF2-40B4-BE49-F238E27FC236}">
              <a16:creationId xmlns:a16="http://schemas.microsoft.com/office/drawing/2014/main" id="{00000000-0008-0000-0600-00002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0" name="Text Box 33">
          <a:extLst>
            <a:ext uri="{FF2B5EF4-FFF2-40B4-BE49-F238E27FC236}">
              <a16:creationId xmlns:a16="http://schemas.microsoft.com/office/drawing/2014/main" id="{00000000-0008-0000-0600-00002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1" name="Text Box 33">
          <a:extLst>
            <a:ext uri="{FF2B5EF4-FFF2-40B4-BE49-F238E27FC236}">
              <a16:creationId xmlns:a16="http://schemas.microsoft.com/office/drawing/2014/main" id="{00000000-0008-0000-0600-00002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2" name="Text Box 33">
          <a:extLst>
            <a:ext uri="{FF2B5EF4-FFF2-40B4-BE49-F238E27FC236}">
              <a16:creationId xmlns:a16="http://schemas.microsoft.com/office/drawing/2014/main" id="{00000000-0008-0000-0600-00002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3" name="Text Box 33">
          <a:extLst>
            <a:ext uri="{FF2B5EF4-FFF2-40B4-BE49-F238E27FC236}">
              <a16:creationId xmlns:a16="http://schemas.microsoft.com/office/drawing/2014/main" id="{00000000-0008-0000-0600-00002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04" name="Text Box 33">
          <a:extLst>
            <a:ext uri="{FF2B5EF4-FFF2-40B4-BE49-F238E27FC236}">
              <a16:creationId xmlns:a16="http://schemas.microsoft.com/office/drawing/2014/main" id="{00000000-0008-0000-0600-00002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05" name="Text Box 33">
          <a:extLst>
            <a:ext uri="{FF2B5EF4-FFF2-40B4-BE49-F238E27FC236}">
              <a16:creationId xmlns:a16="http://schemas.microsoft.com/office/drawing/2014/main" id="{00000000-0008-0000-0600-00002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6" name="Text Box 33">
          <a:extLst>
            <a:ext uri="{FF2B5EF4-FFF2-40B4-BE49-F238E27FC236}">
              <a16:creationId xmlns:a16="http://schemas.microsoft.com/office/drawing/2014/main" id="{00000000-0008-0000-0600-00002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7" name="Text Box 33">
          <a:extLst>
            <a:ext uri="{FF2B5EF4-FFF2-40B4-BE49-F238E27FC236}">
              <a16:creationId xmlns:a16="http://schemas.microsoft.com/office/drawing/2014/main" id="{00000000-0008-0000-0600-00002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8" name="Text Box 33">
          <a:extLst>
            <a:ext uri="{FF2B5EF4-FFF2-40B4-BE49-F238E27FC236}">
              <a16:creationId xmlns:a16="http://schemas.microsoft.com/office/drawing/2014/main" id="{00000000-0008-0000-0600-00003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9" name="Text Box 33">
          <a:extLst>
            <a:ext uri="{FF2B5EF4-FFF2-40B4-BE49-F238E27FC236}">
              <a16:creationId xmlns:a16="http://schemas.microsoft.com/office/drawing/2014/main" id="{00000000-0008-0000-0600-00003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10" name="Text Box 33">
          <a:extLst>
            <a:ext uri="{FF2B5EF4-FFF2-40B4-BE49-F238E27FC236}">
              <a16:creationId xmlns:a16="http://schemas.microsoft.com/office/drawing/2014/main" id="{00000000-0008-0000-0600-00003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11" name="Text Box 33">
          <a:extLst>
            <a:ext uri="{FF2B5EF4-FFF2-40B4-BE49-F238E27FC236}">
              <a16:creationId xmlns:a16="http://schemas.microsoft.com/office/drawing/2014/main" id="{00000000-0008-0000-0600-00003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12" name="Text Box 33">
          <a:extLst>
            <a:ext uri="{FF2B5EF4-FFF2-40B4-BE49-F238E27FC236}">
              <a16:creationId xmlns:a16="http://schemas.microsoft.com/office/drawing/2014/main" id="{00000000-0008-0000-0600-00003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13" name="Text Box 33">
          <a:extLst>
            <a:ext uri="{FF2B5EF4-FFF2-40B4-BE49-F238E27FC236}">
              <a16:creationId xmlns:a16="http://schemas.microsoft.com/office/drawing/2014/main" id="{00000000-0008-0000-0600-00003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14" name="Text Box 33">
          <a:extLst>
            <a:ext uri="{FF2B5EF4-FFF2-40B4-BE49-F238E27FC236}">
              <a16:creationId xmlns:a16="http://schemas.microsoft.com/office/drawing/2014/main" id="{00000000-0008-0000-0600-00003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5" name="Text Box 33">
          <a:extLst>
            <a:ext uri="{FF2B5EF4-FFF2-40B4-BE49-F238E27FC236}">
              <a16:creationId xmlns:a16="http://schemas.microsoft.com/office/drawing/2014/main" id="{00000000-0008-0000-0600-00003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6" name="Text Box 33">
          <a:extLst>
            <a:ext uri="{FF2B5EF4-FFF2-40B4-BE49-F238E27FC236}">
              <a16:creationId xmlns:a16="http://schemas.microsoft.com/office/drawing/2014/main" id="{00000000-0008-0000-0600-00003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7" name="Text Box 33">
          <a:extLst>
            <a:ext uri="{FF2B5EF4-FFF2-40B4-BE49-F238E27FC236}">
              <a16:creationId xmlns:a16="http://schemas.microsoft.com/office/drawing/2014/main" id="{00000000-0008-0000-0600-00003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8" name="Text Box 33">
          <a:extLst>
            <a:ext uri="{FF2B5EF4-FFF2-40B4-BE49-F238E27FC236}">
              <a16:creationId xmlns:a16="http://schemas.microsoft.com/office/drawing/2014/main" id="{00000000-0008-0000-0600-00003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9" name="Text Box 33">
          <a:extLst>
            <a:ext uri="{FF2B5EF4-FFF2-40B4-BE49-F238E27FC236}">
              <a16:creationId xmlns:a16="http://schemas.microsoft.com/office/drawing/2014/main" id="{00000000-0008-0000-0600-00003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0" name="Text Box 33">
          <a:extLst>
            <a:ext uri="{FF2B5EF4-FFF2-40B4-BE49-F238E27FC236}">
              <a16:creationId xmlns:a16="http://schemas.microsoft.com/office/drawing/2014/main" id="{00000000-0008-0000-0600-00003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1" name="Text Box 33">
          <a:extLst>
            <a:ext uri="{FF2B5EF4-FFF2-40B4-BE49-F238E27FC236}">
              <a16:creationId xmlns:a16="http://schemas.microsoft.com/office/drawing/2014/main" id="{00000000-0008-0000-0600-00003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22" name="Text Box 33">
          <a:extLst>
            <a:ext uri="{FF2B5EF4-FFF2-40B4-BE49-F238E27FC236}">
              <a16:creationId xmlns:a16="http://schemas.microsoft.com/office/drawing/2014/main" id="{00000000-0008-0000-0600-00003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23" name="Text Box 33">
          <a:extLst>
            <a:ext uri="{FF2B5EF4-FFF2-40B4-BE49-F238E27FC236}">
              <a16:creationId xmlns:a16="http://schemas.microsoft.com/office/drawing/2014/main" id="{00000000-0008-0000-0600-00003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4" name="Text Box 33">
          <a:extLst>
            <a:ext uri="{FF2B5EF4-FFF2-40B4-BE49-F238E27FC236}">
              <a16:creationId xmlns:a16="http://schemas.microsoft.com/office/drawing/2014/main" id="{00000000-0008-0000-0600-00004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5" name="Text Box 33">
          <a:extLst>
            <a:ext uri="{FF2B5EF4-FFF2-40B4-BE49-F238E27FC236}">
              <a16:creationId xmlns:a16="http://schemas.microsoft.com/office/drawing/2014/main" id="{00000000-0008-0000-0600-00004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6" name="Text Box 33">
          <a:extLst>
            <a:ext uri="{FF2B5EF4-FFF2-40B4-BE49-F238E27FC236}">
              <a16:creationId xmlns:a16="http://schemas.microsoft.com/office/drawing/2014/main" id="{00000000-0008-0000-0600-00004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7" name="Text Box 33">
          <a:extLst>
            <a:ext uri="{FF2B5EF4-FFF2-40B4-BE49-F238E27FC236}">
              <a16:creationId xmlns:a16="http://schemas.microsoft.com/office/drawing/2014/main" id="{00000000-0008-0000-0600-00004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8" name="Text Box 33">
          <a:extLst>
            <a:ext uri="{FF2B5EF4-FFF2-40B4-BE49-F238E27FC236}">
              <a16:creationId xmlns:a16="http://schemas.microsoft.com/office/drawing/2014/main" id="{00000000-0008-0000-0600-00004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9" name="Text Box 33">
          <a:extLst>
            <a:ext uri="{FF2B5EF4-FFF2-40B4-BE49-F238E27FC236}">
              <a16:creationId xmlns:a16="http://schemas.microsoft.com/office/drawing/2014/main" id="{00000000-0008-0000-0600-00004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30" name="Text Box 33">
          <a:extLst>
            <a:ext uri="{FF2B5EF4-FFF2-40B4-BE49-F238E27FC236}">
              <a16:creationId xmlns:a16="http://schemas.microsoft.com/office/drawing/2014/main" id="{00000000-0008-0000-0600-00004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31" name="Text Box 33">
          <a:extLst>
            <a:ext uri="{FF2B5EF4-FFF2-40B4-BE49-F238E27FC236}">
              <a16:creationId xmlns:a16="http://schemas.microsoft.com/office/drawing/2014/main" id="{00000000-0008-0000-0600-00004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32" name="Text Box 33">
          <a:extLst>
            <a:ext uri="{FF2B5EF4-FFF2-40B4-BE49-F238E27FC236}">
              <a16:creationId xmlns:a16="http://schemas.microsoft.com/office/drawing/2014/main" id="{00000000-0008-0000-0600-00004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3" name="Text Box 33">
          <a:extLst>
            <a:ext uri="{FF2B5EF4-FFF2-40B4-BE49-F238E27FC236}">
              <a16:creationId xmlns:a16="http://schemas.microsoft.com/office/drawing/2014/main" id="{00000000-0008-0000-0600-00004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4" name="Text Box 33">
          <a:extLst>
            <a:ext uri="{FF2B5EF4-FFF2-40B4-BE49-F238E27FC236}">
              <a16:creationId xmlns:a16="http://schemas.microsoft.com/office/drawing/2014/main" id="{00000000-0008-0000-0600-00004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5" name="Text Box 33">
          <a:extLst>
            <a:ext uri="{FF2B5EF4-FFF2-40B4-BE49-F238E27FC236}">
              <a16:creationId xmlns:a16="http://schemas.microsoft.com/office/drawing/2014/main" id="{00000000-0008-0000-0600-00004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6" name="Text Box 33">
          <a:extLst>
            <a:ext uri="{FF2B5EF4-FFF2-40B4-BE49-F238E27FC236}">
              <a16:creationId xmlns:a16="http://schemas.microsoft.com/office/drawing/2014/main" id="{00000000-0008-0000-0600-00004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7" name="Text Box 33">
          <a:extLst>
            <a:ext uri="{FF2B5EF4-FFF2-40B4-BE49-F238E27FC236}">
              <a16:creationId xmlns:a16="http://schemas.microsoft.com/office/drawing/2014/main" id="{00000000-0008-0000-0600-00004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8" name="Text Box 33">
          <a:extLst>
            <a:ext uri="{FF2B5EF4-FFF2-40B4-BE49-F238E27FC236}">
              <a16:creationId xmlns:a16="http://schemas.microsoft.com/office/drawing/2014/main" id="{00000000-0008-0000-0600-00004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9" name="Text Box 33">
          <a:extLst>
            <a:ext uri="{FF2B5EF4-FFF2-40B4-BE49-F238E27FC236}">
              <a16:creationId xmlns:a16="http://schemas.microsoft.com/office/drawing/2014/main" id="{00000000-0008-0000-0600-00004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40" name="Text Box 33">
          <a:extLst>
            <a:ext uri="{FF2B5EF4-FFF2-40B4-BE49-F238E27FC236}">
              <a16:creationId xmlns:a16="http://schemas.microsoft.com/office/drawing/2014/main" id="{00000000-0008-0000-0600-00005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41" name="Text Box 33">
          <a:extLst>
            <a:ext uri="{FF2B5EF4-FFF2-40B4-BE49-F238E27FC236}">
              <a16:creationId xmlns:a16="http://schemas.microsoft.com/office/drawing/2014/main" id="{00000000-0008-0000-0600-00005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2" name="Text Box 33">
          <a:extLst>
            <a:ext uri="{FF2B5EF4-FFF2-40B4-BE49-F238E27FC236}">
              <a16:creationId xmlns:a16="http://schemas.microsoft.com/office/drawing/2014/main" id="{00000000-0008-0000-0600-00005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3" name="Text Box 33">
          <a:extLst>
            <a:ext uri="{FF2B5EF4-FFF2-40B4-BE49-F238E27FC236}">
              <a16:creationId xmlns:a16="http://schemas.microsoft.com/office/drawing/2014/main" id="{00000000-0008-0000-0600-00005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4" name="Text Box 33">
          <a:extLst>
            <a:ext uri="{FF2B5EF4-FFF2-40B4-BE49-F238E27FC236}">
              <a16:creationId xmlns:a16="http://schemas.microsoft.com/office/drawing/2014/main" id="{00000000-0008-0000-0600-00005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5" name="Text Box 33">
          <a:extLst>
            <a:ext uri="{FF2B5EF4-FFF2-40B4-BE49-F238E27FC236}">
              <a16:creationId xmlns:a16="http://schemas.microsoft.com/office/drawing/2014/main" id="{00000000-0008-0000-0600-00005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6" name="Text Box 33">
          <a:extLst>
            <a:ext uri="{FF2B5EF4-FFF2-40B4-BE49-F238E27FC236}">
              <a16:creationId xmlns:a16="http://schemas.microsoft.com/office/drawing/2014/main" id="{00000000-0008-0000-0600-00005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7" name="Text Box 33">
          <a:extLst>
            <a:ext uri="{FF2B5EF4-FFF2-40B4-BE49-F238E27FC236}">
              <a16:creationId xmlns:a16="http://schemas.microsoft.com/office/drawing/2014/main" id="{00000000-0008-0000-0600-00005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8" name="Text Box 33">
          <a:extLst>
            <a:ext uri="{FF2B5EF4-FFF2-40B4-BE49-F238E27FC236}">
              <a16:creationId xmlns:a16="http://schemas.microsoft.com/office/drawing/2014/main" id="{00000000-0008-0000-0600-00005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49" name="Text Box 33">
          <a:extLst>
            <a:ext uri="{FF2B5EF4-FFF2-40B4-BE49-F238E27FC236}">
              <a16:creationId xmlns:a16="http://schemas.microsoft.com/office/drawing/2014/main" id="{00000000-0008-0000-0600-00005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50" name="Text Box 33">
          <a:extLst>
            <a:ext uri="{FF2B5EF4-FFF2-40B4-BE49-F238E27FC236}">
              <a16:creationId xmlns:a16="http://schemas.microsoft.com/office/drawing/2014/main" id="{00000000-0008-0000-0600-00005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1" name="Text Box 33">
          <a:extLst>
            <a:ext uri="{FF2B5EF4-FFF2-40B4-BE49-F238E27FC236}">
              <a16:creationId xmlns:a16="http://schemas.microsoft.com/office/drawing/2014/main" id="{00000000-0008-0000-0600-00005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2" name="Text Box 33">
          <a:extLst>
            <a:ext uri="{FF2B5EF4-FFF2-40B4-BE49-F238E27FC236}">
              <a16:creationId xmlns:a16="http://schemas.microsoft.com/office/drawing/2014/main" id="{00000000-0008-0000-0600-00005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3" name="Text Box 33">
          <a:extLst>
            <a:ext uri="{FF2B5EF4-FFF2-40B4-BE49-F238E27FC236}">
              <a16:creationId xmlns:a16="http://schemas.microsoft.com/office/drawing/2014/main" id="{00000000-0008-0000-0600-00005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4" name="Text Box 33">
          <a:extLst>
            <a:ext uri="{FF2B5EF4-FFF2-40B4-BE49-F238E27FC236}">
              <a16:creationId xmlns:a16="http://schemas.microsoft.com/office/drawing/2014/main" id="{00000000-0008-0000-0600-00005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5" name="Text Box 33">
          <a:extLst>
            <a:ext uri="{FF2B5EF4-FFF2-40B4-BE49-F238E27FC236}">
              <a16:creationId xmlns:a16="http://schemas.microsoft.com/office/drawing/2014/main" id="{00000000-0008-0000-0600-00005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6" name="Text Box 33">
          <a:extLst>
            <a:ext uri="{FF2B5EF4-FFF2-40B4-BE49-F238E27FC236}">
              <a16:creationId xmlns:a16="http://schemas.microsoft.com/office/drawing/2014/main" id="{00000000-0008-0000-0600-00006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7" name="Text Box 33">
          <a:extLst>
            <a:ext uri="{FF2B5EF4-FFF2-40B4-BE49-F238E27FC236}">
              <a16:creationId xmlns:a16="http://schemas.microsoft.com/office/drawing/2014/main" id="{00000000-0008-0000-0600-00006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58" name="Text Box 33">
          <a:extLst>
            <a:ext uri="{FF2B5EF4-FFF2-40B4-BE49-F238E27FC236}">
              <a16:creationId xmlns:a16="http://schemas.microsoft.com/office/drawing/2014/main" id="{00000000-0008-0000-0600-00006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59" name="Text Box 33">
          <a:extLst>
            <a:ext uri="{FF2B5EF4-FFF2-40B4-BE49-F238E27FC236}">
              <a16:creationId xmlns:a16="http://schemas.microsoft.com/office/drawing/2014/main" id="{00000000-0008-0000-0600-00006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0" name="Text Box 33">
          <a:extLst>
            <a:ext uri="{FF2B5EF4-FFF2-40B4-BE49-F238E27FC236}">
              <a16:creationId xmlns:a16="http://schemas.microsoft.com/office/drawing/2014/main" id="{00000000-0008-0000-0600-00006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1" name="Text Box 33">
          <a:extLst>
            <a:ext uri="{FF2B5EF4-FFF2-40B4-BE49-F238E27FC236}">
              <a16:creationId xmlns:a16="http://schemas.microsoft.com/office/drawing/2014/main" id="{00000000-0008-0000-0600-00006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2" name="Text Box 33">
          <a:extLst>
            <a:ext uri="{FF2B5EF4-FFF2-40B4-BE49-F238E27FC236}">
              <a16:creationId xmlns:a16="http://schemas.microsoft.com/office/drawing/2014/main" id="{00000000-0008-0000-0600-00006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3" name="Text Box 33">
          <a:extLst>
            <a:ext uri="{FF2B5EF4-FFF2-40B4-BE49-F238E27FC236}">
              <a16:creationId xmlns:a16="http://schemas.microsoft.com/office/drawing/2014/main" id="{00000000-0008-0000-0600-00006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4" name="Text Box 33">
          <a:extLst>
            <a:ext uri="{FF2B5EF4-FFF2-40B4-BE49-F238E27FC236}">
              <a16:creationId xmlns:a16="http://schemas.microsoft.com/office/drawing/2014/main" id="{00000000-0008-0000-0600-00006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5" name="Text Box 33">
          <a:extLst>
            <a:ext uri="{FF2B5EF4-FFF2-40B4-BE49-F238E27FC236}">
              <a16:creationId xmlns:a16="http://schemas.microsoft.com/office/drawing/2014/main" id="{00000000-0008-0000-0600-00006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6" name="Text Box 33">
          <a:extLst>
            <a:ext uri="{FF2B5EF4-FFF2-40B4-BE49-F238E27FC236}">
              <a16:creationId xmlns:a16="http://schemas.microsoft.com/office/drawing/2014/main" id="{00000000-0008-0000-0600-00006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67" name="Text Box 33">
          <a:extLst>
            <a:ext uri="{FF2B5EF4-FFF2-40B4-BE49-F238E27FC236}">
              <a16:creationId xmlns:a16="http://schemas.microsoft.com/office/drawing/2014/main" id="{00000000-0008-0000-0600-00006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68" name="Text Box 33">
          <a:extLst>
            <a:ext uri="{FF2B5EF4-FFF2-40B4-BE49-F238E27FC236}">
              <a16:creationId xmlns:a16="http://schemas.microsoft.com/office/drawing/2014/main" id="{00000000-0008-0000-0600-00006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69" name="Text Box 33">
          <a:extLst>
            <a:ext uri="{FF2B5EF4-FFF2-40B4-BE49-F238E27FC236}">
              <a16:creationId xmlns:a16="http://schemas.microsoft.com/office/drawing/2014/main" id="{00000000-0008-0000-0600-00006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0" name="Text Box 33">
          <a:extLst>
            <a:ext uri="{FF2B5EF4-FFF2-40B4-BE49-F238E27FC236}">
              <a16:creationId xmlns:a16="http://schemas.microsoft.com/office/drawing/2014/main" id="{00000000-0008-0000-0600-00006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1" name="Text Box 33">
          <a:extLst>
            <a:ext uri="{FF2B5EF4-FFF2-40B4-BE49-F238E27FC236}">
              <a16:creationId xmlns:a16="http://schemas.microsoft.com/office/drawing/2014/main" id="{00000000-0008-0000-0600-00006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2" name="Text Box 33">
          <a:extLst>
            <a:ext uri="{FF2B5EF4-FFF2-40B4-BE49-F238E27FC236}">
              <a16:creationId xmlns:a16="http://schemas.microsoft.com/office/drawing/2014/main" id="{00000000-0008-0000-0600-00007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3" name="Text Box 33">
          <a:extLst>
            <a:ext uri="{FF2B5EF4-FFF2-40B4-BE49-F238E27FC236}">
              <a16:creationId xmlns:a16="http://schemas.microsoft.com/office/drawing/2014/main" id="{00000000-0008-0000-0600-00007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4" name="Text Box 33">
          <a:extLst>
            <a:ext uri="{FF2B5EF4-FFF2-40B4-BE49-F238E27FC236}">
              <a16:creationId xmlns:a16="http://schemas.microsoft.com/office/drawing/2014/main" id="{00000000-0008-0000-0600-00007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5" name="Text Box 33">
          <a:extLst>
            <a:ext uri="{FF2B5EF4-FFF2-40B4-BE49-F238E27FC236}">
              <a16:creationId xmlns:a16="http://schemas.microsoft.com/office/drawing/2014/main" id="{00000000-0008-0000-0600-00007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76" name="Text Box 33">
          <a:extLst>
            <a:ext uri="{FF2B5EF4-FFF2-40B4-BE49-F238E27FC236}">
              <a16:creationId xmlns:a16="http://schemas.microsoft.com/office/drawing/2014/main" id="{00000000-0008-0000-0600-00007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77" name="Text Box 33">
          <a:extLst>
            <a:ext uri="{FF2B5EF4-FFF2-40B4-BE49-F238E27FC236}">
              <a16:creationId xmlns:a16="http://schemas.microsoft.com/office/drawing/2014/main" id="{00000000-0008-0000-0600-00007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8" name="Text Box 33">
          <a:extLst>
            <a:ext uri="{FF2B5EF4-FFF2-40B4-BE49-F238E27FC236}">
              <a16:creationId xmlns:a16="http://schemas.microsoft.com/office/drawing/2014/main" id="{00000000-0008-0000-0600-00007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9" name="Text Box 33">
          <a:extLst>
            <a:ext uri="{FF2B5EF4-FFF2-40B4-BE49-F238E27FC236}">
              <a16:creationId xmlns:a16="http://schemas.microsoft.com/office/drawing/2014/main" id="{00000000-0008-0000-0600-00007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0" name="Text Box 33">
          <a:extLst>
            <a:ext uri="{FF2B5EF4-FFF2-40B4-BE49-F238E27FC236}">
              <a16:creationId xmlns:a16="http://schemas.microsoft.com/office/drawing/2014/main" id="{00000000-0008-0000-0600-00007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1" name="Text Box 33">
          <a:extLst>
            <a:ext uri="{FF2B5EF4-FFF2-40B4-BE49-F238E27FC236}">
              <a16:creationId xmlns:a16="http://schemas.microsoft.com/office/drawing/2014/main" id="{00000000-0008-0000-0600-00007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2" name="Text Box 33">
          <a:extLst>
            <a:ext uri="{FF2B5EF4-FFF2-40B4-BE49-F238E27FC236}">
              <a16:creationId xmlns:a16="http://schemas.microsoft.com/office/drawing/2014/main" id="{00000000-0008-0000-0600-00007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3" name="Text Box 33">
          <a:extLst>
            <a:ext uri="{FF2B5EF4-FFF2-40B4-BE49-F238E27FC236}">
              <a16:creationId xmlns:a16="http://schemas.microsoft.com/office/drawing/2014/main" id="{00000000-0008-0000-0600-00007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4" name="Text Box 33">
          <a:extLst>
            <a:ext uri="{FF2B5EF4-FFF2-40B4-BE49-F238E27FC236}">
              <a16:creationId xmlns:a16="http://schemas.microsoft.com/office/drawing/2014/main" id="{00000000-0008-0000-0600-00007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85" name="Text Box 33">
          <a:extLst>
            <a:ext uri="{FF2B5EF4-FFF2-40B4-BE49-F238E27FC236}">
              <a16:creationId xmlns:a16="http://schemas.microsoft.com/office/drawing/2014/main" id="{00000000-0008-0000-0600-00007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86" name="Text Box 33">
          <a:extLst>
            <a:ext uri="{FF2B5EF4-FFF2-40B4-BE49-F238E27FC236}">
              <a16:creationId xmlns:a16="http://schemas.microsoft.com/office/drawing/2014/main" id="{00000000-0008-0000-0600-00007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7" name="Text Box 33">
          <a:extLst>
            <a:ext uri="{FF2B5EF4-FFF2-40B4-BE49-F238E27FC236}">
              <a16:creationId xmlns:a16="http://schemas.microsoft.com/office/drawing/2014/main" id="{00000000-0008-0000-0600-00007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8" name="Text Box 33">
          <a:extLst>
            <a:ext uri="{FF2B5EF4-FFF2-40B4-BE49-F238E27FC236}">
              <a16:creationId xmlns:a16="http://schemas.microsoft.com/office/drawing/2014/main" id="{00000000-0008-0000-0600-00008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9" name="Text Box 33">
          <a:extLst>
            <a:ext uri="{FF2B5EF4-FFF2-40B4-BE49-F238E27FC236}">
              <a16:creationId xmlns:a16="http://schemas.microsoft.com/office/drawing/2014/main" id="{00000000-0008-0000-0600-00008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0" name="Text Box 33">
          <a:extLst>
            <a:ext uri="{FF2B5EF4-FFF2-40B4-BE49-F238E27FC236}">
              <a16:creationId xmlns:a16="http://schemas.microsoft.com/office/drawing/2014/main" id="{00000000-0008-0000-0600-00008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1" name="Text Box 33">
          <a:extLst>
            <a:ext uri="{FF2B5EF4-FFF2-40B4-BE49-F238E27FC236}">
              <a16:creationId xmlns:a16="http://schemas.microsoft.com/office/drawing/2014/main" id="{00000000-0008-0000-0600-00008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2" name="Text Box 33">
          <a:extLst>
            <a:ext uri="{FF2B5EF4-FFF2-40B4-BE49-F238E27FC236}">
              <a16:creationId xmlns:a16="http://schemas.microsoft.com/office/drawing/2014/main" id="{00000000-0008-0000-0600-00008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3" name="Text Box 33">
          <a:extLst>
            <a:ext uri="{FF2B5EF4-FFF2-40B4-BE49-F238E27FC236}">
              <a16:creationId xmlns:a16="http://schemas.microsoft.com/office/drawing/2014/main" id="{00000000-0008-0000-0600-00008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94" name="Text Box 33">
          <a:extLst>
            <a:ext uri="{FF2B5EF4-FFF2-40B4-BE49-F238E27FC236}">
              <a16:creationId xmlns:a16="http://schemas.microsoft.com/office/drawing/2014/main" id="{00000000-0008-0000-0600-00008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95" name="Text Box 33">
          <a:extLst>
            <a:ext uri="{FF2B5EF4-FFF2-40B4-BE49-F238E27FC236}">
              <a16:creationId xmlns:a16="http://schemas.microsoft.com/office/drawing/2014/main" id="{00000000-0008-0000-0600-00008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6" name="Text Box 33">
          <a:extLst>
            <a:ext uri="{FF2B5EF4-FFF2-40B4-BE49-F238E27FC236}">
              <a16:creationId xmlns:a16="http://schemas.microsoft.com/office/drawing/2014/main" id="{00000000-0008-0000-0600-00008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7" name="Text Box 33">
          <a:extLst>
            <a:ext uri="{FF2B5EF4-FFF2-40B4-BE49-F238E27FC236}">
              <a16:creationId xmlns:a16="http://schemas.microsoft.com/office/drawing/2014/main" id="{00000000-0008-0000-0600-00008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8" name="Text Box 33">
          <a:extLst>
            <a:ext uri="{FF2B5EF4-FFF2-40B4-BE49-F238E27FC236}">
              <a16:creationId xmlns:a16="http://schemas.microsoft.com/office/drawing/2014/main" id="{00000000-0008-0000-0600-00008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9" name="Text Box 33">
          <a:extLst>
            <a:ext uri="{FF2B5EF4-FFF2-40B4-BE49-F238E27FC236}">
              <a16:creationId xmlns:a16="http://schemas.microsoft.com/office/drawing/2014/main" id="{00000000-0008-0000-0600-00008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00" name="Text Box 33">
          <a:extLst>
            <a:ext uri="{FF2B5EF4-FFF2-40B4-BE49-F238E27FC236}">
              <a16:creationId xmlns:a16="http://schemas.microsoft.com/office/drawing/2014/main" id="{00000000-0008-0000-0600-00008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01" name="Text Box 33">
          <a:extLst>
            <a:ext uri="{FF2B5EF4-FFF2-40B4-BE49-F238E27FC236}">
              <a16:creationId xmlns:a16="http://schemas.microsoft.com/office/drawing/2014/main" id="{00000000-0008-0000-0600-00008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02" name="Text Box 33">
          <a:extLst>
            <a:ext uri="{FF2B5EF4-FFF2-40B4-BE49-F238E27FC236}">
              <a16:creationId xmlns:a16="http://schemas.microsoft.com/office/drawing/2014/main" id="{00000000-0008-0000-0600-00008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703" name="Text Box 33">
          <a:extLst>
            <a:ext uri="{FF2B5EF4-FFF2-40B4-BE49-F238E27FC236}">
              <a16:creationId xmlns:a16="http://schemas.microsoft.com/office/drawing/2014/main" id="{00000000-0008-0000-0600-00008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04" name="Text Box 33">
          <a:extLst>
            <a:ext uri="{FF2B5EF4-FFF2-40B4-BE49-F238E27FC236}">
              <a16:creationId xmlns:a16="http://schemas.microsoft.com/office/drawing/2014/main" id="{00000000-0008-0000-0600-00009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5" name="Text Box 33">
          <a:extLst>
            <a:ext uri="{FF2B5EF4-FFF2-40B4-BE49-F238E27FC236}">
              <a16:creationId xmlns:a16="http://schemas.microsoft.com/office/drawing/2014/main" id="{00000000-0008-0000-0600-00009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6" name="Text Box 33">
          <a:extLst>
            <a:ext uri="{FF2B5EF4-FFF2-40B4-BE49-F238E27FC236}">
              <a16:creationId xmlns:a16="http://schemas.microsoft.com/office/drawing/2014/main" id="{00000000-0008-0000-0600-00009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7" name="Text Box 33">
          <a:extLst>
            <a:ext uri="{FF2B5EF4-FFF2-40B4-BE49-F238E27FC236}">
              <a16:creationId xmlns:a16="http://schemas.microsoft.com/office/drawing/2014/main" id="{00000000-0008-0000-0600-00009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8" name="Text Box 33">
          <a:extLst>
            <a:ext uri="{FF2B5EF4-FFF2-40B4-BE49-F238E27FC236}">
              <a16:creationId xmlns:a16="http://schemas.microsoft.com/office/drawing/2014/main" id="{00000000-0008-0000-0600-00009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9" name="Text Box 33">
          <a:extLst>
            <a:ext uri="{FF2B5EF4-FFF2-40B4-BE49-F238E27FC236}">
              <a16:creationId xmlns:a16="http://schemas.microsoft.com/office/drawing/2014/main" id="{00000000-0008-0000-0600-00009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0" name="Text Box 33">
          <a:extLst>
            <a:ext uri="{FF2B5EF4-FFF2-40B4-BE49-F238E27FC236}">
              <a16:creationId xmlns:a16="http://schemas.microsoft.com/office/drawing/2014/main" id="{00000000-0008-0000-0600-00009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1" name="Text Box 33">
          <a:extLst>
            <a:ext uri="{FF2B5EF4-FFF2-40B4-BE49-F238E27FC236}">
              <a16:creationId xmlns:a16="http://schemas.microsoft.com/office/drawing/2014/main" id="{00000000-0008-0000-0600-00009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12" name="Text Box 33">
          <a:extLst>
            <a:ext uri="{FF2B5EF4-FFF2-40B4-BE49-F238E27FC236}">
              <a16:creationId xmlns:a16="http://schemas.microsoft.com/office/drawing/2014/main" id="{00000000-0008-0000-0600-00009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13" name="Text Box 33">
          <a:extLst>
            <a:ext uri="{FF2B5EF4-FFF2-40B4-BE49-F238E27FC236}">
              <a16:creationId xmlns:a16="http://schemas.microsoft.com/office/drawing/2014/main" id="{00000000-0008-0000-0600-00009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4" name="Text Box 33">
          <a:extLst>
            <a:ext uri="{FF2B5EF4-FFF2-40B4-BE49-F238E27FC236}">
              <a16:creationId xmlns:a16="http://schemas.microsoft.com/office/drawing/2014/main" id="{00000000-0008-0000-0600-00009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5" name="Text Box 33">
          <a:extLst>
            <a:ext uri="{FF2B5EF4-FFF2-40B4-BE49-F238E27FC236}">
              <a16:creationId xmlns:a16="http://schemas.microsoft.com/office/drawing/2014/main" id="{00000000-0008-0000-0600-00009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6" name="Text Box 33">
          <a:extLst>
            <a:ext uri="{FF2B5EF4-FFF2-40B4-BE49-F238E27FC236}">
              <a16:creationId xmlns:a16="http://schemas.microsoft.com/office/drawing/2014/main" id="{00000000-0008-0000-0600-00009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7" name="Text Box 33">
          <a:extLst>
            <a:ext uri="{FF2B5EF4-FFF2-40B4-BE49-F238E27FC236}">
              <a16:creationId xmlns:a16="http://schemas.microsoft.com/office/drawing/2014/main" id="{00000000-0008-0000-0600-00009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8" name="Text Box 33">
          <a:extLst>
            <a:ext uri="{FF2B5EF4-FFF2-40B4-BE49-F238E27FC236}">
              <a16:creationId xmlns:a16="http://schemas.microsoft.com/office/drawing/2014/main" id="{00000000-0008-0000-0600-00009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9" name="Text Box 33">
          <a:extLst>
            <a:ext uri="{FF2B5EF4-FFF2-40B4-BE49-F238E27FC236}">
              <a16:creationId xmlns:a16="http://schemas.microsoft.com/office/drawing/2014/main" id="{00000000-0008-0000-0600-00009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20" name="Text Box 33">
          <a:extLst>
            <a:ext uri="{FF2B5EF4-FFF2-40B4-BE49-F238E27FC236}">
              <a16:creationId xmlns:a16="http://schemas.microsoft.com/office/drawing/2014/main" id="{00000000-0008-0000-0600-0000A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21" name="Text Box 33">
          <a:extLst>
            <a:ext uri="{FF2B5EF4-FFF2-40B4-BE49-F238E27FC236}">
              <a16:creationId xmlns:a16="http://schemas.microsoft.com/office/drawing/2014/main" id="{00000000-0008-0000-0600-0000A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722" name="Text Box 33">
          <a:extLst>
            <a:ext uri="{FF2B5EF4-FFF2-40B4-BE49-F238E27FC236}">
              <a16:creationId xmlns:a16="http://schemas.microsoft.com/office/drawing/2014/main" id="{00000000-0008-0000-0600-0000A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3" name="Text Box 33">
          <a:extLst>
            <a:ext uri="{FF2B5EF4-FFF2-40B4-BE49-F238E27FC236}">
              <a16:creationId xmlns:a16="http://schemas.microsoft.com/office/drawing/2014/main" id="{00000000-0008-0000-0600-0000A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4" name="Text Box 33">
          <a:extLst>
            <a:ext uri="{FF2B5EF4-FFF2-40B4-BE49-F238E27FC236}">
              <a16:creationId xmlns:a16="http://schemas.microsoft.com/office/drawing/2014/main" id="{00000000-0008-0000-0600-0000A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5" name="Text Box 33">
          <a:extLst>
            <a:ext uri="{FF2B5EF4-FFF2-40B4-BE49-F238E27FC236}">
              <a16:creationId xmlns:a16="http://schemas.microsoft.com/office/drawing/2014/main" id="{00000000-0008-0000-0600-0000A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6" name="Text Box 33">
          <a:extLst>
            <a:ext uri="{FF2B5EF4-FFF2-40B4-BE49-F238E27FC236}">
              <a16:creationId xmlns:a16="http://schemas.microsoft.com/office/drawing/2014/main" id="{00000000-0008-0000-0600-0000A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7" name="Text Box 33">
          <a:extLst>
            <a:ext uri="{FF2B5EF4-FFF2-40B4-BE49-F238E27FC236}">
              <a16:creationId xmlns:a16="http://schemas.microsoft.com/office/drawing/2014/main" id="{00000000-0008-0000-0600-0000A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8" name="Text Box 33">
          <a:extLst>
            <a:ext uri="{FF2B5EF4-FFF2-40B4-BE49-F238E27FC236}">
              <a16:creationId xmlns:a16="http://schemas.microsoft.com/office/drawing/2014/main" id="{00000000-0008-0000-0600-0000A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9" name="Text Box 33">
          <a:extLst>
            <a:ext uri="{FF2B5EF4-FFF2-40B4-BE49-F238E27FC236}">
              <a16:creationId xmlns:a16="http://schemas.microsoft.com/office/drawing/2014/main" id="{00000000-0008-0000-0600-0000A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730" name="Text Box 33">
          <a:extLst>
            <a:ext uri="{FF2B5EF4-FFF2-40B4-BE49-F238E27FC236}">
              <a16:creationId xmlns:a16="http://schemas.microsoft.com/office/drawing/2014/main" id="{00000000-0008-0000-0600-0000A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731" name="Text Box 33">
          <a:extLst>
            <a:ext uri="{FF2B5EF4-FFF2-40B4-BE49-F238E27FC236}">
              <a16:creationId xmlns:a16="http://schemas.microsoft.com/office/drawing/2014/main" id="{00000000-0008-0000-0600-0000A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2" name="Text Box 33">
          <a:extLst>
            <a:ext uri="{FF2B5EF4-FFF2-40B4-BE49-F238E27FC236}">
              <a16:creationId xmlns:a16="http://schemas.microsoft.com/office/drawing/2014/main" id="{00000000-0008-0000-0600-0000A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3" name="Text Box 33">
          <a:extLst>
            <a:ext uri="{FF2B5EF4-FFF2-40B4-BE49-F238E27FC236}">
              <a16:creationId xmlns:a16="http://schemas.microsoft.com/office/drawing/2014/main" id="{00000000-0008-0000-0600-0000A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4" name="Text Box 33">
          <a:extLst>
            <a:ext uri="{FF2B5EF4-FFF2-40B4-BE49-F238E27FC236}">
              <a16:creationId xmlns:a16="http://schemas.microsoft.com/office/drawing/2014/main" id="{00000000-0008-0000-0600-0000A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5" name="Text Box 33">
          <a:extLst>
            <a:ext uri="{FF2B5EF4-FFF2-40B4-BE49-F238E27FC236}">
              <a16:creationId xmlns:a16="http://schemas.microsoft.com/office/drawing/2014/main" id="{00000000-0008-0000-0600-0000A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6" name="Text Box 33">
          <a:extLst>
            <a:ext uri="{FF2B5EF4-FFF2-40B4-BE49-F238E27FC236}">
              <a16:creationId xmlns:a16="http://schemas.microsoft.com/office/drawing/2014/main" id="{00000000-0008-0000-0600-0000B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7" name="Text Box 33">
          <a:extLst>
            <a:ext uri="{FF2B5EF4-FFF2-40B4-BE49-F238E27FC236}">
              <a16:creationId xmlns:a16="http://schemas.microsoft.com/office/drawing/2014/main" id="{00000000-0008-0000-0600-0000B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8" name="Text Box 33">
          <a:extLst>
            <a:ext uri="{FF2B5EF4-FFF2-40B4-BE49-F238E27FC236}">
              <a16:creationId xmlns:a16="http://schemas.microsoft.com/office/drawing/2014/main" id="{00000000-0008-0000-0600-0000B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739" name="Text Box 33">
          <a:extLst>
            <a:ext uri="{FF2B5EF4-FFF2-40B4-BE49-F238E27FC236}">
              <a16:creationId xmlns:a16="http://schemas.microsoft.com/office/drawing/2014/main" id="{00000000-0008-0000-0600-0000B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40" name="Text Box 33">
          <a:extLst>
            <a:ext uri="{FF2B5EF4-FFF2-40B4-BE49-F238E27FC236}">
              <a16:creationId xmlns:a16="http://schemas.microsoft.com/office/drawing/2014/main" id="{00000000-0008-0000-0600-0000B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1" name="Text Box 33">
          <a:extLst>
            <a:ext uri="{FF2B5EF4-FFF2-40B4-BE49-F238E27FC236}">
              <a16:creationId xmlns:a16="http://schemas.microsoft.com/office/drawing/2014/main" id="{00000000-0008-0000-0600-0000B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2" name="Text Box 33">
          <a:extLst>
            <a:ext uri="{FF2B5EF4-FFF2-40B4-BE49-F238E27FC236}">
              <a16:creationId xmlns:a16="http://schemas.microsoft.com/office/drawing/2014/main" id="{00000000-0008-0000-0600-0000B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3" name="Text Box 33">
          <a:extLst>
            <a:ext uri="{FF2B5EF4-FFF2-40B4-BE49-F238E27FC236}">
              <a16:creationId xmlns:a16="http://schemas.microsoft.com/office/drawing/2014/main" id="{00000000-0008-0000-0600-0000B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4" name="Text Box 33">
          <a:extLst>
            <a:ext uri="{FF2B5EF4-FFF2-40B4-BE49-F238E27FC236}">
              <a16:creationId xmlns:a16="http://schemas.microsoft.com/office/drawing/2014/main" id="{00000000-0008-0000-0600-0000B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5" name="Text Box 33">
          <a:extLst>
            <a:ext uri="{FF2B5EF4-FFF2-40B4-BE49-F238E27FC236}">
              <a16:creationId xmlns:a16="http://schemas.microsoft.com/office/drawing/2014/main" id="{00000000-0008-0000-0600-0000B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6" name="Text Box 33">
          <a:extLst>
            <a:ext uri="{FF2B5EF4-FFF2-40B4-BE49-F238E27FC236}">
              <a16:creationId xmlns:a16="http://schemas.microsoft.com/office/drawing/2014/main" id="{00000000-0008-0000-0600-0000B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7" name="Text Box 33">
          <a:extLst>
            <a:ext uri="{FF2B5EF4-FFF2-40B4-BE49-F238E27FC236}">
              <a16:creationId xmlns:a16="http://schemas.microsoft.com/office/drawing/2014/main" id="{00000000-0008-0000-0600-0000B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48" name="Text Box 33">
          <a:extLst>
            <a:ext uri="{FF2B5EF4-FFF2-40B4-BE49-F238E27FC236}">
              <a16:creationId xmlns:a16="http://schemas.microsoft.com/office/drawing/2014/main" id="{00000000-0008-0000-0600-0000B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49" name="Text Box 33">
          <a:extLst>
            <a:ext uri="{FF2B5EF4-FFF2-40B4-BE49-F238E27FC236}">
              <a16:creationId xmlns:a16="http://schemas.microsoft.com/office/drawing/2014/main" id="{00000000-0008-0000-0600-0000B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0" name="Text Box 33">
          <a:extLst>
            <a:ext uri="{FF2B5EF4-FFF2-40B4-BE49-F238E27FC236}">
              <a16:creationId xmlns:a16="http://schemas.microsoft.com/office/drawing/2014/main" id="{00000000-0008-0000-0600-0000B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1" name="Text Box 33">
          <a:extLst>
            <a:ext uri="{FF2B5EF4-FFF2-40B4-BE49-F238E27FC236}">
              <a16:creationId xmlns:a16="http://schemas.microsoft.com/office/drawing/2014/main" id="{00000000-0008-0000-0600-0000B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2" name="Text Box 33">
          <a:extLst>
            <a:ext uri="{FF2B5EF4-FFF2-40B4-BE49-F238E27FC236}">
              <a16:creationId xmlns:a16="http://schemas.microsoft.com/office/drawing/2014/main" id="{00000000-0008-0000-0600-0000C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3" name="Text Box 33">
          <a:extLst>
            <a:ext uri="{FF2B5EF4-FFF2-40B4-BE49-F238E27FC236}">
              <a16:creationId xmlns:a16="http://schemas.microsoft.com/office/drawing/2014/main" id="{00000000-0008-0000-0600-0000C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4" name="Text Box 33">
          <a:extLst>
            <a:ext uri="{FF2B5EF4-FFF2-40B4-BE49-F238E27FC236}">
              <a16:creationId xmlns:a16="http://schemas.microsoft.com/office/drawing/2014/main" id="{00000000-0008-0000-0600-0000C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5" name="Text Box 33">
          <a:extLst>
            <a:ext uri="{FF2B5EF4-FFF2-40B4-BE49-F238E27FC236}">
              <a16:creationId xmlns:a16="http://schemas.microsoft.com/office/drawing/2014/main" id="{00000000-0008-0000-0600-0000C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6" name="Text Box 33">
          <a:extLst>
            <a:ext uri="{FF2B5EF4-FFF2-40B4-BE49-F238E27FC236}">
              <a16:creationId xmlns:a16="http://schemas.microsoft.com/office/drawing/2014/main" id="{00000000-0008-0000-0600-0000C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57" name="Text Box 33">
          <a:extLst>
            <a:ext uri="{FF2B5EF4-FFF2-40B4-BE49-F238E27FC236}">
              <a16:creationId xmlns:a16="http://schemas.microsoft.com/office/drawing/2014/main" id="{00000000-0008-0000-0600-0000C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758" name="Text Box 33">
          <a:extLst>
            <a:ext uri="{FF2B5EF4-FFF2-40B4-BE49-F238E27FC236}">
              <a16:creationId xmlns:a16="http://schemas.microsoft.com/office/drawing/2014/main" id="{00000000-0008-0000-0600-0000C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59" name="Text Box 33">
          <a:extLst>
            <a:ext uri="{FF2B5EF4-FFF2-40B4-BE49-F238E27FC236}">
              <a16:creationId xmlns:a16="http://schemas.microsoft.com/office/drawing/2014/main" id="{00000000-0008-0000-0600-0000C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0" name="Text Box 33">
          <a:extLst>
            <a:ext uri="{FF2B5EF4-FFF2-40B4-BE49-F238E27FC236}">
              <a16:creationId xmlns:a16="http://schemas.microsoft.com/office/drawing/2014/main" id="{00000000-0008-0000-0600-0000C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1" name="Text Box 33">
          <a:extLst>
            <a:ext uri="{FF2B5EF4-FFF2-40B4-BE49-F238E27FC236}">
              <a16:creationId xmlns:a16="http://schemas.microsoft.com/office/drawing/2014/main" id="{00000000-0008-0000-0600-0000C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2" name="Text Box 33">
          <a:extLst>
            <a:ext uri="{FF2B5EF4-FFF2-40B4-BE49-F238E27FC236}">
              <a16:creationId xmlns:a16="http://schemas.microsoft.com/office/drawing/2014/main" id="{00000000-0008-0000-0600-0000C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3" name="Text Box 33">
          <a:extLst>
            <a:ext uri="{FF2B5EF4-FFF2-40B4-BE49-F238E27FC236}">
              <a16:creationId xmlns:a16="http://schemas.microsoft.com/office/drawing/2014/main" id="{00000000-0008-0000-0600-0000C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4" name="Text Box 33">
          <a:extLst>
            <a:ext uri="{FF2B5EF4-FFF2-40B4-BE49-F238E27FC236}">
              <a16:creationId xmlns:a16="http://schemas.microsoft.com/office/drawing/2014/main" id="{00000000-0008-0000-0600-0000C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5" name="Text Box 33">
          <a:extLst>
            <a:ext uri="{FF2B5EF4-FFF2-40B4-BE49-F238E27FC236}">
              <a16:creationId xmlns:a16="http://schemas.microsoft.com/office/drawing/2014/main" id="{00000000-0008-0000-0600-0000C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766" name="Text Box 33">
          <a:extLst>
            <a:ext uri="{FF2B5EF4-FFF2-40B4-BE49-F238E27FC236}">
              <a16:creationId xmlns:a16="http://schemas.microsoft.com/office/drawing/2014/main" id="{00000000-0008-0000-0600-0000C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767" name="Text Box 33">
          <a:extLst>
            <a:ext uri="{FF2B5EF4-FFF2-40B4-BE49-F238E27FC236}">
              <a16:creationId xmlns:a16="http://schemas.microsoft.com/office/drawing/2014/main" id="{00000000-0008-0000-0600-0000C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8" name="Text Box 33">
          <a:extLst>
            <a:ext uri="{FF2B5EF4-FFF2-40B4-BE49-F238E27FC236}">
              <a16:creationId xmlns:a16="http://schemas.microsoft.com/office/drawing/2014/main" id="{00000000-0008-0000-0600-0000D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9" name="Text Box 33">
          <a:extLst>
            <a:ext uri="{FF2B5EF4-FFF2-40B4-BE49-F238E27FC236}">
              <a16:creationId xmlns:a16="http://schemas.microsoft.com/office/drawing/2014/main" id="{00000000-0008-0000-0600-0000D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0" name="Text Box 33">
          <a:extLst>
            <a:ext uri="{FF2B5EF4-FFF2-40B4-BE49-F238E27FC236}">
              <a16:creationId xmlns:a16="http://schemas.microsoft.com/office/drawing/2014/main" id="{00000000-0008-0000-0600-0000D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1" name="Text Box 33">
          <a:extLst>
            <a:ext uri="{FF2B5EF4-FFF2-40B4-BE49-F238E27FC236}">
              <a16:creationId xmlns:a16="http://schemas.microsoft.com/office/drawing/2014/main" id="{00000000-0008-0000-0600-0000D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2" name="Text Box 33">
          <a:extLst>
            <a:ext uri="{FF2B5EF4-FFF2-40B4-BE49-F238E27FC236}">
              <a16:creationId xmlns:a16="http://schemas.microsoft.com/office/drawing/2014/main" id="{00000000-0008-0000-0600-0000D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3" name="Text Box 33">
          <a:extLst>
            <a:ext uri="{FF2B5EF4-FFF2-40B4-BE49-F238E27FC236}">
              <a16:creationId xmlns:a16="http://schemas.microsoft.com/office/drawing/2014/main" id="{00000000-0008-0000-0600-0000D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4" name="Text Box 33">
          <a:extLst>
            <a:ext uri="{FF2B5EF4-FFF2-40B4-BE49-F238E27FC236}">
              <a16:creationId xmlns:a16="http://schemas.microsoft.com/office/drawing/2014/main" id="{00000000-0008-0000-0600-0000D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775" name="Text Box 33">
          <a:extLst>
            <a:ext uri="{FF2B5EF4-FFF2-40B4-BE49-F238E27FC236}">
              <a16:creationId xmlns:a16="http://schemas.microsoft.com/office/drawing/2014/main" id="{00000000-0008-0000-0600-0000D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776" name="Text Box 33">
          <a:extLst>
            <a:ext uri="{FF2B5EF4-FFF2-40B4-BE49-F238E27FC236}">
              <a16:creationId xmlns:a16="http://schemas.microsoft.com/office/drawing/2014/main" id="{00000000-0008-0000-0600-0000D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77" name="Text Box 33">
          <a:extLst>
            <a:ext uri="{FF2B5EF4-FFF2-40B4-BE49-F238E27FC236}">
              <a16:creationId xmlns:a16="http://schemas.microsoft.com/office/drawing/2014/main" id="{00000000-0008-0000-0600-0000D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78" name="Text Box 33">
          <a:extLst>
            <a:ext uri="{FF2B5EF4-FFF2-40B4-BE49-F238E27FC236}">
              <a16:creationId xmlns:a16="http://schemas.microsoft.com/office/drawing/2014/main" id="{00000000-0008-0000-0600-0000D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79" name="Text Box 33">
          <a:extLst>
            <a:ext uri="{FF2B5EF4-FFF2-40B4-BE49-F238E27FC236}">
              <a16:creationId xmlns:a16="http://schemas.microsoft.com/office/drawing/2014/main" id="{00000000-0008-0000-0600-0000D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0" name="Text Box 33">
          <a:extLst>
            <a:ext uri="{FF2B5EF4-FFF2-40B4-BE49-F238E27FC236}">
              <a16:creationId xmlns:a16="http://schemas.microsoft.com/office/drawing/2014/main" id="{00000000-0008-0000-0600-0000D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1" name="Text Box 33">
          <a:extLst>
            <a:ext uri="{FF2B5EF4-FFF2-40B4-BE49-F238E27FC236}">
              <a16:creationId xmlns:a16="http://schemas.microsoft.com/office/drawing/2014/main" id="{00000000-0008-0000-0600-0000D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2" name="Text Box 33">
          <a:extLst>
            <a:ext uri="{FF2B5EF4-FFF2-40B4-BE49-F238E27FC236}">
              <a16:creationId xmlns:a16="http://schemas.microsoft.com/office/drawing/2014/main" id="{00000000-0008-0000-0600-0000D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3" name="Text Box 33">
          <a:extLst>
            <a:ext uri="{FF2B5EF4-FFF2-40B4-BE49-F238E27FC236}">
              <a16:creationId xmlns:a16="http://schemas.microsoft.com/office/drawing/2014/main" id="{00000000-0008-0000-0600-0000D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784" name="Text Box 33">
          <a:extLst>
            <a:ext uri="{FF2B5EF4-FFF2-40B4-BE49-F238E27FC236}">
              <a16:creationId xmlns:a16="http://schemas.microsoft.com/office/drawing/2014/main" id="{00000000-0008-0000-0600-0000E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785" name="Text Box 33">
          <a:extLst>
            <a:ext uri="{FF2B5EF4-FFF2-40B4-BE49-F238E27FC236}">
              <a16:creationId xmlns:a16="http://schemas.microsoft.com/office/drawing/2014/main" id="{00000000-0008-0000-0600-0000E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6" name="Text Box 33">
          <a:extLst>
            <a:ext uri="{FF2B5EF4-FFF2-40B4-BE49-F238E27FC236}">
              <a16:creationId xmlns:a16="http://schemas.microsoft.com/office/drawing/2014/main" id="{00000000-0008-0000-0600-0000E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7" name="Text Box 33">
          <a:extLst>
            <a:ext uri="{FF2B5EF4-FFF2-40B4-BE49-F238E27FC236}">
              <a16:creationId xmlns:a16="http://schemas.microsoft.com/office/drawing/2014/main" id="{00000000-0008-0000-0600-0000E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8" name="Text Box 33">
          <a:extLst>
            <a:ext uri="{FF2B5EF4-FFF2-40B4-BE49-F238E27FC236}">
              <a16:creationId xmlns:a16="http://schemas.microsoft.com/office/drawing/2014/main" id="{00000000-0008-0000-0600-0000E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9" name="Text Box 33">
          <a:extLst>
            <a:ext uri="{FF2B5EF4-FFF2-40B4-BE49-F238E27FC236}">
              <a16:creationId xmlns:a16="http://schemas.microsoft.com/office/drawing/2014/main" id="{00000000-0008-0000-0600-0000E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0" name="Text Box 33">
          <a:extLst>
            <a:ext uri="{FF2B5EF4-FFF2-40B4-BE49-F238E27FC236}">
              <a16:creationId xmlns:a16="http://schemas.microsoft.com/office/drawing/2014/main" id="{00000000-0008-0000-0600-0000E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1" name="Text Box 33">
          <a:extLst>
            <a:ext uri="{FF2B5EF4-FFF2-40B4-BE49-F238E27FC236}">
              <a16:creationId xmlns:a16="http://schemas.microsoft.com/office/drawing/2014/main" id="{00000000-0008-0000-0600-0000E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2" name="Text Box 33">
          <a:extLst>
            <a:ext uri="{FF2B5EF4-FFF2-40B4-BE49-F238E27FC236}">
              <a16:creationId xmlns:a16="http://schemas.microsoft.com/office/drawing/2014/main" id="{00000000-0008-0000-0600-0000E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793" name="Text Box 33">
          <a:extLst>
            <a:ext uri="{FF2B5EF4-FFF2-40B4-BE49-F238E27FC236}">
              <a16:creationId xmlns:a16="http://schemas.microsoft.com/office/drawing/2014/main" id="{00000000-0008-0000-0600-0000E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794" name="Text Box 33">
          <a:extLst>
            <a:ext uri="{FF2B5EF4-FFF2-40B4-BE49-F238E27FC236}">
              <a16:creationId xmlns:a16="http://schemas.microsoft.com/office/drawing/2014/main" id="{00000000-0008-0000-0600-0000E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5" name="Text Box 33">
          <a:extLst>
            <a:ext uri="{FF2B5EF4-FFF2-40B4-BE49-F238E27FC236}">
              <a16:creationId xmlns:a16="http://schemas.microsoft.com/office/drawing/2014/main" id="{00000000-0008-0000-0600-0000E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6" name="Text Box 33">
          <a:extLst>
            <a:ext uri="{FF2B5EF4-FFF2-40B4-BE49-F238E27FC236}">
              <a16:creationId xmlns:a16="http://schemas.microsoft.com/office/drawing/2014/main" id="{00000000-0008-0000-0600-0000E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7" name="Text Box 33">
          <a:extLst>
            <a:ext uri="{FF2B5EF4-FFF2-40B4-BE49-F238E27FC236}">
              <a16:creationId xmlns:a16="http://schemas.microsoft.com/office/drawing/2014/main" id="{00000000-0008-0000-0600-0000E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8" name="Text Box 33">
          <a:extLst>
            <a:ext uri="{FF2B5EF4-FFF2-40B4-BE49-F238E27FC236}">
              <a16:creationId xmlns:a16="http://schemas.microsoft.com/office/drawing/2014/main" id="{00000000-0008-0000-0600-0000E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9" name="Text Box 33">
          <a:extLst>
            <a:ext uri="{FF2B5EF4-FFF2-40B4-BE49-F238E27FC236}">
              <a16:creationId xmlns:a16="http://schemas.microsoft.com/office/drawing/2014/main" id="{00000000-0008-0000-0600-0000E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0" name="Text Box 33">
          <a:extLst>
            <a:ext uri="{FF2B5EF4-FFF2-40B4-BE49-F238E27FC236}">
              <a16:creationId xmlns:a16="http://schemas.microsoft.com/office/drawing/2014/main" id="{00000000-0008-0000-0600-0000F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1" name="Text Box 33">
          <a:extLst>
            <a:ext uri="{FF2B5EF4-FFF2-40B4-BE49-F238E27FC236}">
              <a16:creationId xmlns:a16="http://schemas.microsoft.com/office/drawing/2014/main" id="{00000000-0008-0000-0600-0000F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02" name="Text Box 33">
          <a:extLst>
            <a:ext uri="{FF2B5EF4-FFF2-40B4-BE49-F238E27FC236}">
              <a16:creationId xmlns:a16="http://schemas.microsoft.com/office/drawing/2014/main" id="{00000000-0008-0000-0600-0000F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03" name="Text Box 33">
          <a:extLst>
            <a:ext uri="{FF2B5EF4-FFF2-40B4-BE49-F238E27FC236}">
              <a16:creationId xmlns:a16="http://schemas.microsoft.com/office/drawing/2014/main" id="{00000000-0008-0000-0600-0000F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4" name="Text Box 33">
          <a:extLst>
            <a:ext uri="{FF2B5EF4-FFF2-40B4-BE49-F238E27FC236}">
              <a16:creationId xmlns:a16="http://schemas.microsoft.com/office/drawing/2014/main" id="{00000000-0008-0000-0600-0000F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5" name="Text Box 33">
          <a:extLst>
            <a:ext uri="{FF2B5EF4-FFF2-40B4-BE49-F238E27FC236}">
              <a16:creationId xmlns:a16="http://schemas.microsoft.com/office/drawing/2014/main" id="{00000000-0008-0000-0600-0000F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6" name="Text Box 33">
          <a:extLst>
            <a:ext uri="{FF2B5EF4-FFF2-40B4-BE49-F238E27FC236}">
              <a16:creationId xmlns:a16="http://schemas.microsoft.com/office/drawing/2014/main" id="{00000000-0008-0000-0600-0000F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7" name="Text Box 33">
          <a:extLst>
            <a:ext uri="{FF2B5EF4-FFF2-40B4-BE49-F238E27FC236}">
              <a16:creationId xmlns:a16="http://schemas.microsoft.com/office/drawing/2014/main" id="{00000000-0008-0000-0600-0000F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8" name="Text Box 33">
          <a:extLst>
            <a:ext uri="{FF2B5EF4-FFF2-40B4-BE49-F238E27FC236}">
              <a16:creationId xmlns:a16="http://schemas.microsoft.com/office/drawing/2014/main" id="{00000000-0008-0000-0600-0000F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9" name="Text Box 33">
          <a:extLst>
            <a:ext uri="{FF2B5EF4-FFF2-40B4-BE49-F238E27FC236}">
              <a16:creationId xmlns:a16="http://schemas.microsoft.com/office/drawing/2014/main" id="{00000000-0008-0000-0600-0000F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0" name="Text Box 33">
          <a:extLst>
            <a:ext uri="{FF2B5EF4-FFF2-40B4-BE49-F238E27FC236}">
              <a16:creationId xmlns:a16="http://schemas.microsoft.com/office/drawing/2014/main" id="{00000000-0008-0000-0600-0000F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11" name="Text Box 33">
          <a:extLst>
            <a:ext uri="{FF2B5EF4-FFF2-40B4-BE49-F238E27FC236}">
              <a16:creationId xmlns:a16="http://schemas.microsoft.com/office/drawing/2014/main" id="{00000000-0008-0000-0600-0000F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12" name="Text Box 33">
          <a:extLst>
            <a:ext uri="{FF2B5EF4-FFF2-40B4-BE49-F238E27FC236}">
              <a16:creationId xmlns:a16="http://schemas.microsoft.com/office/drawing/2014/main" id="{00000000-0008-0000-0600-0000F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3" name="Text Box 33">
          <a:extLst>
            <a:ext uri="{FF2B5EF4-FFF2-40B4-BE49-F238E27FC236}">
              <a16:creationId xmlns:a16="http://schemas.microsoft.com/office/drawing/2014/main" id="{00000000-0008-0000-0600-0000F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4" name="Text Box 33">
          <a:extLst>
            <a:ext uri="{FF2B5EF4-FFF2-40B4-BE49-F238E27FC236}">
              <a16:creationId xmlns:a16="http://schemas.microsoft.com/office/drawing/2014/main" id="{00000000-0008-0000-0600-0000F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5" name="Text Box 33">
          <a:extLst>
            <a:ext uri="{FF2B5EF4-FFF2-40B4-BE49-F238E27FC236}">
              <a16:creationId xmlns:a16="http://schemas.microsoft.com/office/drawing/2014/main" id="{00000000-0008-0000-0600-0000F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6" name="Text Box 33">
          <a:extLst>
            <a:ext uri="{FF2B5EF4-FFF2-40B4-BE49-F238E27FC236}">
              <a16:creationId xmlns:a16="http://schemas.microsoft.com/office/drawing/2014/main" id="{00000000-0008-0000-0600-00000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7" name="Text Box 33">
          <a:extLst>
            <a:ext uri="{FF2B5EF4-FFF2-40B4-BE49-F238E27FC236}">
              <a16:creationId xmlns:a16="http://schemas.microsoft.com/office/drawing/2014/main" id="{00000000-0008-0000-0600-00000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8" name="Text Box 33">
          <a:extLst>
            <a:ext uri="{FF2B5EF4-FFF2-40B4-BE49-F238E27FC236}">
              <a16:creationId xmlns:a16="http://schemas.microsoft.com/office/drawing/2014/main" id="{00000000-0008-0000-0600-00000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9" name="Text Box 33">
          <a:extLst>
            <a:ext uri="{FF2B5EF4-FFF2-40B4-BE49-F238E27FC236}">
              <a16:creationId xmlns:a16="http://schemas.microsoft.com/office/drawing/2014/main" id="{00000000-0008-0000-0600-00000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20" name="Text Box 33">
          <a:extLst>
            <a:ext uri="{FF2B5EF4-FFF2-40B4-BE49-F238E27FC236}">
              <a16:creationId xmlns:a16="http://schemas.microsoft.com/office/drawing/2014/main" id="{00000000-0008-0000-0600-00000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21" name="Text Box 33">
          <a:extLst>
            <a:ext uri="{FF2B5EF4-FFF2-40B4-BE49-F238E27FC236}">
              <a16:creationId xmlns:a16="http://schemas.microsoft.com/office/drawing/2014/main" id="{00000000-0008-0000-0600-00000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2" name="Text Box 33">
          <a:extLst>
            <a:ext uri="{FF2B5EF4-FFF2-40B4-BE49-F238E27FC236}">
              <a16:creationId xmlns:a16="http://schemas.microsoft.com/office/drawing/2014/main" id="{00000000-0008-0000-0600-00000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3" name="Text Box 33">
          <a:extLst>
            <a:ext uri="{FF2B5EF4-FFF2-40B4-BE49-F238E27FC236}">
              <a16:creationId xmlns:a16="http://schemas.microsoft.com/office/drawing/2014/main" id="{00000000-0008-0000-0600-00000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4" name="Text Box 33">
          <a:extLst>
            <a:ext uri="{FF2B5EF4-FFF2-40B4-BE49-F238E27FC236}">
              <a16:creationId xmlns:a16="http://schemas.microsoft.com/office/drawing/2014/main" id="{00000000-0008-0000-0600-00000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5" name="Text Box 33">
          <a:extLst>
            <a:ext uri="{FF2B5EF4-FFF2-40B4-BE49-F238E27FC236}">
              <a16:creationId xmlns:a16="http://schemas.microsoft.com/office/drawing/2014/main" id="{00000000-0008-0000-0600-00000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6" name="Text Box 33">
          <a:extLst>
            <a:ext uri="{FF2B5EF4-FFF2-40B4-BE49-F238E27FC236}">
              <a16:creationId xmlns:a16="http://schemas.microsoft.com/office/drawing/2014/main" id="{00000000-0008-0000-0600-00000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7" name="Text Box 33">
          <a:extLst>
            <a:ext uri="{FF2B5EF4-FFF2-40B4-BE49-F238E27FC236}">
              <a16:creationId xmlns:a16="http://schemas.microsoft.com/office/drawing/2014/main" id="{00000000-0008-0000-0600-00000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8" name="Text Box 33">
          <a:extLst>
            <a:ext uri="{FF2B5EF4-FFF2-40B4-BE49-F238E27FC236}">
              <a16:creationId xmlns:a16="http://schemas.microsoft.com/office/drawing/2014/main" id="{00000000-0008-0000-0600-00000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29" name="Text Box 33">
          <a:extLst>
            <a:ext uri="{FF2B5EF4-FFF2-40B4-BE49-F238E27FC236}">
              <a16:creationId xmlns:a16="http://schemas.microsoft.com/office/drawing/2014/main" id="{00000000-0008-0000-0600-00000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830" name="Text Box 33">
          <a:extLst>
            <a:ext uri="{FF2B5EF4-FFF2-40B4-BE49-F238E27FC236}">
              <a16:creationId xmlns:a16="http://schemas.microsoft.com/office/drawing/2014/main" id="{00000000-0008-0000-0600-00000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1" name="Text Box 33">
          <a:extLst>
            <a:ext uri="{FF2B5EF4-FFF2-40B4-BE49-F238E27FC236}">
              <a16:creationId xmlns:a16="http://schemas.microsoft.com/office/drawing/2014/main" id="{00000000-0008-0000-0600-00000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2" name="Text Box 33">
          <a:extLst>
            <a:ext uri="{FF2B5EF4-FFF2-40B4-BE49-F238E27FC236}">
              <a16:creationId xmlns:a16="http://schemas.microsoft.com/office/drawing/2014/main" id="{00000000-0008-0000-0600-00001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3" name="Text Box 33">
          <a:extLst>
            <a:ext uri="{FF2B5EF4-FFF2-40B4-BE49-F238E27FC236}">
              <a16:creationId xmlns:a16="http://schemas.microsoft.com/office/drawing/2014/main" id="{00000000-0008-0000-0600-00001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4" name="Text Box 33">
          <a:extLst>
            <a:ext uri="{FF2B5EF4-FFF2-40B4-BE49-F238E27FC236}">
              <a16:creationId xmlns:a16="http://schemas.microsoft.com/office/drawing/2014/main" id="{00000000-0008-0000-0600-00001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5" name="Text Box 33">
          <a:extLst>
            <a:ext uri="{FF2B5EF4-FFF2-40B4-BE49-F238E27FC236}">
              <a16:creationId xmlns:a16="http://schemas.microsoft.com/office/drawing/2014/main" id="{00000000-0008-0000-0600-00001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6" name="Text Box 33">
          <a:extLst>
            <a:ext uri="{FF2B5EF4-FFF2-40B4-BE49-F238E27FC236}">
              <a16:creationId xmlns:a16="http://schemas.microsoft.com/office/drawing/2014/main" id="{00000000-0008-0000-0600-00001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7" name="Text Box 33">
          <a:extLst>
            <a:ext uri="{FF2B5EF4-FFF2-40B4-BE49-F238E27FC236}">
              <a16:creationId xmlns:a16="http://schemas.microsoft.com/office/drawing/2014/main" id="{00000000-0008-0000-0600-00001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838" name="Text Box 33">
          <a:extLst>
            <a:ext uri="{FF2B5EF4-FFF2-40B4-BE49-F238E27FC236}">
              <a16:creationId xmlns:a16="http://schemas.microsoft.com/office/drawing/2014/main" id="{00000000-0008-0000-0600-00001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839" name="Text Box 33">
          <a:extLst>
            <a:ext uri="{FF2B5EF4-FFF2-40B4-BE49-F238E27FC236}">
              <a16:creationId xmlns:a16="http://schemas.microsoft.com/office/drawing/2014/main" id="{00000000-0008-0000-0600-00001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0" name="Text Box 33">
          <a:extLst>
            <a:ext uri="{FF2B5EF4-FFF2-40B4-BE49-F238E27FC236}">
              <a16:creationId xmlns:a16="http://schemas.microsoft.com/office/drawing/2014/main" id="{00000000-0008-0000-0600-00001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1" name="Text Box 33">
          <a:extLst>
            <a:ext uri="{FF2B5EF4-FFF2-40B4-BE49-F238E27FC236}">
              <a16:creationId xmlns:a16="http://schemas.microsoft.com/office/drawing/2014/main" id="{00000000-0008-0000-0600-00001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2" name="Text Box 33">
          <a:extLst>
            <a:ext uri="{FF2B5EF4-FFF2-40B4-BE49-F238E27FC236}">
              <a16:creationId xmlns:a16="http://schemas.microsoft.com/office/drawing/2014/main" id="{00000000-0008-0000-0600-00001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3" name="Text Box 33">
          <a:extLst>
            <a:ext uri="{FF2B5EF4-FFF2-40B4-BE49-F238E27FC236}">
              <a16:creationId xmlns:a16="http://schemas.microsoft.com/office/drawing/2014/main" id="{00000000-0008-0000-0600-00001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4" name="Text Box 33">
          <a:extLst>
            <a:ext uri="{FF2B5EF4-FFF2-40B4-BE49-F238E27FC236}">
              <a16:creationId xmlns:a16="http://schemas.microsoft.com/office/drawing/2014/main" id="{00000000-0008-0000-0600-00001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5" name="Text Box 33">
          <a:extLst>
            <a:ext uri="{FF2B5EF4-FFF2-40B4-BE49-F238E27FC236}">
              <a16:creationId xmlns:a16="http://schemas.microsoft.com/office/drawing/2014/main" id="{00000000-0008-0000-0600-00001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6" name="Text Box 33">
          <a:extLst>
            <a:ext uri="{FF2B5EF4-FFF2-40B4-BE49-F238E27FC236}">
              <a16:creationId xmlns:a16="http://schemas.microsoft.com/office/drawing/2014/main" id="{00000000-0008-0000-0600-00001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847" name="Text Box 33">
          <a:extLst>
            <a:ext uri="{FF2B5EF4-FFF2-40B4-BE49-F238E27FC236}">
              <a16:creationId xmlns:a16="http://schemas.microsoft.com/office/drawing/2014/main" id="{00000000-0008-0000-0600-00001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48" name="Text Box 33">
          <a:extLst>
            <a:ext uri="{FF2B5EF4-FFF2-40B4-BE49-F238E27FC236}">
              <a16:creationId xmlns:a16="http://schemas.microsoft.com/office/drawing/2014/main" id="{00000000-0008-0000-0600-00002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49" name="Text Box 33">
          <a:extLst>
            <a:ext uri="{FF2B5EF4-FFF2-40B4-BE49-F238E27FC236}">
              <a16:creationId xmlns:a16="http://schemas.microsoft.com/office/drawing/2014/main" id="{00000000-0008-0000-0600-00002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0" name="Text Box 33">
          <a:extLst>
            <a:ext uri="{FF2B5EF4-FFF2-40B4-BE49-F238E27FC236}">
              <a16:creationId xmlns:a16="http://schemas.microsoft.com/office/drawing/2014/main" id="{00000000-0008-0000-0600-00002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1" name="Text Box 33">
          <a:extLst>
            <a:ext uri="{FF2B5EF4-FFF2-40B4-BE49-F238E27FC236}">
              <a16:creationId xmlns:a16="http://schemas.microsoft.com/office/drawing/2014/main" id="{00000000-0008-0000-0600-00002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2" name="Text Box 33">
          <a:extLst>
            <a:ext uri="{FF2B5EF4-FFF2-40B4-BE49-F238E27FC236}">
              <a16:creationId xmlns:a16="http://schemas.microsoft.com/office/drawing/2014/main" id="{00000000-0008-0000-0600-00002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3" name="Text Box 33">
          <a:extLst>
            <a:ext uri="{FF2B5EF4-FFF2-40B4-BE49-F238E27FC236}">
              <a16:creationId xmlns:a16="http://schemas.microsoft.com/office/drawing/2014/main" id="{00000000-0008-0000-0600-00002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4" name="Text Box 33">
          <a:extLst>
            <a:ext uri="{FF2B5EF4-FFF2-40B4-BE49-F238E27FC236}">
              <a16:creationId xmlns:a16="http://schemas.microsoft.com/office/drawing/2014/main" id="{00000000-0008-0000-0600-00002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5" name="Text Box 33">
          <a:extLst>
            <a:ext uri="{FF2B5EF4-FFF2-40B4-BE49-F238E27FC236}">
              <a16:creationId xmlns:a16="http://schemas.microsoft.com/office/drawing/2014/main" id="{00000000-0008-0000-0600-00002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56" name="Text Box 33">
          <a:extLst>
            <a:ext uri="{FF2B5EF4-FFF2-40B4-BE49-F238E27FC236}">
              <a16:creationId xmlns:a16="http://schemas.microsoft.com/office/drawing/2014/main" id="{00000000-0008-0000-0600-00002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57" name="Text Box 33">
          <a:extLst>
            <a:ext uri="{FF2B5EF4-FFF2-40B4-BE49-F238E27FC236}">
              <a16:creationId xmlns:a16="http://schemas.microsoft.com/office/drawing/2014/main" id="{00000000-0008-0000-0600-00002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8" name="Text Box 33">
          <a:extLst>
            <a:ext uri="{FF2B5EF4-FFF2-40B4-BE49-F238E27FC236}">
              <a16:creationId xmlns:a16="http://schemas.microsoft.com/office/drawing/2014/main" id="{00000000-0008-0000-0600-00002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9" name="Text Box 33">
          <a:extLst>
            <a:ext uri="{FF2B5EF4-FFF2-40B4-BE49-F238E27FC236}">
              <a16:creationId xmlns:a16="http://schemas.microsoft.com/office/drawing/2014/main" id="{00000000-0008-0000-0600-00002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0" name="Text Box 33">
          <a:extLst>
            <a:ext uri="{FF2B5EF4-FFF2-40B4-BE49-F238E27FC236}">
              <a16:creationId xmlns:a16="http://schemas.microsoft.com/office/drawing/2014/main" id="{00000000-0008-0000-0600-00002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1" name="Text Box 33">
          <a:extLst>
            <a:ext uri="{FF2B5EF4-FFF2-40B4-BE49-F238E27FC236}">
              <a16:creationId xmlns:a16="http://schemas.microsoft.com/office/drawing/2014/main" id="{00000000-0008-0000-0600-00002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2" name="Text Box 33">
          <a:extLst>
            <a:ext uri="{FF2B5EF4-FFF2-40B4-BE49-F238E27FC236}">
              <a16:creationId xmlns:a16="http://schemas.microsoft.com/office/drawing/2014/main" id="{00000000-0008-0000-0600-00002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3" name="Text Box 33">
          <a:extLst>
            <a:ext uri="{FF2B5EF4-FFF2-40B4-BE49-F238E27FC236}">
              <a16:creationId xmlns:a16="http://schemas.microsoft.com/office/drawing/2014/main" id="{00000000-0008-0000-0600-00002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4" name="Text Box 33">
          <a:extLst>
            <a:ext uri="{FF2B5EF4-FFF2-40B4-BE49-F238E27FC236}">
              <a16:creationId xmlns:a16="http://schemas.microsoft.com/office/drawing/2014/main" id="{00000000-0008-0000-0600-00003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65" name="Text Box 33">
          <a:extLst>
            <a:ext uri="{FF2B5EF4-FFF2-40B4-BE49-F238E27FC236}">
              <a16:creationId xmlns:a16="http://schemas.microsoft.com/office/drawing/2014/main" id="{00000000-0008-0000-0600-00003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66" name="Text Box 33">
          <a:extLst>
            <a:ext uri="{FF2B5EF4-FFF2-40B4-BE49-F238E27FC236}">
              <a16:creationId xmlns:a16="http://schemas.microsoft.com/office/drawing/2014/main" id="{00000000-0008-0000-0600-00003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7" name="Text Box 33">
          <a:extLst>
            <a:ext uri="{FF2B5EF4-FFF2-40B4-BE49-F238E27FC236}">
              <a16:creationId xmlns:a16="http://schemas.microsoft.com/office/drawing/2014/main" id="{00000000-0008-0000-0600-00003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8" name="Text Box 33">
          <a:extLst>
            <a:ext uri="{FF2B5EF4-FFF2-40B4-BE49-F238E27FC236}">
              <a16:creationId xmlns:a16="http://schemas.microsoft.com/office/drawing/2014/main" id="{00000000-0008-0000-0600-00003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9" name="Text Box 33">
          <a:extLst>
            <a:ext uri="{FF2B5EF4-FFF2-40B4-BE49-F238E27FC236}">
              <a16:creationId xmlns:a16="http://schemas.microsoft.com/office/drawing/2014/main" id="{00000000-0008-0000-0600-00003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0" name="Text Box 33">
          <a:extLst>
            <a:ext uri="{FF2B5EF4-FFF2-40B4-BE49-F238E27FC236}">
              <a16:creationId xmlns:a16="http://schemas.microsoft.com/office/drawing/2014/main" id="{00000000-0008-0000-0600-00003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1" name="Text Box 33">
          <a:extLst>
            <a:ext uri="{FF2B5EF4-FFF2-40B4-BE49-F238E27FC236}">
              <a16:creationId xmlns:a16="http://schemas.microsoft.com/office/drawing/2014/main" id="{00000000-0008-0000-0600-00003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2" name="Text Box 33">
          <a:extLst>
            <a:ext uri="{FF2B5EF4-FFF2-40B4-BE49-F238E27FC236}">
              <a16:creationId xmlns:a16="http://schemas.microsoft.com/office/drawing/2014/main" id="{00000000-0008-0000-0600-00003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3" name="Text Box 33">
          <a:extLst>
            <a:ext uri="{FF2B5EF4-FFF2-40B4-BE49-F238E27FC236}">
              <a16:creationId xmlns:a16="http://schemas.microsoft.com/office/drawing/2014/main" id="{00000000-0008-0000-0600-00003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74" name="Text Box 33">
          <a:extLst>
            <a:ext uri="{FF2B5EF4-FFF2-40B4-BE49-F238E27FC236}">
              <a16:creationId xmlns:a16="http://schemas.microsoft.com/office/drawing/2014/main" id="{00000000-0008-0000-0600-00003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75" name="Text Box 33">
          <a:extLst>
            <a:ext uri="{FF2B5EF4-FFF2-40B4-BE49-F238E27FC236}">
              <a16:creationId xmlns:a16="http://schemas.microsoft.com/office/drawing/2014/main" id="{00000000-0008-0000-0600-00003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6" name="Text Box 33">
          <a:extLst>
            <a:ext uri="{FF2B5EF4-FFF2-40B4-BE49-F238E27FC236}">
              <a16:creationId xmlns:a16="http://schemas.microsoft.com/office/drawing/2014/main" id="{00000000-0008-0000-0600-00003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7" name="Text Box 33">
          <a:extLst>
            <a:ext uri="{FF2B5EF4-FFF2-40B4-BE49-F238E27FC236}">
              <a16:creationId xmlns:a16="http://schemas.microsoft.com/office/drawing/2014/main" id="{00000000-0008-0000-0600-00003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8" name="Text Box 33">
          <a:extLst>
            <a:ext uri="{FF2B5EF4-FFF2-40B4-BE49-F238E27FC236}">
              <a16:creationId xmlns:a16="http://schemas.microsoft.com/office/drawing/2014/main" id="{00000000-0008-0000-0600-00003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9" name="Text Box 33">
          <a:extLst>
            <a:ext uri="{FF2B5EF4-FFF2-40B4-BE49-F238E27FC236}">
              <a16:creationId xmlns:a16="http://schemas.microsoft.com/office/drawing/2014/main" id="{00000000-0008-0000-0600-00003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80" name="Text Box 33">
          <a:extLst>
            <a:ext uri="{FF2B5EF4-FFF2-40B4-BE49-F238E27FC236}">
              <a16:creationId xmlns:a16="http://schemas.microsoft.com/office/drawing/2014/main" id="{00000000-0008-0000-0600-00004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81" name="Text Box 33">
          <a:extLst>
            <a:ext uri="{FF2B5EF4-FFF2-40B4-BE49-F238E27FC236}">
              <a16:creationId xmlns:a16="http://schemas.microsoft.com/office/drawing/2014/main" id="{00000000-0008-0000-0600-00004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82" name="Text Box 33">
          <a:extLst>
            <a:ext uri="{FF2B5EF4-FFF2-40B4-BE49-F238E27FC236}">
              <a16:creationId xmlns:a16="http://schemas.microsoft.com/office/drawing/2014/main" id="{00000000-0008-0000-0600-00004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83" name="Text Box 33">
          <a:extLst>
            <a:ext uri="{FF2B5EF4-FFF2-40B4-BE49-F238E27FC236}">
              <a16:creationId xmlns:a16="http://schemas.microsoft.com/office/drawing/2014/main" id="{00000000-0008-0000-0600-00004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884" name="Text Box 33">
          <a:extLst>
            <a:ext uri="{FF2B5EF4-FFF2-40B4-BE49-F238E27FC236}">
              <a16:creationId xmlns:a16="http://schemas.microsoft.com/office/drawing/2014/main" id="{00000000-0008-0000-0600-00004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5" name="Text Box 33">
          <a:extLst>
            <a:ext uri="{FF2B5EF4-FFF2-40B4-BE49-F238E27FC236}">
              <a16:creationId xmlns:a16="http://schemas.microsoft.com/office/drawing/2014/main" id="{00000000-0008-0000-0600-00004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6" name="Text Box 33">
          <a:extLst>
            <a:ext uri="{FF2B5EF4-FFF2-40B4-BE49-F238E27FC236}">
              <a16:creationId xmlns:a16="http://schemas.microsoft.com/office/drawing/2014/main" id="{00000000-0008-0000-0600-00004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7" name="Text Box 33">
          <a:extLst>
            <a:ext uri="{FF2B5EF4-FFF2-40B4-BE49-F238E27FC236}">
              <a16:creationId xmlns:a16="http://schemas.microsoft.com/office/drawing/2014/main" id="{00000000-0008-0000-0600-00004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8" name="Text Box 33">
          <a:extLst>
            <a:ext uri="{FF2B5EF4-FFF2-40B4-BE49-F238E27FC236}">
              <a16:creationId xmlns:a16="http://schemas.microsoft.com/office/drawing/2014/main" id="{00000000-0008-0000-0600-00004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9" name="Text Box 33">
          <a:extLst>
            <a:ext uri="{FF2B5EF4-FFF2-40B4-BE49-F238E27FC236}">
              <a16:creationId xmlns:a16="http://schemas.microsoft.com/office/drawing/2014/main" id="{00000000-0008-0000-0600-00004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0" name="Text Box 33">
          <a:extLst>
            <a:ext uri="{FF2B5EF4-FFF2-40B4-BE49-F238E27FC236}">
              <a16:creationId xmlns:a16="http://schemas.microsoft.com/office/drawing/2014/main" id="{00000000-0008-0000-0600-00004A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1" name="Text Box 33">
          <a:extLst>
            <a:ext uri="{FF2B5EF4-FFF2-40B4-BE49-F238E27FC236}">
              <a16:creationId xmlns:a16="http://schemas.microsoft.com/office/drawing/2014/main" id="{00000000-0008-0000-0600-00004B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892" name="Text Box 33">
          <a:extLst>
            <a:ext uri="{FF2B5EF4-FFF2-40B4-BE49-F238E27FC236}">
              <a16:creationId xmlns:a16="http://schemas.microsoft.com/office/drawing/2014/main" id="{00000000-0008-0000-0600-00004C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893" name="Text Box 33">
          <a:extLst>
            <a:ext uri="{FF2B5EF4-FFF2-40B4-BE49-F238E27FC236}">
              <a16:creationId xmlns:a16="http://schemas.microsoft.com/office/drawing/2014/main" id="{00000000-0008-0000-0600-00004D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4" name="Text Box 33">
          <a:extLst>
            <a:ext uri="{FF2B5EF4-FFF2-40B4-BE49-F238E27FC236}">
              <a16:creationId xmlns:a16="http://schemas.microsoft.com/office/drawing/2014/main" id="{00000000-0008-0000-0600-00004E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5" name="Text Box 33">
          <a:extLst>
            <a:ext uri="{FF2B5EF4-FFF2-40B4-BE49-F238E27FC236}">
              <a16:creationId xmlns:a16="http://schemas.microsoft.com/office/drawing/2014/main" id="{00000000-0008-0000-0600-00004F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6" name="Text Box 33">
          <a:extLst>
            <a:ext uri="{FF2B5EF4-FFF2-40B4-BE49-F238E27FC236}">
              <a16:creationId xmlns:a16="http://schemas.microsoft.com/office/drawing/2014/main" id="{00000000-0008-0000-0600-000050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7" name="Text Box 33">
          <a:extLst>
            <a:ext uri="{FF2B5EF4-FFF2-40B4-BE49-F238E27FC236}">
              <a16:creationId xmlns:a16="http://schemas.microsoft.com/office/drawing/2014/main" id="{00000000-0008-0000-0600-000051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8" name="Text Box 33">
          <a:extLst>
            <a:ext uri="{FF2B5EF4-FFF2-40B4-BE49-F238E27FC236}">
              <a16:creationId xmlns:a16="http://schemas.microsoft.com/office/drawing/2014/main" id="{00000000-0008-0000-0600-000052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9" name="Text Box 33">
          <a:extLst>
            <a:ext uri="{FF2B5EF4-FFF2-40B4-BE49-F238E27FC236}">
              <a16:creationId xmlns:a16="http://schemas.microsoft.com/office/drawing/2014/main" id="{00000000-0008-0000-0600-000053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0" name="Text Box 33">
          <a:extLst>
            <a:ext uri="{FF2B5EF4-FFF2-40B4-BE49-F238E27FC236}">
              <a16:creationId xmlns:a16="http://schemas.microsoft.com/office/drawing/2014/main" id="{00000000-0008-0000-0600-00005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01" name="Text Box 33">
          <a:extLst>
            <a:ext uri="{FF2B5EF4-FFF2-40B4-BE49-F238E27FC236}">
              <a16:creationId xmlns:a16="http://schemas.microsoft.com/office/drawing/2014/main" id="{00000000-0008-0000-0600-00005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02" name="Text Box 33">
          <a:extLst>
            <a:ext uri="{FF2B5EF4-FFF2-40B4-BE49-F238E27FC236}">
              <a16:creationId xmlns:a16="http://schemas.microsoft.com/office/drawing/2014/main" id="{00000000-0008-0000-0600-00005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3" name="Text Box 33">
          <a:extLst>
            <a:ext uri="{FF2B5EF4-FFF2-40B4-BE49-F238E27FC236}">
              <a16:creationId xmlns:a16="http://schemas.microsoft.com/office/drawing/2014/main" id="{00000000-0008-0000-0600-00005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4" name="Text Box 33">
          <a:extLst>
            <a:ext uri="{FF2B5EF4-FFF2-40B4-BE49-F238E27FC236}">
              <a16:creationId xmlns:a16="http://schemas.microsoft.com/office/drawing/2014/main" id="{00000000-0008-0000-0600-00005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5" name="Text Box 33">
          <a:extLst>
            <a:ext uri="{FF2B5EF4-FFF2-40B4-BE49-F238E27FC236}">
              <a16:creationId xmlns:a16="http://schemas.microsoft.com/office/drawing/2014/main" id="{00000000-0008-0000-0600-00005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6" name="Text Box 33">
          <a:extLst>
            <a:ext uri="{FF2B5EF4-FFF2-40B4-BE49-F238E27FC236}">
              <a16:creationId xmlns:a16="http://schemas.microsoft.com/office/drawing/2014/main" id="{00000000-0008-0000-0600-00005A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7" name="Text Box 33">
          <a:extLst>
            <a:ext uri="{FF2B5EF4-FFF2-40B4-BE49-F238E27FC236}">
              <a16:creationId xmlns:a16="http://schemas.microsoft.com/office/drawing/2014/main" id="{00000000-0008-0000-0600-00005B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8" name="Text Box 33">
          <a:extLst>
            <a:ext uri="{FF2B5EF4-FFF2-40B4-BE49-F238E27FC236}">
              <a16:creationId xmlns:a16="http://schemas.microsoft.com/office/drawing/2014/main" id="{00000000-0008-0000-0600-00005C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9" name="Text Box 33">
          <a:extLst>
            <a:ext uri="{FF2B5EF4-FFF2-40B4-BE49-F238E27FC236}">
              <a16:creationId xmlns:a16="http://schemas.microsoft.com/office/drawing/2014/main" id="{00000000-0008-0000-0600-00005D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10" name="Text Box 33">
          <a:extLst>
            <a:ext uri="{FF2B5EF4-FFF2-40B4-BE49-F238E27FC236}">
              <a16:creationId xmlns:a16="http://schemas.microsoft.com/office/drawing/2014/main" id="{00000000-0008-0000-0600-00005E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11" name="Text Box 33">
          <a:extLst>
            <a:ext uri="{FF2B5EF4-FFF2-40B4-BE49-F238E27FC236}">
              <a16:creationId xmlns:a16="http://schemas.microsoft.com/office/drawing/2014/main" id="{00000000-0008-0000-0600-00005F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2" name="Text Box 33">
          <a:extLst>
            <a:ext uri="{FF2B5EF4-FFF2-40B4-BE49-F238E27FC236}">
              <a16:creationId xmlns:a16="http://schemas.microsoft.com/office/drawing/2014/main" id="{00000000-0008-0000-0600-000060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3" name="Text Box 33">
          <a:extLst>
            <a:ext uri="{FF2B5EF4-FFF2-40B4-BE49-F238E27FC236}">
              <a16:creationId xmlns:a16="http://schemas.microsoft.com/office/drawing/2014/main" id="{00000000-0008-0000-0600-000061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4" name="Text Box 33">
          <a:extLst>
            <a:ext uri="{FF2B5EF4-FFF2-40B4-BE49-F238E27FC236}">
              <a16:creationId xmlns:a16="http://schemas.microsoft.com/office/drawing/2014/main" id="{00000000-0008-0000-0600-000062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5" name="Text Box 33">
          <a:extLst>
            <a:ext uri="{FF2B5EF4-FFF2-40B4-BE49-F238E27FC236}">
              <a16:creationId xmlns:a16="http://schemas.microsoft.com/office/drawing/2014/main" id="{00000000-0008-0000-0600-000063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6" name="Text Box 33">
          <a:extLst>
            <a:ext uri="{FF2B5EF4-FFF2-40B4-BE49-F238E27FC236}">
              <a16:creationId xmlns:a16="http://schemas.microsoft.com/office/drawing/2014/main" id="{00000000-0008-0000-0600-00006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7" name="Text Box 33">
          <a:extLst>
            <a:ext uri="{FF2B5EF4-FFF2-40B4-BE49-F238E27FC236}">
              <a16:creationId xmlns:a16="http://schemas.microsoft.com/office/drawing/2014/main" id="{00000000-0008-0000-0600-00006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8" name="Text Box 33">
          <a:extLst>
            <a:ext uri="{FF2B5EF4-FFF2-40B4-BE49-F238E27FC236}">
              <a16:creationId xmlns:a16="http://schemas.microsoft.com/office/drawing/2014/main" id="{00000000-0008-0000-0600-00006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19" name="Text Box 33">
          <a:extLst>
            <a:ext uri="{FF2B5EF4-FFF2-40B4-BE49-F238E27FC236}">
              <a16:creationId xmlns:a16="http://schemas.microsoft.com/office/drawing/2014/main" id="{00000000-0008-0000-0600-00006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20" name="Text Box 33">
          <a:extLst>
            <a:ext uri="{FF2B5EF4-FFF2-40B4-BE49-F238E27FC236}">
              <a16:creationId xmlns:a16="http://schemas.microsoft.com/office/drawing/2014/main" id="{00000000-0008-0000-0600-00006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1" name="Text Box 33">
          <a:extLst>
            <a:ext uri="{FF2B5EF4-FFF2-40B4-BE49-F238E27FC236}">
              <a16:creationId xmlns:a16="http://schemas.microsoft.com/office/drawing/2014/main" id="{00000000-0008-0000-0600-00006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2" name="Text Box 33">
          <a:extLst>
            <a:ext uri="{FF2B5EF4-FFF2-40B4-BE49-F238E27FC236}">
              <a16:creationId xmlns:a16="http://schemas.microsoft.com/office/drawing/2014/main" id="{00000000-0008-0000-0600-00006A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3" name="Text Box 33">
          <a:extLst>
            <a:ext uri="{FF2B5EF4-FFF2-40B4-BE49-F238E27FC236}">
              <a16:creationId xmlns:a16="http://schemas.microsoft.com/office/drawing/2014/main" id="{00000000-0008-0000-0600-00006B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4" name="Text Box 33">
          <a:extLst>
            <a:ext uri="{FF2B5EF4-FFF2-40B4-BE49-F238E27FC236}">
              <a16:creationId xmlns:a16="http://schemas.microsoft.com/office/drawing/2014/main" id="{00000000-0008-0000-0600-00006C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5" name="Text Box 33">
          <a:extLst>
            <a:ext uri="{FF2B5EF4-FFF2-40B4-BE49-F238E27FC236}">
              <a16:creationId xmlns:a16="http://schemas.microsoft.com/office/drawing/2014/main" id="{00000000-0008-0000-0600-00006D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6" name="Text Box 33">
          <a:extLst>
            <a:ext uri="{FF2B5EF4-FFF2-40B4-BE49-F238E27FC236}">
              <a16:creationId xmlns:a16="http://schemas.microsoft.com/office/drawing/2014/main" id="{00000000-0008-0000-0600-00006E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7" name="Text Box 33">
          <a:extLst>
            <a:ext uri="{FF2B5EF4-FFF2-40B4-BE49-F238E27FC236}">
              <a16:creationId xmlns:a16="http://schemas.microsoft.com/office/drawing/2014/main" id="{00000000-0008-0000-0600-00006F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28" name="Text Box 33">
          <a:extLst>
            <a:ext uri="{FF2B5EF4-FFF2-40B4-BE49-F238E27FC236}">
              <a16:creationId xmlns:a16="http://schemas.microsoft.com/office/drawing/2014/main" id="{00000000-0008-0000-0600-000070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29" name="Text Box 33">
          <a:extLst>
            <a:ext uri="{FF2B5EF4-FFF2-40B4-BE49-F238E27FC236}">
              <a16:creationId xmlns:a16="http://schemas.microsoft.com/office/drawing/2014/main" id="{00000000-0008-0000-0600-000071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0" name="Text Box 33">
          <a:extLst>
            <a:ext uri="{FF2B5EF4-FFF2-40B4-BE49-F238E27FC236}">
              <a16:creationId xmlns:a16="http://schemas.microsoft.com/office/drawing/2014/main" id="{00000000-0008-0000-0600-000072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1" name="Text Box 33">
          <a:extLst>
            <a:ext uri="{FF2B5EF4-FFF2-40B4-BE49-F238E27FC236}">
              <a16:creationId xmlns:a16="http://schemas.microsoft.com/office/drawing/2014/main" id="{00000000-0008-0000-0600-000073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2" name="Text Box 33">
          <a:extLst>
            <a:ext uri="{FF2B5EF4-FFF2-40B4-BE49-F238E27FC236}">
              <a16:creationId xmlns:a16="http://schemas.microsoft.com/office/drawing/2014/main" id="{00000000-0008-0000-0600-00007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3" name="Text Box 33">
          <a:extLst>
            <a:ext uri="{FF2B5EF4-FFF2-40B4-BE49-F238E27FC236}">
              <a16:creationId xmlns:a16="http://schemas.microsoft.com/office/drawing/2014/main" id="{00000000-0008-0000-0600-00007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4" name="Text Box 33">
          <a:extLst>
            <a:ext uri="{FF2B5EF4-FFF2-40B4-BE49-F238E27FC236}">
              <a16:creationId xmlns:a16="http://schemas.microsoft.com/office/drawing/2014/main" id="{00000000-0008-0000-0600-00007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5" name="Text Box 33">
          <a:extLst>
            <a:ext uri="{FF2B5EF4-FFF2-40B4-BE49-F238E27FC236}">
              <a16:creationId xmlns:a16="http://schemas.microsoft.com/office/drawing/2014/main" id="{00000000-0008-0000-0600-00007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6" name="Text Box 33">
          <a:extLst>
            <a:ext uri="{FF2B5EF4-FFF2-40B4-BE49-F238E27FC236}">
              <a16:creationId xmlns:a16="http://schemas.microsoft.com/office/drawing/2014/main" id="{00000000-0008-0000-0600-00007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37" name="Text Box 33">
          <a:extLst>
            <a:ext uri="{FF2B5EF4-FFF2-40B4-BE49-F238E27FC236}">
              <a16:creationId xmlns:a16="http://schemas.microsoft.com/office/drawing/2014/main" id="{00000000-0008-0000-0600-00007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38" name="Text Box 33">
          <a:extLst>
            <a:ext uri="{FF2B5EF4-FFF2-40B4-BE49-F238E27FC236}">
              <a16:creationId xmlns:a16="http://schemas.microsoft.com/office/drawing/2014/main" id="{00000000-0008-0000-0600-00007A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9" name="Text Box 33">
          <a:extLst>
            <a:ext uri="{FF2B5EF4-FFF2-40B4-BE49-F238E27FC236}">
              <a16:creationId xmlns:a16="http://schemas.microsoft.com/office/drawing/2014/main" id="{00000000-0008-0000-0600-00007B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0" name="Text Box 33">
          <a:extLst>
            <a:ext uri="{FF2B5EF4-FFF2-40B4-BE49-F238E27FC236}">
              <a16:creationId xmlns:a16="http://schemas.microsoft.com/office/drawing/2014/main" id="{00000000-0008-0000-0600-00007C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1" name="Text Box 33">
          <a:extLst>
            <a:ext uri="{FF2B5EF4-FFF2-40B4-BE49-F238E27FC236}">
              <a16:creationId xmlns:a16="http://schemas.microsoft.com/office/drawing/2014/main" id="{00000000-0008-0000-0600-00007D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2" name="Text Box 33">
          <a:extLst>
            <a:ext uri="{FF2B5EF4-FFF2-40B4-BE49-F238E27FC236}">
              <a16:creationId xmlns:a16="http://schemas.microsoft.com/office/drawing/2014/main" id="{00000000-0008-0000-0600-00007E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3" name="Text Box 33">
          <a:extLst>
            <a:ext uri="{FF2B5EF4-FFF2-40B4-BE49-F238E27FC236}">
              <a16:creationId xmlns:a16="http://schemas.microsoft.com/office/drawing/2014/main" id="{00000000-0008-0000-0600-00007F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4" name="Text Box 33">
          <a:extLst>
            <a:ext uri="{FF2B5EF4-FFF2-40B4-BE49-F238E27FC236}">
              <a16:creationId xmlns:a16="http://schemas.microsoft.com/office/drawing/2014/main" id="{00000000-0008-0000-0600-000080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5" name="Text Box 33">
          <a:extLst>
            <a:ext uri="{FF2B5EF4-FFF2-40B4-BE49-F238E27FC236}">
              <a16:creationId xmlns:a16="http://schemas.microsoft.com/office/drawing/2014/main" id="{00000000-0008-0000-0600-000081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46" name="Text Box 33">
          <a:extLst>
            <a:ext uri="{FF2B5EF4-FFF2-40B4-BE49-F238E27FC236}">
              <a16:creationId xmlns:a16="http://schemas.microsoft.com/office/drawing/2014/main" id="{00000000-0008-0000-0600-000082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47" name="Text Box 33">
          <a:extLst>
            <a:ext uri="{FF2B5EF4-FFF2-40B4-BE49-F238E27FC236}">
              <a16:creationId xmlns:a16="http://schemas.microsoft.com/office/drawing/2014/main" id="{00000000-0008-0000-0600-000083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8" name="Text Box 33">
          <a:extLst>
            <a:ext uri="{FF2B5EF4-FFF2-40B4-BE49-F238E27FC236}">
              <a16:creationId xmlns:a16="http://schemas.microsoft.com/office/drawing/2014/main" id="{00000000-0008-0000-0600-000084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9" name="Text Box 33">
          <a:extLst>
            <a:ext uri="{FF2B5EF4-FFF2-40B4-BE49-F238E27FC236}">
              <a16:creationId xmlns:a16="http://schemas.microsoft.com/office/drawing/2014/main" id="{00000000-0008-0000-0600-000085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0" name="Text Box 33">
          <a:extLst>
            <a:ext uri="{FF2B5EF4-FFF2-40B4-BE49-F238E27FC236}">
              <a16:creationId xmlns:a16="http://schemas.microsoft.com/office/drawing/2014/main" id="{00000000-0008-0000-0600-000086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1" name="Text Box 33">
          <a:extLst>
            <a:ext uri="{FF2B5EF4-FFF2-40B4-BE49-F238E27FC236}">
              <a16:creationId xmlns:a16="http://schemas.microsoft.com/office/drawing/2014/main" id="{00000000-0008-0000-0600-000087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2" name="Text Box 33">
          <a:extLst>
            <a:ext uri="{FF2B5EF4-FFF2-40B4-BE49-F238E27FC236}">
              <a16:creationId xmlns:a16="http://schemas.microsoft.com/office/drawing/2014/main" id="{00000000-0008-0000-0600-000088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3" name="Text Box 33">
          <a:extLst>
            <a:ext uri="{FF2B5EF4-FFF2-40B4-BE49-F238E27FC236}">
              <a16:creationId xmlns:a16="http://schemas.microsoft.com/office/drawing/2014/main" id="{00000000-0008-0000-0600-000089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4" name="Text Box 33">
          <a:extLst>
            <a:ext uri="{FF2B5EF4-FFF2-40B4-BE49-F238E27FC236}">
              <a16:creationId xmlns:a16="http://schemas.microsoft.com/office/drawing/2014/main" id="{00000000-0008-0000-0600-00008A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55" name="Text Box 33">
          <a:extLst>
            <a:ext uri="{FF2B5EF4-FFF2-40B4-BE49-F238E27FC236}">
              <a16:creationId xmlns:a16="http://schemas.microsoft.com/office/drawing/2014/main" id="{00000000-0008-0000-0600-00008B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56" name="Text Box 33">
          <a:extLst>
            <a:ext uri="{FF2B5EF4-FFF2-40B4-BE49-F238E27FC236}">
              <a16:creationId xmlns:a16="http://schemas.microsoft.com/office/drawing/2014/main" id="{00000000-0008-0000-0600-00008C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7" name="Text Box 33">
          <a:extLst>
            <a:ext uri="{FF2B5EF4-FFF2-40B4-BE49-F238E27FC236}">
              <a16:creationId xmlns:a16="http://schemas.microsoft.com/office/drawing/2014/main" id="{00000000-0008-0000-0600-00008D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8" name="Text Box 33">
          <a:extLst>
            <a:ext uri="{FF2B5EF4-FFF2-40B4-BE49-F238E27FC236}">
              <a16:creationId xmlns:a16="http://schemas.microsoft.com/office/drawing/2014/main" id="{00000000-0008-0000-0600-00008E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9" name="Text Box 33">
          <a:extLst>
            <a:ext uri="{FF2B5EF4-FFF2-40B4-BE49-F238E27FC236}">
              <a16:creationId xmlns:a16="http://schemas.microsoft.com/office/drawing/2014/main" id="{00000000-0008-0000-0600-00008F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0" name="Text Box 33">
          <a:extLst>
            <a:ext uri="{FF2B5EF4-FFF2-40B4-BE49-F238E27FC236}">
              <a16:creationId xmlns:a16="http://schemas.microsoft.com/office/drawing/2014/main" id="{00000000-0008-0000-0600-000090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1" name="Text Box 33">
          <a:extLst>
            <a:ext uri="{FF2B5EF4-FFF2-40B4-BE49-F238E27FC236}">
              <a16:creationId xmlns:a16="http://schemas.microsoft.com/office/drawing/2014/main" id="{00000000-0008-0000-0600-000091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2" name="Text Box 33">
          <a:extLst>
            <a:ext uri="{FF2B5EF4-FFF2-40B4-BE49-F238E27FC236}">
              <a16:creationId xmlns:a16="http://schemas.microsoft.com/office/drawing/2014/main" id="{00000000-0008-0000-0600-000092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3" name="Text Box 33">
          <a:extLst>
            <a:ext uri="{FF2B5EF4-FFF2-40B4-BE49-F238E27FC236}">
              <a16:creationId xmlns:a16="http://schemas.microsoft.com/office/drawing/2014/main" id="{00000000-0008-0000-0600-000093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64" name="Text Box 33">
          <a:extLst>
            <a:ext uri="{FF2B5EF4-FFF2-40B4-BE49-F238E27FC236}">
              <a16:creationId xmlns:a16="http://schemas.microsoft.com/office/drawing/2014/main" id="{00000000-0008-0000-0600-000094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65" name="Text Box 33">
          <a:extLst>
            <a:ext uri="{FF2B5EF4-FFF2-40B4-BE49-F238E27FC236}">
              <a16:creationId xmlns:a16="http://schemas.microsoft.com/office/drawing/2014/main" id="{00000000-0008-0000-0600-000095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6" name="Text Box 33">
          <a:extLst>
            <a:ext uri="{FF2B5EF4-FFF2-40B4-BE49-F238E27FC236}">
              <a16:creationId xmlns:a16="http://schemas.microsoft.com/office/drawing/2014/main" id="{00000000-0008-0000-0600-000096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7" name="Text Box 33">
          <a:extLst>
            <a:ext uri="{FF2B5EF4-FFF2-40B4-BE49-F238E27FC236}">
              <a16:creationId xmlns:a16="http://schemas.microsoft.com/office/drawing/2014/main" id="{00000000-0008-0000-0600-000097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8" name="Text Box 33">
          <a:extLst>
            <a:ext uri="{FF2B5EF4-FFF2-40B4-BE49-F238E27FC236}">
              <a16:creationId xmlns:a16="http://schemas.microsoft.com/office/drawing/2014/main" id="{00000000-0008-0000-0600-000098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9" name="Text Box 33">
          <a:extLst>
            <a:ext uri="{FF2B5EF4-FFF2-40B4-BE49-F238E27FC236}">
              <a16:creationId xmlns:a16="http://schemas.microsoft.com/office/drawing/2014/main" id="{00000000-0008-0000-0600-000099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0" name="Text Box 33">
          <a:extLst>
            <a:ext uri="{FF2B5EF4-FFF2-40B4-BE49-F238E27FC236}">
              <a16:creationId xmlns:a16="http://schemas.microsoft.com/office/drawing/2014/main" id="{00000000-0008-0000-0600-00009A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1" name="Text Box 33">
          <a:extLst>
            <a:ext uri="{FF2B5EF4-FFF2-40B4-BE49-F238E27FC236}">
              <a16:creationId xmlns:a16="http://schemas.microsoft.com/office/drawing/2014/main" id="{00000000-0008-0000-0600-00009B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2" name="Text Box 33">
          <a:extLst>
            <a:ext uri="{FF2B5EF4-FFF2-40B4-BE49-F238E27FC236}">
              <a16:creationId xmlns:a16="http://schemas.microsoft.com/office/drawing/2014/main" id="{00000000-0008-0000-0600-00009C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73" name="Text Box 33">
          <a:extLst>
            <a:ext uri="{FF2B5EF4-FFF2-40B4-BE49-F238E27FC236}">
              <a16:creationId xmlns:a16="http://schemas.microsoft.com/office/drawing/2014/main" id="{00000000-0008-0000-0600-00009D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74" name="Text Box 33">
          <a:extLst>
            <a:ext uri="{FF2B5EF4-FFF2-40B4-BE49-F238E27FC236}">
              <a16:creationId xmlns:a16="http://schemas.microsoft.com/office/drawing/2014/main" id="{00000000-0008-0000-0600-00009E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5" name="Text Box 33">
          <a:extLst>
            <a:ext uri="{FF2B5EF4-FFF2-40B4-BE49-F238E27FC236}">
              <a16:creationId xmlns:a16="http://schemas.microsoft.com/office/drawing/2014/main" id="{00000000-0008-0000-0600-00009F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6" name="Text Box 33">
          <a:extLst>
            <a:ext uri="{FF2B5EF4-FFF2-40B4-BE49-F238E27FC236}">
              <a16:creationId xmlns:a16="http://schemas.microsoft.com/office/drawing/2014/main" id="{00000000-0008-0000-0600-0000A0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7" name="Text Box 33">
          <a:extLst>
            <a:ext uri="{FF2B5EF4-FFF2-40B4-BE49-F238E27FC236}">
              <a16:creationId xmlns:a16="http://schemas.microsoft.com/office/drawing/2014/main" id="{00000000-0008-0000-0600-0000A1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8" name="Text Box 33">
          <a:extLst>
            <a:ext uri="{FF2B5EF4-FFF2-40B4-BE49-F238E27FC236}">
              <a16:creationId xmlns:a16="http://schemas.microsoft.com/office/drawing/2014/main" id="{00000000-0008-0000-0600-0000A2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9" name="Text Box 33">
          <a:extLst>
            <a:ext uri="{FF2B5EF4-FFF2-40B4-BE49-F238E27FC236}">
              <a16:creationId xmlns:a16="http://schemas.microsoft.com/office/drawing/2014/main" id="{00000000-0008-0000-0600-0000A3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0" name="Text Box 33">
          <a:extLst>
            <a:ext uri="{FF2B5EF4-FFF2-40B4-BE49-F238E27FC236}">
              <a16:creationId xmlns:a16="http://schemas.microsoft.com/office/drawing/2014/main" id="{00000000-0008-0000-0600-0000A4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1" name="Text Box 33">
          <a:extLst>
            <a:ext uri="{FF2B5EF4-FFF2-40B4-BE49-F238E27FC236}">
              <a16:creationId xmlns:a16="http://schemas.microsoft.com/office/drawing/2014/main" id="{00000000-0008-0000-0600-0000A5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82" name="Text Box 33">
          <a:extLst>
            <a:ext uri="{FF2B5EF4-FFF2-40B4-BE49-F238E27FC236}">
              <a16:creationId xmlns:a16="http://schemas.microsoft.com/office/drawing/2014/main" id="{00000000-0008-0000-0600-0000A6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83" name="Text Box 33">
          <a:extLst>
            <a:ext uri="{FF2B5EF4-FFF2-40B4-BE49-F238E27FC236}">
              <a16:creationId xmlns:a16="http://schemas.microsoft.com/office/drawing/2014/main" id="{00000000-0008-0000-0600-0000A7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4" name="Text Box 33">
          <a:extLst>
            <a:ext uri="{FF2B5EF4-FFF2-40B4-BE49-F238E27FC236}">
              <a16:creationId xmlns:a16="http://schemas.microsoft.com/office/drawing/2014/main" id="{00000000-0008-0000-0600-0000A8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5" name="Text Box 33">
          <a:extLst>
            <a:ext uri="{FF2B5EF4-FFF2-40B4-BE49-F238E27FC236}">
              <a16:creationId xmlns:a16="http://schemas.microsoft.com/office/drawing/2014/main" id="{00000000-0008-0000-0600-0000A9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6" name="Text Box 33">
          <a:extLst>
            <a:ext uri="{FF2B5EF4-FFF2-40B4-BE49-F238E27FC236}">
              <a16:creationId xmlns:a16="http://schemas.microsoft.com/office/drawing/2014/main" id="{00000000-0008-0000-0600-0000AA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7" name="Text Box 33">
          <a:extLst>
            <a:ext uri="{FF2B5EF4-FFF2-40B4-BE49-F238E27FC236}">
              <a16:creationId xmlns:a16="http://schemas.microsoft.com/office/drawing/2014/main" id="{00000000-0008-0000-0600-0000AB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8" name="Text Box 33">
          <a:extLst>
            <a:ext uri="{FF2B5EF4-FFF2-40B4-BE49-F238E27FC236}">
              <a16:creationId xmlns:a16="http://schemas.microsoft.com/office/drawing/2014/main" id="{00000000-0008-0000-0600-0000AC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9" name="Text Box 33">
          <a:extLst>
            <a:ext uri="{FF2B5EF4-FFF2-40B4-BE49-F238E27FC236}">
              <a16:creationId xmlns:a16="http://schemas.microsoft.com/office/drawing/2014/main" id="{00000000-0008-0000-0600-0000AD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90" name="Text Box 33">
          <a:extLst>
            <a:ext uri="{FF2B5EF4-FFF2-40B4-BE49-F238E27FC236}">
              <a16:creationId xmlns:a16="http://schemas.microsoft.com/office/drawing/2014/main" id="{00000000-0008-0000-0600-0000AE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91" name="Text Box 33">
          <a:extLst>
            <a:ext uri="{FF2B5EF4-FFF2-40B4-BE49-F238E27FC236}">
              <a16:creationId xmlns:a16="http://schemas.microsoft.com/office/drawing/2014/main" id="{00000000-0008-0000-0600-0000AF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2" name="Text Box 33">
          <a:extLst>
            <a:ext uri="{FF2B5EF4-FFF2-40B4-BE49-F238E27FC236}">
              <a16:creationId xmlns:a16="http://schemas.microsoft.com/office/drawing/2014/main" id="{00000000-0008-0000-0600-0000B0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3" name="Text Box 33">
          <a:extLst>
            <a:ext uri="{FF2B5EF4-FFF2-40B4-BE49-F238E27FC236}">
              <a16:creationId xmlns:a16="http://schemas.microsoft.com/office/drawing/2014/main" id="{00000000-0008-0000-0600-0000B1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4" name="Text Box 33">
          <a:extLst>
            <a:ext uri="{FF2B5EF4-FFF2-40B4-BE49-F238E27FC236}">
              <a16:creationId xmlns:a16="http://schemas.microsoft.com/office/drawing/2014/main" id="{00000000-0008-0000-0600-0000B2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5" name="Text Box 33">
          <a:extLst>
            <a:ext uri="{FF2B5EF4-FFF2-40B4-BE49-F238E27FC236}">
              <a16:creationId xmlns:a16="http://schemas.microsoft.com/office/drawing/2014/main" id="{00000000-0008-0000-0600-0000B3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157442</xdr:rowOff>
    </xdr:to>
    <xdr:sp macro="" textlink="">
      <xdr:nvSpPr>
        <xdr:cNvPr id="2996" name="Text Box 33">
          <a:extLst>
            <a:ext uri="{FF2B5EF4-FFF2-40B4-BE49-F238E27FC236}">
              <a16:creationId xmlns:a16="http://schemas.microsoft.com/office/drawing/2014/main" id="{00000000-0008-0000-0600-0000B4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29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997" name="Text Box 33">
          <a:extLst>
            <a:ext uri="{FF2B5EF4-FFF2-40B4-BE49-F238E27FC236}">
              <a16:creationId xmlns:a16="http://schemas.microsoft.com/office/drawing/2014/main" id="{00000000-0008-0000-0600-0000B5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998" name="Text Box 33">
          <a:extLst>
            <a:ext uri="{FF2B5EF4-FFF2-40B4-BE49-F238E27FC236}">
              <a16:creationId xmlns:a16="http://schemas.microsoft.com/office/drawing/2014/main" id="{00000000-0008-0000-0600-0000B6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999" name="Text Box 33">
          <a:extLst>
            <a:ext uri="{FF2B5EF4-FFF2-40B4-BE49-F238E27FC236}">
              <a16:creationId xmlns:a16="http://schemas.microsoft.com/office/drawing/2014/main" id="{00000000-0008-0000-0600-0000B7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0" name="Text Box 33">
          <a:extLst>
            <a:ext uri="{FF2B5EF4-FFF2-40B4-BE49-F238E27FC236}">
              <a16:creationId xmlns:a16="http://schemas.microsoft.com/office/drawing/2014/main" id="{00000000-0008-0000-0600-0000B8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1" name="Text Box 33">
          <a:extLst>
            <a:ext uri="{FF2B5EF4-FFF2-40B4-BE49-F238E27FC236}">
              <a16:creationId xmlns:a16="http://schemas.microsoft.com/office/drawing/2014/main" id="{00000000-0008-0000-0600-0000B9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2" name="Text Box 33">
          <a:extLst>
            <a:ext uri="{FF2B5EF4-FFF2-40B4-BE49-F238E27FC236}">
              <a16:creationId xmlns:a16="http://schemas.microsoft.com/office/drawing/2014/main" id="{00000000-0008-0000-0600-0000BA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3" name="Text Box 33">
          <a:extLst>
            <a:ext uri="{FF2B5EF4-FFF2-40B4-BE49-F238E27FC236}">
              <a16:creationId xmlns:a16="http://schemas.microsoft.com/office/drawing/2014/main" id="{00000000-0008-0000-0600-0000BB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3004" name="Text Box 33">
          <a:extLst>
            <a:ext uri="{FF2B5EF4-FFF2-40B4-BE49-F238E27FC236}">
              <a16:creationId xmlns:a16="http://schemas.microsoft.com/office/drawing/2014/main" id="{00000000-0008-0000-0600-0000BC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157442</xdr:rowOff>
    </xdr:to>
    <xdr:sp macro="" textlink="">
      <xdr:nvSpPr>
        <xdr:cNvPr id="3005" name="Text Box 33">
          <a:extLst>
            <a:ext uri="{FF2B5EF4-FFF2-40B4-BE49-F238E27FC236}">
              <a16:creationId xmlns:a16="http://schemas.microsoft.com/office/drawing/2014/main" id="{00000000-0008-0000-0600-0000BD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29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6" name="Text Box 33">
          <a:extLst>
            <a:ext uri="{FF2B5EF4-FFF2-40B4-BE49-F238E27FC236}">
              <a16:creationId xmlns:a16="http://schemas.microsoft.com/office/drawing/2014/main" id="{00000000-0008-0000-0600-0000BE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7" name="Text Box 33">
          <a:extLst>
            <a:ext uri="{FF2B5EF4-FFF2-40B4-BE49-F238E27FC236}">
              <a16:creationId xmlns:a16="http://schemas.microsoft.com/office/drawing/2014/main" id="{00000000-0008-0000-0600-0000BF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8" name="Text Box 33">
          <a:extLst>
            <a:ext uri="{FF2B5EF4-FFF2-40B4-BE49-F238E27FC236}">
              <a16:creationId xmlns:a16="http://schemas.microsoft.com/office/drawing/2014/main" id="{00000000-0008-0000-0600-0000C0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9" name="Text Box 33">
          <a:extLst>
            <a:ext uri="{FF2B5EF4-FFF2-40B4-BE49-F238E27FC236}">
              <a16:creationId xmlns:a16="http://schemas.microsoft.com/office/drawing/2014/main" id="{00000000-0008-0000-0600-0000C1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10" name="Text Box 33">
          <a:extLst>
            <a:ext uri="{FF2B5EF4-FFF2-40B4-BE49-F238E27FC236}">
              <a16:creationId xmlns:a16="http://schemas.microsoft.com/office/drawing/2014/main" id="{00000000-0008-0000-0600-0000C2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11" name="Text Box 33">
          <a:extLst>
            <a:ext uri="{FF2B5EF4-FFF2-40B4-BE49-F238E27FC236}">
              <a16:creationId xmlns:a16="http://schemas.microsoft.com/office/drawing/2014/main" id="{00000000-0008-0000-0600-0000C3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12" name="Text Box 33">
          <a:extLst>
            <a:ext uri="{FF2B5EF4-FFF2-40B4-BE49-F238E27FC236}">
              <a16:creationId xmlns:a16="http://schemas.microsoft.com/office/drawing/2014/main" id="{00000000-0008-0000-0600-0000C4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3013" name="Text Box 33">
          <a:extLst>
            <a:ext uri="{FF2B5EF4-FFF2-40B4-BE49-F238E27FC236}">
              <a16:creationId xmlns:a16="http://schemas.microsoft.com/office/drawing/2014/main" id="{00000000-0008-0000-0600-0000C5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249250</xdr:rowOff>
    </xdr:to>
    <xdr:sp macro="" textlink="">
      <xdr:nvSpPr>
        <xdr:cNvPr id="3014" name="Text Box 33">
          <a:extLst>
            <a:ext uri="{FF2B5EF4-FFF2-40B4-BE49-F238E27FC236}">
              <a16:creationId xmlns:a16="http://schemas.microsoft.com/office/drawing/2014/main" id="{00000000-0008-0000-0600-0000C6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5" name="Text Box 33">
          <a:extLst>
            <a:ext uri="{FF2B5EF4-FFF2-40B4-BE49-F238E27FC236}">
              <a16:creationId xmlns:a16="http://schemas.microsoft.com/office/drawing/2014/main" id="{00000000-0008-0000-0600-0000C7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6" name="Text Box 33">
          <a:extLst>
            <a:ext uri="{FF2B5EF4-FFF2-40B4-BE49-F238E27FC236}">
              <a16:creationId xmlns:a16="http://schemas.microsoft.com/office/drawing/2014/main" id="{00000000-0008-0000-0600-0000C8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7" name="Text Box 33">
          <a:extLst>
            <a:ext uri="{FF2B5EF4-FFF2-40B4-BE49-F238E27FC236}">
              <a16:creationId xmlns:a16="http://schemas.microsoft.com/office/drawing/2014/main" id="{00000000-0008-0000-0600-0000C9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8" name="Text Box 33">
          <a:extLst>
            <a:ext uri="{FF2B5EF4-FFF2-40B4-BE49-F238E27FC236}">
              <a16:creationId xmlns:a16="http://schemas.microsoft.com/office/drawing/2014/main" id="{00000000-0008-0000-0600-0000CA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9" name="Text Box 33">
          <a:extLst>
            <a:ext uri="{FF2B5EF4-FFF2-40B4-BE49-F238E27FC236}">
              <a16:creationId xmlns:a16="http://schemas.microsoft.com/office/drawing/2014/main" id="{00000000-0008-0000-0600-0000CB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20" name="Text Box 33">
          <a:extLst>
            <a:ext uri="{FF2B5EF4-FFF2-40B4-BE49-F238E27FC236}">
              <a16:creationId xmlns:a16="http://schemas.microsoft.com/office/drawing/2014/main" id="{00000000-0008-0000-0600-0000CC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21" name="Text Box 33">
          <a:extLst>
            <a:ext uri="{FF2B5EF4-FFF2-40B4-BE49-F238E27FC236}">
              <a16:creationId xmlns:a16="http://schemas.microsoft.com/office/drawing/2014/main" id="{00000000-0008-0000-0600-0000CD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238123</xdr:rowOff>
    </xdr:to>
    <xdr:sp macro="" textlink="">
      <xdr:nvSpPr>
        <xdr:cNvPr id="3022" name="Text Box 33">
          <a:extLst>
            <a:ext uri="{FF2B5EF4-FFF2-40B4-BE49-F238E27FC236}">
              <a16:creationId xmlns:a16="http://schemas.microsoft.com/office/drawing/2014/main" id="{00000000-0008-0000-0600-0000CE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76200</xdr:rowOff>
    </xdr:to>
    <xdr:sp macro="" textlink="">
      <xdr:nvSpPr>
        <xdr:cNvPr id="3023" name="Text Box 33">
          <a:extLst>
            <a:ext uri="{FF2B5EF4-FFF2-40B4-BE49-F238E27FC236}">
              <a16:creationId xmlns:a16="http://schemas.microsoft.com/office/drawing/2014/main" id="{00000000-0008-0000-0600-0000CF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4" name="Text Box 33">
          <a:extLst>
            <a:ext uri="{FF2B5EF4-FFF2-40B4-BE49-F238E27FC236}">
              <a16:creationId xmlns:a16="http://schemas.microsoft.com/office/drawing/2014/main" id="{00000000-0008-0000-0600-0000D0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5" name="Text Box 33">
          <a:extLst>
            <a:ext uri="{FF2B5EF4-FFF2-40B4-BE49-F238E27FC236}">
              <a16:creationId xmlns:a16="http://schemas.microsoft.com/office/drawing/2014/main" id="{00000000-0008-0000-0600-0000D1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6" name="Text Box 33">
          <a:extLst>
            <a:ext uri="{FF2B5EF4-FFF2-40B4-BE49-F238E27FC236}">
              <a16:creationId xmlns:a16="http://schemas.microsoft.com/office/drawing/2014/main" id="{00000000-0008-0000-0600-0000D2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7" name="Text Box 33">
          <a:extLst>
            <a:ext uri="{FF2B5EF4-FFF2-40B4-BE49-F238E27FC236}">
              <a16:creationId xmlns:a16="http://schemas.microsoft.com/office/drawing/2014/main" id="{00000000-0008-0000-0600-0000D3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8" name="Text Box 33">
          <a:extLst>
            <a:ext uri="{FF2B5EF4-FFF2-40B4-BE49-F238E27FC236}">
              <a16:creationId xmlns:a16="http://schemas.microsoft.com/office/drawing/2014/main" id="{00000000-0008-0000-0600-0000D4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9" name="Text Box 33">
          <a:extLst>
            <a:ext uri="{FF2B5EF4-FFF2-40B4-BE49-F238E27FC236}">
              <a16:creationId xmlns:a16="http://schemas.microsoft.com/office/drawing/2014/main" id="{00000000-0008-0000-0600-0000D5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30" name="Text Box 33">
          <a:extLst>
            <a:ext uri="{FF2B5EF4-FFF2-40B4-BE49-F238E27FC236}">
              <a16:creationId xmlns:a16="http://schemas.microsoft.com/office/drawing/2014/main" id="{00000000-0008-0000-0600-0000D6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66675</xdr:rowOff>
    </xdr:to>
    <xdr:sp macro="" textlink="">
      <xdr:nvSpPr>
        <xdr:cNvPr id="3031" name="Text Box 33">
          <a:extLst>
            <a:ext uri="{FF2B5EF4-FFF2-40B4-BE49-F238E27FC236}">
              <a16:creationId xmlns:a16="http://schemas.microsoft.com/office/drawing/2014/main" id="{00000000-0008-0000-0600-0000D7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32" name="Text Box 33">
          <a:extLst>
            <a:ext uri="{FF2B5EF4-FFF2-40B4-BE49-F238E27FC236}">
              <a16:creationId xmlns:a16="http://schemas.microsoft.com/office/drawing/2014/main" id="{00000000-0008-0000-0600-0000D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3" name="Text Box 33">
          <a:extLst>
            <a:ext uri="{FF2B5EF4-FFF2-40B4-BE49-F238E27FC236}">
              <a16:creationId xmlns:a16="http://schemas.microsoft.com/office/drawing/2014/main" id="{00000000-0008-0000-0600-0000D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4" name="Text Box 33">
          <a:extLst>
            <a:ext uri="{FF2B5EF4-FFF2-40B4-BE49-F238E27FC236}">
              <a16:creationId xmlns:a16="http://schemas.microsoft.com/office/drawing/2014/main" id="{00000000-0008-0000-0600-0000D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5" name="Text Box 33">
          <a:extLst>
            <a:ext uri="{FF2B5EF4-FFF2-40B4-BE49-F238E27FC236}">
              <a16:creationId xmlns:a16="http://schemas.microsoft.com/office/drawing/2014/main" id="{00000000-0008-0000-0600-0000D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6" name="Text Box 33">
          <a:extLst>
            <a:ext uri="{FF2B5EF4-FFF2-40B4-BE49-F238E27FC236}">
              <a16:creationId xmlns:a16="http://schemas.microsoft.com/office/drawing/2014/main" id="{00000000-0008-0000-0600-0000D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7" name="Text Box 33">
          <a:extLst>
            <a:ext uri="{FF2B5EF4-FFF2-40B4-BE49-F238E27FC236}">
              <a16:creationId xmlns:a16="http://schemas.microsoft.com/office/drawing/2014/main" id="{00000000-0008-0000-0600-0000D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8" name="Text Box 33">
          <a:extLst>
            <a:ext uri="{FF2B5EF4-FFF2-40B4-BE49-F238E27FC236}">
              <a16:creationId xmlns:a16="http://schemas.microsoft.com/office/drawing/2014/main" id="{00000000-0008-0000-0600-0000D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9" name="Text Box 33">
          <a:extLst>
            <a:ext uri="{FF2B5EF4-FFF2-40B4-BE49-F238E27FC236}">
              <a16:creationId xmlns:a16="http://schemas.microsoft.com/office/drawing/2014/main" id="{00000000-0008-0000-0600-0000D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40" name="Text Box 33">
          <a:extLst>
            <a:ext uri="{FF2B5EF4-FFF2-40B4-BE49-F238E27FC236}">
              <a16:creationId xmlns:a16="http://schemas.microsoft.com/office/drawing/2014/main" id="{00000000-0008-0000-0600-0000E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041" name="Text Box 33">
          <a:extLst>
            <a:ext uri="{FF2B5EF4-FFF2-40B4-BE49-F238E27FC236}">
              <a16:creationId xmlns:a16="http://schemas.microsoft.com/office/drawing/2014/main" id="{00000000-0008-0000-0600-0000E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2" name="Text Box 33">
          <a:extLst>
            <a:ext uri="{FF2B5EF4-FFF2-40B4-BE49-F238E27FC236}">
              <a16:creationId xmlns:a16="http://schemas.microsoft.com/office/drawing/2014/main" id="{00000000-0008-0000-0600-0000E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3" name="Text Box 33">
          <a:extLst>
            <a:ext uri="{FF2B5EF4-FFF2-40B4-BE49-F238E27FC236}">
              <a16:creationId xmlns:a16="http://schemas.microsoft.com/office/drawing/2014/main" id="{00000000-0008-0000-0600-0000E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4" name="Text Box 33">
          <a:extLst>
            <a:ext uri="{FF2B5EF4-FFF2-40B4-BE49-F238E27FC236}">
              <a16:creationId xmlns:a16="http://schemas.microsoft.com/office/drawing/2014/main" id="{00000000-0008-0000-0600-0000E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5" name="Text Box 33">
          <a:extLst>
            <a:ext uri="{FF2B5EF4-FFF2-40B4-BE49-F238E27FC236}">
              <a16:creationId xmlns:a16="http://schemas.microsoft.com/office/drawing/2014/main" id="{00000000-0008-0000-0600-0000E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6" name="Text Box 33">
          <a:extLst>
            <a:ext uri="{FF2B5EF4-FFF2-40B4-BE49-F238E27FC236}">
              <a16:creationId xmlns:a16="http://schemas.microsoft.com/office/drawing/2014/main" id="{00000000-0008-0000-0600-0000E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7" name="Text Box 33">
          <a:extLst>
            <a:ext uri="{FF2B5EF4-FFF2-40B4-BE49-F238E27FC236}">
              <a16:creationId xmlns:a16="http://schemas.microsoft.com/office/drawing/2014/main" id="{00000000-0008-0000-0600-0000E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8" name="Text Box 33">
          <a:extLst>
            <a:ext uri="{FF2B5EF4-FFF2-40B4-BE49-F238E27FC236}">
              <a16:creationId xmlns:a16="http://schemas.microsoft.com/office/drawing/2014/main" id="{00000000-0008-0000-0600-0000E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049" name="Text Box 33">
          <a:extLst>
            <a:ext uri="{FF2B5EF4-FFF2-40B4-BE49-F238E27FC236}">
              <a16:creationId xmlns:a16="http://schemas.microsoft.com/office/drawing/2014/main" id="{00000000-0008-0000-0600-0000E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50" name="Text Box 33">
          <a:extLst>
            <a:ext uri="{FF2B5EF4-FFF2-40B4-BE49-F238E27FC236}">
              <a16:creationId xmlns:a16="http://schemas.microsoft.com/office/drawing/2014/main" id="{00000000-0008-0000-0600-0000E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1" name="Text Box 33">
          <a:extLst>
            <a:ext uri="{FF2B5EF4-FFF2-40B4-BE49-F238E27FC236}">
              <a16:creationId xmlns:a16="http://schemas.microsoft.com/office/drawing/2014/main" id="{00000000-0008-0000-0600-0000E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2" name="Text Box 33">
          <a:extLst>
            <a:ext uri="{FF2B5EF4-FFF2-40B4-BE49-F238E27FC236}">
              <a16:creationId xmlns:a16="http://schemas.microsoft.com/office/drawing/2014/main" id="{00000000-0008-0000-0600-0000E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3" name="Text Box 33">
          <a:extLst>
            <a:ext uri="{FF2B5EF4-FFF2-40B4-BE49-F238E27FC236}">
              <a16:creationId xmlns:a16="http://schemas.microsoft.com/office/drawing/2014/main" id="{00000000-0008-0000-0600-0000E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4" name="Text Box 33">
          <a:extLst>
            <a:ext uri="{FF2B5EF4-FFF2-40B4-BE49-F238E27FC236}">
              <a16:creationId xmlns:a16="http://schemas.microsoft.com/office/drawing/2014/main" id="{00000000-0008-0000-0600-0000E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5" name="Text Box 33">
          <a:extLst>
            <a:ext uri="{FF2B5EF4-FFF2-40B4-BE49-F238E27FC236}">
              <a16:creationId xmlns:a16="http://schemas.microsoft.com/office/drawing/2014/main" id="{00000000-0008-0000-0600-0000E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6" name="Text Box 33">
          <a:extLst>
            <a:ext uri="{FF2B5EF4-FFF2-40B4-BE49-F238E27FC236}">
              <a16:creationId xmlns:a16="http://schemas.microsoft.com/office/drawing/2014/main" id="{00000000-0008-0000-0600-0000F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7" name="Text Box 33">
          <a:extLst>
            <a:ext uri="{FF2B5EF4-FFF2-40B4-BE49-F238E27FC236}">
              <a16:creationId xmlns:a16="http://schemas.microsoft.com/office/drawing/2014/main" id="{00000000-0008-0000-0600-0000F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58" name="Text Box 33">
          <a:extLst>
            <a:ext uri="{FF2B5EF4-FFF2-40B4-BE49-F238E27FC236}">
              <a16:creationId xmlns:a16="http://schemas.microsoft.com/office/drawing/2014/main" id="{00000000-0008-0000-0600-0000F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59" name="Text Box 33">
          <a:extLst>
            <a:ext uri="{FF2B5EF4-FFF2-40B4-BE49-F238E27FC236}">
              <a16:creationId xmlns:a16="http://schemas.microsoft.com/office/drawing/2014/main" id="{00000000-0008-0000-0600-0000F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0" name="Text Box 33">
          <a:extLst>
            <a:ext uri="{FF2B5EF4-FFF2-40B4-BE49-F238E27FC236}">
              <a16:creationId xmlns:a16="http://schemas.microsoft.com/office/drawing/2014/main" id="{00000000-0008-0000-0600-0000F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1" name="Text Box 33">
          <a:extLst>
            <a:ext uri="{FF2B5EF4-FFF2-40B4-BE49-F238E27FC236}">
              <a16:creationId xmlns:a16="http://schemas.microsoft.com/office/drawing/2014/main" id="{00000000-0008-0000-0600-0000F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2" name="Text Box 33">
          <a:extLst>
            <a:ext uri="{FF2B5EF4-FFF2-40B4-BE49-F238E27FC236}">
              <a16:creationId xmlns:a16="http://schemas.microsoft.com/office/drawing/2014/main" id="{00000000-0008-0000-0600-0000F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3" name="Text Box 33">
          <a:extLst>
            <a:ext uri="{FF2B5EF4-FFF2-40B4-BE49-F238E27FC236}">
              <a16:creationId xmlns:a16="http://schemas.microsoft.com/office/drawing/2014/main" id="{00000000-0008-0000-0600-0000F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4" name="Text Box 33">
          <a:extLst>
            <a:ext uri="{FF2B5EF4-FFF2-40B4-BE49-F238E27FC236}">
              <a16:creationId xmlns:a16="http://schemas.microsoft.com/office/drawing/2014/main" id="{00000000-0008-0000-0600-0000F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5" name="Text Box 33">
          <a:extLst>
            <a:ext uri="{FF2B5EF4-FFF2-40B4-BE49-F238E27FC236}">
              <a16:creationId xmlns:a16="http://schemas.microsoft.com/office/drawing/2014/main" id="{00000000-0008-0000-0600-0000F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6" name="Text Box 33">
          <a:extLst>
            <a:ext uri="{FF2B5EF4-FFF2-40B4-BE49-F238E27FC236}">
              <a16:creationId xmlns:a16="http://schemas.microsoft.com/office/drawing/2014/main" id="{00000000-0008-0000-0600-0000F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67" name="Text Box 33">
          <a:extLst>
            <a:ext uri="{FF2B5EF4-FFF2-40B4-BE49-F238E27FC236}">
              <a16:creationId xmlns:a16="http://schemas.microsoft.com/office/drawing/2014/main" id="{00000000-0008-0000-0600-0000F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068" name="Text Box 33">
          <a:extLst>
            <a:ext uri="{FF2B5EF4-FFF2-40B4-BE49-F238E27FC236}">
              <a16:creationId xmlns:a16="http://schemas.microsoft.com/office/drawing/2014/main" id="{00000000-0008-0000-0600-0000F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69" name="Text Box 33">
          <a:extLst>
            <a:ext uri="{FF2B5EF4-FFF2-40B4-BE49-F238E27FC236}">
              <a16:creationId xmlns:a16="http://schemas.microsoft.com/office/drawing/2014/main" id="{00000000-0008-0000-0600-0000F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0" name="Text Box 33">
          <a:extLst>
            <a:ext uri="{FF2B5EF4-FFF2-40B4-BE49-F238E27FC236}">
              <a16:creationId xmlns:a16="http://schemas.microsoft.com/office/drawing/2014/main" id="{00000000-0008-0000-0600-0000F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1" name="Text Box 33">
          <a:extLst>
            <a:ext uri="{FF2B5EF4-FFF2-40B4-BE49-F238E27FC236}">
              <a16:creationId xmlns:a16="http://schemas.microsoft.com/office/drawing/2014/main" id="{00000000-0008-0000-0600-0000F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2" name="Text Box 33">
          <a:extLst>
            <a:ext uri="{FF2B5EF4-FFF2-40B4-BE49-F238E27FC236}">
              <a16:creationId xmlns:a16="http://schemas.microsoft.com/office/drawing/2014/main" id="{00000000-0008-0000-0600-00000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3" name="Text Box 33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4" name="Text Box 33">
          <a:extLst>
            <a:ext uri="{FF2B5EF4-FFF2-40B4-BE49-F238E27FC236}">
              <a16:creationId xmlns:a16="http://schemas.microsoft.com/office/drawing/2014/main" id="{00000000-0008-0000-0600-00000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5" name="Text Box 33">
          <a:extLst>
            <a:ext uri="{FF2B5EF4-FFF2-40B4-BE49-F238E27FC236}">
              <a16:creationId xmlns:a16="http://schemas.microsoft.com/office/drawing/2014/main" id="{00000000-0008-0000-0600-00000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076" name="Text Box 33">
          <a:extLst>
            <a:ext uri="{FF2B5EF4-FFF2-40B4-BE49-F238E27FC236}">
              <a16:creationId xmlns:a16="http://schemas.microsoft.com/office/drawing/2014/main" id="{00000000-0008-0000-0600-00000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077" name="Text Box 33">
          <a:extLst>
            <a:ext uri="{FF2B5EF4-FFF2-40B4-BE49-F238E27FC236}">
              <a16:creationId xmlns:a16="http://schemas.microsoft.com/office/drawing/2014/main" id="{00000000-0008-0000-0600-00000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8" name="Text Box 33">
          <a:extLst>
            <a:ext uri="{FF2B5EF4-FFF2-40B4-BE49-F238E27FC236}">
              <a16:creationId xmlns:a16="http://schemas.microsoft.com/office/drawing/2014/main" id="{00000000-0008-0000-0600-00000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9" name="Text Box 33">
          <a:extLst>
            <a:ext uri="{FF2B5EF4-FFF2-40B4-BE49-F238E27FC236}">
              <a16:creationId xmlns:a16="http://schemas.microsoft.com/office/drawing/2014/main" id="{00000000-0008-0000-0600-00000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0" name="Text Box 33">
          <a:extLst>
            <a:ext uri="{FF2B5EF4-FFF2-40B4-BE49-F238E27FC236}">
              <a16:creationId xmlns:a16="http://schemas.microsoft.com/office/drawing/2014/main" id="{00000000-0008-0000-0600-00000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1" name="Text Box 33">
          <a:extLst>
            <a:ext uri="{FF2B5EF4-FFF2-40B4-BE49-F238E27FC236}">
              <a16:creationId xmlns:a16="http://schemas.microsoft.com/office/drawing/2014/main" id="{00000000-0008-0000-0600-00000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2" name="Text Box 33">
          <a:extLst>
            <a:ext uri="{FF2B5EF4-FFF2-40B4-BE49-F238E27FC236}">
              <a16:creationId xmlns:a16="http://schemas.microsoft.com/office/drawing/2014/main" id="{00000000-0008-0000-0600-00000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3" name="Text Box 33">
          <a:extLst>
            <a:ext uri="{FF2B5EF4-FFF2-40B4-BE49-F238E27FC236}">
              <a16:creationId xmlns:a16="http://schemas.microsoft.com/office/drawing/2014/main" id="{00000000-0008-0000-0600-00000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4" name="Text Box 33">
          <a:extLst>
            <a:ext uri="{FF2B5EF4-FFF2-40B4-BE49-F238E27FC236}">
              <a16:creationId xmlns:a16="http://schemas.microsoft.com/office/drawing/2014/main" id="{00000000-0008-0000-0600-00000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085" name="Text Box 33">
          <a:extLst>
            <a:ext uri="{FF2B5EF4-FFF2-40B4-BE49-F238E27FC236}">
              <a16:creationId xmlns:a16="http://schemas.microsoft.com/office/drawing/2014/main" id="{00000000-0008-0000-0600-00000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86" name="Text Box 33">
          <a:extLst>
            <a:ext uri="{FF2B5EF4-FFF2-40B4-BE49-F238E27FC236}">
              <a16:creationId xmlns:a16="http://schemas.microsoft.com/office/drawing/2014/main" id="{00000000-0008-0000-0600-00000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87" name="Text Box 33">
          <a:extLst>
            <a:ext uri="{FF2B5EF4-FFF2-40B4-BE49-F238E27FC236}">
              <a16:creationId xmlns:a16="http://schemas.microsoft.com/office/drawing/2014/main" id="{00000000-0008-0000-0600-00000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88" name="Text Box 33">
          <a:extLst>
            <a:ext uri="{FF2B5EF4-FFF2-40B4-BE49-F238E27FC236}">
              <a16:creationId xmlns:a16="http://schemas.microsoft.com/office/drawing/2014/main" id="{00000000-0008-0000-0600-00001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89" name="Text Box 33">
          <a:extLst>
            <a:ext uri="{FF2B5EF4-FFF2-40B4-BE49-F238E27FC236}">
              <a16:creationId xmlns:a16="http://schemas.microsoft.com/office/drawing/2014/main" id="{00000000-0008-0000-0600-00001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0" name="Text Box 33">
          <a:extLst>
            <a:ext uri="{FF2B5EF4-FFF2-40B4-BE49-F238E27FC236}">
              <a16:creationId xmlns:a16="http://schemas.microsoft.com/office/drawing/2014/main" id="{00000000-0008-0000-0600-00001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1" name="Text Box 33">
          <a:extLst>
            <a:ext uri="{FF2B5EF4-FFF2-40B4-BE49-F238E27FC236}">
              <a16:creationId xmlns:a16="http://schemas.microsoft.com/office/drawing/2014/main" id="{00000000-0008-0000-0600-00001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2" name="Text Box 33">
          <a:extLst>
            <a:ext uri="{FF2B5EF4-FFF2-40B4-BE49-F238E27FC236}">
              <a16:creationId xmlns:a16="http://schemas.microsoft.com/office/drawing/2014/main" id="{00000000-0008-0000-0600-00001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3" name="Text Box 33">
          <a:extLst>
            <a:ext uri="{FF2B5EF4-FFF2-40B4-BE49-F238E27FC236}">
              <a16:creationId xmlns:a16="http://schemas.microsoft.com/office/drawing/2014/main" id="{00000000-0008-0000-0600-00001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94" name="Text Box 33">
          <a:extLst>
            <a:ext uri="{FF2B5EF4-FFF2-40B4-BE49-F238E27FC236}">
              <a16:creationId xmlns:a16="http://schemas.microsoft.com/office/drawing/2014/main" id="{00000000-0008-0000-0600-00001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95" name="Text Box 33">
          <a:extLst>
            <a:ext uri="{FF2B5EF4-FFF2-40B4-BE49-F238E27FC236}">
              <a16:creationId xmlns:a16="http://schemas.microsoft.com/office/drawing/2014/main" id="{00000000-0008-0000-0600-00001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6" name="Text Box 33">
          <a:extLst>
            <a:ext uri="{FF2B5EF4-FFF2-40B4-BE49-F238E27FC236}">
              <a16:creationId xmlns:a16="http://schemas.microsoft.com/office/drawing/2014/main" id="{00000000-0008-0000-0600-00001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7" name="Text Box 33">
          <a:extLst>
            <a:ext uri="{FF2B5EF4-FFF2-40B4-BE49-F238E27FC236}">
              <a16:creationId xmlns:a16="http://schemas.microsoft.com/office/drawing/2014/main" id="{00000000-0008-0000-0600-00001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8" name="Text Box 33">
          <a:extLst>
            <a:ext uri="{FF2B5EF4-FFF2-40B4-BE49-F238E27FC236}">
              <a16:creationId xmlns:a16="http://schemas.microsoft.com/office/drawing/2014/main" id="{00000000-0008-0000-0600-00001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9" name="Text Box 33">
          <a:extLst>
            <a:ext uri="{FF2B5EF4-FFF2-40B4-BE49-F238E27FC236}">
              <a16:creationId xmlns:a16="http://schemas.microsoft.com/office/drawing/2014/main" id="{00000000-0008-0000-0600-00001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0" name="Text Box 33">
          <a:extLst>
            <a:ext uri="{FF2B5EF4-FFF2-40B4-BE49-F238E27FC236}">
              <a16:creationId xmlns:a16="http://schemas.microsoft.com/office/drawing/2014/main" id="{00000000-0008-0000-0600-00001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1" name="Text Box 33">
          <a:extLst>
            <a:ext uri="{FF2B5EF4-FFF2-40B4-BE49-F238E27FC236}">
              <a16:creationId xmlns:a16="http://schemas.microsoft.com/office/drawing/2014/main" id="{00000000-0008-0000-0600-00001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2" name="Text Box 33">
          <a:extLst>
            <a:ext uri="{FF2B5EF4-FFF2-40B4-BE49-F238E27FC236}">
              <a16:creationId xmlns:a16="http://schemas.microsoft.com/office/drawing/2014/main" id="{00000000-0008-0000-0600-00001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03" name="Text Box 33">
          <a:extLst>
            <a:ext uri="{FF2B5EF4-FFF2-40B4-BE49-F238E27FC236}">
              <a16:creationId xmlns:a16="http://schemas.microsoft.com/office/drawing/2014/main" id="{00000000-0008-0000-0600-00001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04" name="Text Box 33">
          <a:extLst>
            <a:ext uri="{FF2B5EF4-FFF2-40B4-BE49-F238E27FC236}">
              <a16:creationId xmlns:a16="http://schemas.microsoft.com/office/drawing/2014/main" id="{00000000-0008-0000-0600-00002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600-00002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6" name="Text Box 33">
          <a:extLst>
            <a:ext uri="{FF2B5EF4-FFF2-40B4-BE49-F238E27FC236}">
              <a16:creationId xmlns:a16="http://schemas.microsoft.com/office/drawing/2014/main" id="{00000000-0008-0000-0600-00002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7" name="Text Box 33">
          <a:extLst>
            <a:ext uri="{FF2B5EF4-FFF2-40B4-BE49-F238E27FC236}">
              <a16:creationId xmlns:a16="http://schemas.microsoft.com/office/drawing/2014/main" id="{00000000-0008-0000-0600-00002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8" name="Text Box 33">
          <a:extLst>
            <a:ext uri="{FF2B5EF4-FFF2-40B4-BE49-F238E27FC236}">
              <a16:creationId xmlns:a16="http://schemas.microsoft.com/office/drawing/2014/main" id="{00000000-0008-0000-0600-00002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9" name="Text Box 33">
          <a:extLst>
            <a:ext uri="{FF2B5EF4-FFF2-40B4-BE49-F238E27FC236}">
              <a16:creationId xmlns:a16="http://schemas.microsoft.com/office/drawing/2014/main" id="{00000000-0008-0000-0600-00002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0" name="Text Box 33">
          <a:extLst>
            <a:ext uri="{FF2B5EF4-FFF2-40B4-BE49-F238E27FC236}">
              <a16:creationId xmlns:a16="http://schemas.microsoft.com/office/drawing/2014/main" id="{00000000-0008-0000-0600-00002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1" name="Text Box 33">
          <a:extLst>
            <a:ext uri="{FF2B5EF4-FFF2-40B4-BE49-F238E27FC236}">
              <a16:creationId xmlns:a16="http://schemas.microsoft.com/office/drawing/2014/main" id="{00000000-0008-0000-0600-00002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12" name="Text Box 33">
          <a:extLst>
            <a:ext uri="{FF2B5EF4-FFF2-40B4-BE49-F238E27FC236}">
              <a16:creationId xmlns:a16="http://schemas.microsoft.com/office/drawing/2014/main" id="{00000000-0008-0000-0600-00002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13" name="Text Box 33">
          <a:extLst>
            <a:ext uri="{FF2B5EF4-FFF2-40B4-BE49-F238E27FC236}">
              <a16:creationId xmlns:a16="http://schemas.microsoft.com/office/drawing/2014/main" id="{00000000-0008-0000-0600-00002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4" name="Text Box 33">
          <a:extLst>
            <a:ext uri="{FF2B5EF4-FFF2-40B4-BE49-F238E27FC236}">
              <a16:creationId xmlns:a16="http://schemas.microsoft.com/office/drawing/2014/main" id="{00000000-0008-0000-0600-00002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5" name="Text Box 33">
          <a:extLst>
            <a:ext uri="{FF2B5EF4-FFF2-40B4-BE49-F238E27FC236}">
              <a16:creationId xmlns:a16="http://schemas.microsoft.com/office/drawing/2014/main" id="{00000000-0008-0000-0600-00002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6" name="Text Box 33">
          <a:extLst>
            <a:ext uri="{FF2B5EF4-FFF2-40B4-BE49-F238E27FC236}">
              <a16:creationId xmlns:a16="http://schemas.microsoft.com/office/drawing/2014/main" id="{00000000-0008-0000-0600-00002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7" name="Text Box 33">
          <a:extLst>
            <a:ext uri="{FF2B5EF4-FFF2-40B4-BE49-F238E27FC236}">
              <a16:creationId xmlns:a16="http://schemas.microsoft.com/office/drawing/2014/main" id="{00000000-0008-0000-0600-00002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8" name="Text Box 33">
          <a:extLst>
            <a:ext uri="{FF2B5EF4-FFF2-40B4-BE49-F238E27FC236}">
              <a16:creationId xmlns:a16="http://schemas.microsoft.com/office/drawing/2014/main" id="{00000000-0008-0000-0600-00002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9" name="Text Box 33">
          <a:extLst>
            <a:ext uri="{FF2B5EF4-FFF2-40B4-BE49-F238E27FC236}">
              <a16:creationId xmlns:a16="http://schemas.microsoft.com/office/drawing/2014/main" id="{00000000-0008-0000-0600-00002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20" name="Text Box 33">
          <a:extLst>
            <a:ext uri="{FF2B5EF4-FFF2-40B4-BE49-F238E27FC236}">
              <a16:creationId xmlns:a16="http://schemas.microsoft.com/office/drawing/2014/main" id="{00000000-0008-0000-0600-00003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21" name="Text Box 33">
          <a:extLst>
            <a:ext uri="{FF2B5EF4-FFF2-40B4-BE49-F238E27FC236}">
              <a16:creationId xmlns:a16="http://schemas.microsoft.com/office/drawing/2014/main" id="{00000000-0008-0000-0600-00003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22" name="Text Box 33">
          <a:extLst>
            <a:ext uri="{FF2B5EF4-FFF2-40B4-BE49-F238E27FC236}">
              <a16:creationId xmlns:a16="http://schemas.microsoft.com/office/drawing/2014/main" id="{00000000-0008-0000-0600-00003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3" name="Text Box 33">
          <a:extLst>
            <a:ext uri="{FF2B5EF4-FFF2-40B4-BE49-F238E27FC236}">
              <a16:creationId xmlns:a16="http://schemas.microsoft.com/office/drawing/2014/main" id="{00000000-0008-0000-0600-00003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4" name="Text Box 33">
          <a:extLst>
            <a:ext uri="{FF2B5EF4-FFF2-40B4-BE49-F238E27FC236}">
              <a16:creationId xmlns:a16="http://schemas.microsoft.com/office/drawing/2014/main" id="{00000000-0008-0000-0600-00003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5" name="Text Box 33">
          <a:extLst>
            <a:ext uri="{FF2B5EF4-FFF2-40B4-BE49-F238E27FC236}">
              <a16:creationId xmlns:a16="http://schemas.microsoft.com/office/drawing/2014/main" id="{00000000-0008-0000-0600-00003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6" name="Text Box 33">
          <a:extLst>
            <a:ext uri="{FF2B5EF4-FFF2-40B4-BE49-F238E27FC236}">
              <a16:creationId xmlns:a16="http://schemas.microsoft.com/office/drawing/2014/main" id="{00000000-0008-0000-0600-00003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7" name="Text Box 33">
          <a:extLst>
            <a:ext uri="{FF2B5EF4-FFF2-40B4-BE49-F238E27FC236}">
              <a16:creationId xmlns:a16="http://schemas.microsoft.com/office/drawing/2014/main" id="{00000000-0008-0000-0600-00003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8" name="Text Box 33">
          <a:extLst>
            <a:ext uri="{FF2B5EF4-FFF2-40B4-BE49-F238E27FC236}">
              <a16:creationId xmlns:a16="http://schemas.microsoft.com/office/drawing/2014/main" id="{00000000-0008-0000-0600-00003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9" name="Text Box 33">
          <a:extLst>
            <a:ext uri="{FF2B5EF4-FFF2-40B4-BE49-F238E27FC236}">
              <a16:creationId xmlns:a16="http://schemas.microsoft.com/office/drawing/2014/main" id="{00000000-0008-0000-0600-00003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30" name="Text Box 33">
          <a:extLst>
            <a:ext uri="{FF2B5EF4-FFF2-40B4-BE49-F238E27FC236}">
              <a16:creationId xmlns:a16="http://schemas.microsoft.com/office/drawing/2014/main" id="{00000000-0008-0000-0600-00003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31" name="Text Box 33">
          <a:extLst>
            <a:ext uri="{FF2B5EF4-FFF2-40B4-BE49-F238E27FC236}">
              <a16:creationId xmlns:a16="http://schemas.microsoft.com/office/drawing/2014/main" id="{00000000-0008-0000-0600-00003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2" name="Text Box 33">
          <a:extLst>
            <a:ext uri="{FF2B5EF4-FFF2-40B4-BE49-F238E27FC236}">
              <a16:creationId xmlns:a16="http://schemas.microsoft.com/office/drawing/2014/main" id="{00000000-0008-0000-0600-00003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3" name="Text Box 33">
          <a:extLst>
            <a:ext uri="{FF2B5EF4-FFF2-40B4-BE49-F238E27FC236}">
              <a16:creationId xmlns:a16="http://schemas.microsoft.com/office/drawing/2014/main" id="{00000000-0008-0000-0600-00003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4" name="Text Box 33">
          <a:extLst>
            <a:ext uri="{FF2B5EF4-FFF2-40B4-BE49-F238E27FC236}">
              <a16:creationId xmlns:a16="http://schemas.microsoft.com/office/drawing/2014/main" id="{00000000-0008-0000-0600-00003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5" name="Text Box 33">
          <a:extLst>
            <a:ext uri="{FF2B5EF4-FFF2-40B4-BE49-F238E27FC236}">
              <a16:creationId xmlns:a16="http://schemas.microsoft.com/office/drawing/2014/main" id="{00000000-0008-0000-0600-00003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6" name="Text Box 33">
          <a:extLst>
            <a:ext uri="{FF2B5EF4-FFF2-40B4-BE49-F238E27FC236}">
              <a16:creationId xmlns:a16="http://schemas.microsoft.com/office/drawing/2014/main" id="{00000000-0008-0000-0600-00004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7" name="Text Box 33">
          <a:extLst>
            <a:ext uri="{FF2B5EF4-FFF2-40B4-BE49-F238E27FC236}">
              <a16:creationId xmlns:a16="http://schemas.microsoft.com/office/drawing/2014/main" id="{00000000-0008-0000-0600-00004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8" name="Text Box 33">
          <a:extLst>
            <a:ext uri="{FF2B5EF4-FFF2-40B4-BE49-F238E27FC236}">
              <a16:creationId xmlns:a16="http://schemas.microsoft.com/office/drawing/2014/main" id="{00000000-0008-0000-0600-00004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39" name="Text Box 33">
          <a:extLst>
            <a:ext uri="{FF2B5EF4-FFF2-40B4-BE49-F238E27FC236}">
              <a16:creationId xmlns:a16="http://schemas.microsoft.com/office/drawing/2014/main" id="{00000000-0008-0000-0600-00004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40" name="Text Box 33">
          <a:extLst>
            <a:ext uri="{FF2B5EF4-FFF2-40B4-BE49-F238E27FC236}">
              <a16:creationId xmlns:a16="http://schemas.microsoft.com/office/drawing/2014/main" id="{00000000-0008-0000-0600-00004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1" name="Text Box 33">
          <a:extLst>
            <a:ext uri="{FF2B5EF4-FFF2-40B4-BE49-F238E27FC236}">
              <a16:creationId xmlns:a16="http://schemas.microsoft.com/office/drawing/2014/main" id="{00000000-0008-0000-0600-00004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2" name="Text Box 33">
          <a:extLst>
            <a:ext uri="{FF2B5EF4-FFF2-40B4-BE49-F238E27FC236}">
              <a16:creationId xmlns:a16="http://schemas.microsoft.com/office/drawing/2014/main" id="{00000000-0008-0000-0600-00004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3" name="Text Box 33">
          <a:extLst>
            <a:ext uri="{FF2B5EF4-FFF2-40B4-BE49-F238E27FC236}">
              <a16:creationId xmlns:a16="http://schemas.microsoft.com/office/drawing/2014/main" id="{00000000-0008-0000-0600-00004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4" name="Text Box 33">
          <a:extLst>
            <a:ext uri="{FF2B5EF4-FFF2-40B4-BE49-F238E27FC236}">
              <a16:creationId xmlns:a16="http://schemas.microsoft.com/office/drawing/2014/main" id="{00000000-0008-0000-0600-00004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5" name="Text Box 33">
          <a:extLst>
            <a:ext uri="{FF2B5EF4-FFF2-40B4-BE49-F238E27FC236}">
              <a16:creationId xmlns:a16="http://schemas.microsoft.com/office/drawing/2014/main" id="{00000000-0008-0000-0600-00004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6" name="Text Box 33">
          <a:extLst>
            <a:ext uri="{FF2B5EF4-FFF2-40B4-BE49-F238E27FC236}">
              <a16:creationId xmlns:a16="http://schemas.microsoft.com/office/drawing/2014/main" id="{00000000-0008-0000-0600-00004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7" name="Text Box 33">
          <a:extLst>
            <a:ext uri="{FF2B5EF4-FFF2-40B4-BE49-F238E27FC236}">
              <a16:creationId xmlns:a16="http://schemas.microsoft.com/office/drawing/2014/main" id="{00000000-0008-0000-0600-00004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48" name="Text Box 33">
          <a:extLst>
            <a:ext uri="{FF2B5EF4-FFF2-40B4-BE49-F238E27FC236}">
              <a16:creationId xmlns:a16="http://schemas.microsoft.com/office/drawing/2014/main" id="{00000000-0008-0000-0600-00004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49" name="Text Box 33">
          <a:extLst>
            <a:ext uri="{FF2B5EF4-FFF2-40B4-BE49-F238E27FC236}">
              <a16:creationId xmlns:a16="http://schemas.microsoft.com/office/drawing/2014/main" id="{00000000-0008-0000-0600-00004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0" name="Text Box 33">
          <a:extLst>
            <a:ext uri="{FF2B5EF4-FFF2-40B4-BE49-F238E27FC236}">
              <a16:creationId xmlns:a16="http://schemas.microsoft.com/office/drawing/2014/main" id="{00000000-0008-0000-0600-00004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1" name="Text Box 33">
          <a:extLst>
            <a:ext uri="{FF2B5EF4-FFF2-40B4-BE49-F238E27FC236}">
              <a16:creationId xmlns:a16="http://schemas.microsoft.com/office/drawing/2014/main" id="{00000000-0008-0000-0600-00004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2" name="Text Box 33">
          <a:extLst>
            <a:ext uri="{FF2B5EF4-FFF2-40B4-BE49-F238E27FC236}">
              <a16:creationId xmlns:a16="http://schemas.microsoft.com/office/drawing/2014/main" id="{00000000-0008-0000-0600-00005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3" name="Text Box 33">
          <a:extLst>
            <a:ext uri="{FF2B5EF4-FFF2-40B4-BE49-F238E27FC236}">
              <a16:creationId xmlns:a16="http://schemas.microsoft.com/office/drawing/2014/main" id="{00000000-0008-0000-0600-00005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4" name="Text Box 33">
          <a:extLst>
            <a:ext uri="{FF2B5EF4-FFF2-40B4-BE49-F238E27FC236}">
              <a16:creationId xmlns:a16="http://schemas.microsoft.com/office/drawing/2014/main" id="{00000000-0008-0000-0600-00005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5" name="Text Box 33">
          <a:extLst>
            <a:ext uri="{FF2B5EF4-FFF2-40B4-BE49-F238E27FC236}">
              <a16:creationId xmlns:a16="http://schemas.microsoft.com/office/drawing/2014/main" id="{00000000-0008-0000-0600-00005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6" name="Text Box 33">
          <a:extLst>
            <a:ext uri="{FF2B5EF4-FFF2-40B4-BE49-F238E27FC236}">
              <a16:creationId xmlns:a16="http://schemas.microsoft.com/office/drawing/2014/main" id="{00000000-0008-0000-0600-00005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57" name="Text Box 33">
          <a:extLst>
            <a:ext uri="{FF2B5EF4-FFF2-40B4-BE49-F238E27FC236}">
              <a16:creationId xmlns:a16="http://schemas.microsoft.com/office/drawing/2014/main" id="{00000000-0008-0000-0600-00005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58" name="Text Box 33">
          <a:extLst>
            <a:ext uri="{FF2B5EF4-FFF2-40B4-BE49-F238E27FC236}">
              <a16:creationId xmlns:a16="http://schemas.microsoft.com/office/drawing/2014/main" id="{00000000-0008-0000-0600-00005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59" name="Text Box 33">
          <a:extLst>
            <a:ext uri="{FF2B5EF4-FFF2-40B4-BE49-F238E27FC236}">
              <a16:creationId xmlns:a16="http://schemas.microsoft.com/office/drawing/2014/main" id="{00000000-0008-0000-0600-00005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0" name="Text Box 33">
          <a:extLst>
            <a:ext uri="{FF2B5EF4-FFF2-40B4-BE49-F238E27FC236}">
              <a16:creationId xmlns:a16="http://schemas.microsoft.com/office/drawing/2014/main" id="{00000000-0008-0000-0600-00005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1" name="Text Box 33">
          <a:extLst>
            <a:ext uri="{FF2B5EF4-FFF2-40B4-BE49-F238E27FC236}">
              <a16:creationId xmlns:a16="http://schemas.microsoft.com/office/drawing/2014/main" id="{00000000-0008-0000-0600-00005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2" name="Text Box 33">
          <a:extLst>
            <a:ext uri="{FF2B5EF4-FFF2-40B4-BE49-F238E27FC236}">
              <a16:creationId xmlns:a16="http://schemas.microsoft.com/office/drawing/2014/main" id="{00000000-0008-0000-0600-00005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3" name="Text Box 33">
          <a:extLst>
            <a:ext uri="{FF2B5EF4-FFF2-40B4-BE49-F238E27FC236}">
              <a16:creationId xmlns:a16="http://schemas.microsoft.com/office/drawing/2014/main" id="{00000000-0008-0000-0600-00005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4" name="Text Box 33">
          <a:extLst>
            <a:ext uri="{FF2B5EF4-FFF2-40B4-BE49-F238E27FC236}">
              <a16:creationId xmlns:a16="http://schemas.microsoft.com/office/drawing/2014/main" id="{00000000-0008-0000-0600-00005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5" name="Text Box 33">
          <a:extLst>
            <a:ext uri="{FF2B5EF4-FFF2-40B4-BE49-F238E27FC236}">
              <a16:creationId xmlns:a16="http://schemas.microsoft.com/office/drawing/2014/main" id="{00000000-0008-0000-0600-00005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66" name="Text Box 33">
          <a:extLst>
            <a:ext uri="{FF2B5EF4-FFF2-40B4-BE49-F238E27FC236}">
              <a16:creationId xmlns:a16="http://schemas.microsoft.com/office/drawing/2014/main" id="{00000000-0008-0000-0600-00005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67" name="Text Box 33">
          <a:extLst>
            <a:ext uri="{FF2B5EF4-FFF2-40B4-BE49-F238E27FC236}">
              <a16:creationId xmlns:a16="http://schemas.microsoft.com/office/drawing/2014/main" id="{00000000-0008-0000-0600-00005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8" name="Text Box 33">
          <a:extLst>
            <a:ext uri="{FF2B5EF4-FFF2-40B4-BE49-F238E27FC236}">
              <a16:creationId xmlns:a16="http://schemas.microsoft.com/office/drawing/2014/main" id="{00000000-0008-0000-0600-00006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9" name="Text Box 33">
          <a:extLst>
            <a:ext uri="{FF2B5EF4-FFF2-40B4-BE49-F238E27FC236}">
              <a16:creationId xmlns:a16="http://schemas.microsoft.com/office/drawing/2014/main" id="{00000000-0008-0000-0600-00006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0" name="Text Box 33">
          <a:extLst>
            <a:ext uri="{FF2B5EF4-FFF2-40B4-BE49-F238E27FC236}">
              <a16:creationId xmlns:a16="http://schemas.microsoft.com/office/drawing/2014/main" id="{00000000-0008-0000-0600-00006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1" name="Text Box 33">
          <a:extLst>
            <a:ext uri="{FF2B5EF4-FFF2-40B4-BE49-F238E27FC236}">
              <a16:creationId xmlns:a16="http://schemas.microsoft.com/office/drawing/2014/main" id="{00000000-0008-0000-0600-00006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2" name="Text Box 33">
          <a:extLst>
            <a:ext uri="{FF2B5EF4-FFF2-40B4-BE49-F238E27FC236}">
              <a16:creationId xmlns:a16="http://schemas.microsoft.com/office/drawing/2014/main" id="{00000000-0008-0000-0600-00006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3" name="Text Box 33">
          <a:extLst>
            <a:ext uri="{FF2B5EF4-FFF2-40B4-BE49-F238E27FC236}">
              <a16:creationId xmlns:a16="http://schemas.microsoft.com/office/drawing/2014/main" id="{00000000-0008-0000-0600-00006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4" name="Text Box 33">
          <a:extLst>
            <a:ext uri="{FF2B5EF4-FFF2-40B4-BE49-F238E27FC236}">
              <a16:creationId xmlns:a16="http://schemas.microsoft.com/office/drawing/2014/main" id="{00000000-0008-0000-0600-00006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75" name="Text Box 33">
          <a:extLst>
            <a:ext uri="{FF2B5EF4-FFF2-40B4-BE49-F238E27FC236}">
              <a16:creationId xmlns:a16="http://schemas.microsoft.com/office/drawing/2014/main" id="{00000000-0008-0000-0600-00006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76" name="Text Box 33">
          <a:extLst>
            <a:ext uri="{FF2B5EF4-FFF2-40B4-BE49-F238E27FC236}">
              <a16:creationId xmlns:a16="http://schemas.microsoft.com/office/drawing/2014/main" id="{00000000-0008-0000-0600-00006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77" name="Text Box 33">
          <a:extLst>
            <a:ext uri="{FF2B5EF4-FFF2-40B4-BE49-F238E27FC236}">
              <a16:creationId xmlns:a16="http://schemas.microsoft.com/office/drawing/2014/main" id="{00000000-0008-0000-0600-00006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78" name="Text Box 33">
          <a:extLst>
            <a:ext uri="{FF2B5EF4-FFF2-40B4-BE49-F238E27FC236}">
              <a16:creationId xmlns:a16="http://schemas.microsoft.com/office/drawing/2014/main" id="{00000000-0008-0000-0600-00006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79" name="Text Box 33">
          <a:extLst>
            <a:ext uri="{FF2B5EF4-FFF2-40B4-BE49-F238E27FC236}">
              <a16:creationId xmlns:a16="http://schemas.microsoft.com/office/drawing/2014/main" id="{00000000-0008-0000-0600-00006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0" name="Text Box 33">
          <a:extLst>
            <a:ext uri="{FF2B5EF4-FFF2-40B4-BE49-F238E27FC236}">
              <a16:creationId xmlns:a16="http://schemas.microsoft.com/office/drawing/2014/main" id="{00000000-0008-0000-0600-00006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1" name="Text Box 33">
          <a:extLst>
            <a:ext uri="{FF2B5EF4-FFF2-40B4-BE49-F238E27FC236}">
              <a16:creationId xmlns:a16="http://schemas.microsoft.com/office/drawing/2014/main" id="{00000000-0008-0000-0600-00006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2" name="Text Box 33">
          <a:extLst>
            <a:ext uri="{FF2B5EF4-FFF2-40B4-BE49-F238E27FC236}">
              <a16:creationId xmlns:a16="http://schemas.microsoft.com/office/drawing/2014/main" id="{00000000-0008-0000-0600-00006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3" name="Text Box 33">
          <a:extLst>
            <a:ext uri="{FF2B5EF4-FFF2-40B4-BE49-F238E27FC236}">
              <a16:creationId xmlns:a16="http://schemas.microsoft.com/office/drawing/2014/main" id="{00000000-0008-0000-0600-00006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84" name="Text Box 33">
          <a:extLst>
            <a:ext uri="{FF2B5EF4-FFF2-40B4-BE49-F238E27FC236}">
              <a16:creationId xmlns:a16="http://schemas.microsoft.com/office/drawing/2014/main" id="{00000000-0008-0000-0600-00007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85" name="Text Box 33">
          <a:extLst>
            <a:ext uri="{FF2B5EF4-FFF2-40B4-BE49-F238E27FC236}">
              <a16:creationId xmlns:a16="http://schemas.microsoft.com/office/drawing/2014/main" id="{00000000-0008-0000-0600-00007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6" name="Text Box 33">
          <a:extLst>
            <a:ext uri="{FF2B5EF4-FFF2-40B4-BE49-F238E27FC236}">
              <a16:creationId xmlns:a16="http://schemas.microsoft.com/office/drawing/2014/main" id="{00000000-0008-0000-0600-00007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7" name="Text Box 33">
          <a:extLst>
            <a:ext uri="{FF2B5EF4-FFF2-40B4-BE49-F238E27FC236}">
              <a16:creationId xmlns:a16="http://schemas.microsoft.com/office/drawing/2014/main" id="{00000000-0008-0000-0600-00007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8" name="Text Box 33">
          <a:extLst>
            <a:ext uri="{FF2B5EF4-FFF2-40B4-BE49-F238E27FC236}">
              <a16:creationId xmlns:a16="http://schemas.microsoft.com/office/drawing/2014/main" id="{00000000-0008-0000-0600-00007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9" name="Text Box 33">
          <a:extLst>
            <a:ext uri="{FF2B5EF4-FFF2-40B4-BE49-F238E27FC236}">
              <a16:creationId xmlns:a16="http://schemas.microsoft.com/office/drawing/2014/main" id="{00000000-0008-0000-0600-00007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0" name="Text Box 33">
          <a:extLst>
            <a:ext uri="{FF2B5EF4-FFF2-40B4-BE49-F238E27FC236}">
              <a16:creationId xmlns:a16="http://schemas.microsoft.com/office/drawing/2014/main" id="{00000000-0008-0000-0600-00007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1" name="Text Box 33">
          <a:extLst>
            <a:ext uri="{FF2B5EF4-FFF2-40B4-BE49-F238E27FC236}">
              <a16:creationId xmlns:a16="http://schemas.microsoft.com/office/drawing/2014/main" id="{00000000-0008-0000-0600-00007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2" name="Text Box 33">
          <a:extLst>
            <a:ext uri="{FF2B5EF4-FFF2-40B4-BE49-F238E27FC236}">
              <a16:creationId xmlns:a16="http://schemas.microsoft.com/office/drawing/2014/main" id="{00000000-0008-0000-0600-00007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93" name="Text Box 33">
          <a:extLst>
            <a:ext uri="{FF2B5EF4-FFF2-40B4-BE49-F238E27FC236}">
              <a16:creationId xmlns:a16="http://schemas.microsoft.com/office/drawing/2014/main" id="{00000000-0008-0000-0600-00007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94" name="Text Box 33">
          <a:extLst>
            <a:ext uri="{FF2B5EF4-FFF2-40B4-BE49-F238E27FC236}">
              <a16:creationId xmlns:a16="http://schemas.microsoft.com/office/drawing/2014/main" id="{00000000-0008-0000-0600-00007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5" name="Text Box 33">
          <a:extLst>
            <a:ext uri="{FF2B5EF4-FFF2-40B4-BE49-F238E27FC236}">
              <a16:creationId xmlns:a16="http://schemas.microsoft.com/office/drawing/2014/main" id="{00000000-0008-0000-0600-00007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6" name="Text Box 33">
          <a:extLst>
            <a:ext uri="{FF2B5EF4-FFF2-40B4-BE49-F238E27FC236}">
              <a16:creationId xmlns:a16="http://schemas.microsoft.com/office/drawing/2014/main" id="{00000000-0008-0000-0600-00007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7" name="Text Box 33">
          <a:extLst>
            <a:ext uri="{FF2B5EF4-FFF2-40B4-BE49-F238E27FC236}">
              <a16:creationId xmlns:a16="http://schemas.microsoft.com/office/drawing/2014/main" id="{00000000-0008-0000-0600-00007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8" name="Text Box 33">
          <a:extLst>
            <a:ext uri="{FF2B5EF4-FFF2-40B4-BE49-F238E27FC236}">
              <a16:creationId xmlns:a16="http://schemas.microsoft.com/office/drawing/2014/main" id="{00000000-0008-0000-0600-00007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9" name="Text Box 33">
          <a:extLst>
            <a:ext uri="{FF2B5EF4-FFF2-40B4-BE49-F238E27FC236}">
              <a16:creationId xmlns:a16="http://schemas.microsoft.com/office/drawing/2014/main" id="{00000000-0008-0000-0600-00007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0" name="Text Box 33">
          <a:extLst>
            <a:ext uri="{FF2B5EF4-FFF2-40B4-BE49-F238E27FC236}">
              <a16:creationId xmlns:a16="http://schemas.microsoft.com/office/drawing/2014/main" id="{00000000-0008-0000-0600-00008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1" name="Text Box 33">
          <a:extLst>
            <a:ext uri="{FF2B5EF4-FFF2-40B4-BE49-F238E27FC236}">
              <a16:creationId xmlns:a16="http://schemas.microsoft.com/office/drawing/2014/main" id="{00000000-0008-0000-0600-00008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02" name="Text Box 33">
          <a:extLst>
            <a:ext uri="{FF2B5EF4-FFF2-40B4-BE49-F238E27FC236}">
              <a16:creationId xmlns:a16="http://schemas.microsoft.com/office/drawing/2014/main" id="{00000000-0008-0000-0600-00008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03" name="Text Box 33">
          <a:extLst>
            <a:ext uri="{FF2B5EF4-FFF2-40B4-BE49-F238E27FC236}">
              <a16:creationId xmlns:a16="http://schemas.microsoft.com/office/drawing/2014/main" id="{00000000-0008-0000-0600-00008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4" name="Text Box 33">
          <a:extLst>
            <a:ext uri="{FF2B5EF4-FFF2-40B4-BE49-F238E27FC236}">
              <a16:creationId xmlns:a16="http://schemas.microsoft.com/office/drawing/2014/main" id="{00000000-0008-0000-0600-00008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5" name="Text Box 33">
          <a:extLst>
            <a:ext uri="{FF2B5EF4-FFF2-40B4-BE49-F238E27FC236}">
              <a16:creationId xmlns:a16="http://schemas.microsoft.com/office/drawing/2014/main" id="{00000000-0008-0000-0600-00008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6" name="Text Box 33">
          <a:extLst>
            <a:ext uri="{FF2B5EF4-FFF2-40B4-BE49-F238E27FC236}">
              <a16:creationId xmlns:a16="http://schemas.microsoft.com/office/drawing/2014/main" id="{00000000-0008-0000-0600-00008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7" name="Text Box 33">
          <a:extLst>
            <a:ext uri="{FF2B5EF4-FFF2-40B4-BE49-F238E27FC236}">
              <a16:creationId xmlns:a16="http://schemas.microsoft.com/office/drawing/2014/main" id="{00000000-0008-0000-0600-00008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8" name="Text Box 33">
          <a:extLst>
            <a:ext uri="{FF2B5EF4-FFF2-40B4-BE49-F238E27FC236}">
              <a16:creationId xmlns:a16="http://schemas.microsoft.com/office/drawing/2014/main" id="{00000000-0008-0000-0600-00008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9" name="Text Box 33">
          <a:extLst>
            <a:ext uri="{FF2B5EF4-FFF2-40B4-BE49-F238E27FC236}">
              <a16:creationId xmlns:a16="http://schemas.microsoft.com/office/drawing/2014/main" id="{00000000-0008-0000-0600-00008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10" name="Text Box 33">
          <a:extLst>
            <a:ext uri="{FF2B5EF4-FFF2-40B4-BE49-F238E27FC236}">
              <a16:creationId xmlns:a16="http://schemas.microsoft.com/office/drawing/2014/main" id="{00000000-0008-0000-0600-00008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11" name="Text Box 33">
          <a:extLst>
            <a:ext uri="{FF2B5EF4-FFF2-40B4-BE49-F238E27FC236}">
              <a16:creationId xmlns:a16="http://schemas.microsoft.com/office/drawing/2014/main" id="{00000000-0008-0000-0600-00008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12" name="Text Box 33">
          <a:extLst>
            <a:ext uri="{FF2B5EF4-FFF2-40B4-BE49-F238E27FC236}">
              <a16:creationId xmlns:a16="http://schemas.microsoft.com/office/drawing/2014/main" id="{00000000-0008-0000-0600-00008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3" name="Text Box 33">
          <a:extLst>
            <a:ext uri="{FF2B5EF4-FFF2-40B4-BE49-F238E27FC236}">
              <a16:creationId xmlns:a16="http://schemas.microsoft.com/office/drawing/2014/main" id="{00000000-0008-0000-0600-00008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4" name="Text Box 33">
          <a:extLst>
            <a:ext uri="{FF2B5EF4-FFF2-40B4-BE49-F238E27FC236}">
              <a16:creationId xmlns:a16="http://schemas.microsoft.com/office/drawing/2014/main" id="{00000000-0008-0000-0600-00008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5" name="Text Box 33">
          <a:extLst>
            <a:ext uri="{FF2B5EF4-FFF2-40B4-BE49-F238E27FC236}">
              <a16:creationId xmlns:a16="http://schemas.microsoft.com/office/drawing/2014/main" id="{00000000-0008-0000-0600-00008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6" name="Text Box 33">
          <a:extLst>
            <a:ext uri="{FF2B5EF4-FFF2-40B4-BE49-F238E27FC236}">
              <a16:creationId xmlns:a16="http://schemas.microsoft.com/office/drawing/2014/main" id="{00000000-0008-0000-0600-00009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7" name="Text Box 33">
          <a:extLst>
            <a:ext uri="{FF2B5EF4-FFF2-40B4-BE49-F238E27FC236}">
              <a16:creationId xmlns:a16="http://schemas.microsoft.com/office/drawing/2014/main" id="{00000000-0008-0000-0600-00009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8" name="Text Box 33">
          <a:extLst>
            <a:ext uri="{FF2B5EF4-FFF2-40B4-BE49-F238E27FC236}">
              <a16:creationId xmlns:a16="http://schemas.microsoft.com/office/drawing/2014/main" id="{00000000-0008-0000-0600-00009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9" name="Text Box 33">
          <a:extLst>
            <a:ext uri="{FF2B5EF4-FFF2-40B4-BE49-F238E27FC236}">
              <a16:creationId xmlns:a16="http://schemas.microsoft.com/office/drawing/2014/main" id="{00000000-0008-0000-0600-00009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20" name="Text Box 33">
          <a:extLst>
            <a:ext uri="{FF2B5EF4-FFF2-40B4-BE49-F238E27FC236}">
              <a16:creationId xmlns:a16="http://schemas.microsoft.com/office/drawing/2014/main" id="{00000000-0008-0000-0600-00009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21" name="Text Box 33">
          <a:extLst>
            <a:ext uri="{FF2B5EF4-FFF2-40B4-BE49-F238E27FC236}">
              <a16:creationId xmlns:a16="http://schemas.microsoft.com/office/drawing/2014/main" id="{00000000-0008-0000-0600-00009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2" name="Text Box 33">
          <a:extLst>
            <a:ext uri="{FF2B5EF4-FFF2-40B4-BE49-F238E27FC236}">
              <a16:creationId xmlns:a16="http://schemas.microsoft.com/office/drawing/2014/main" id="{00000000-0008-0000-0600-00009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3" name="Text Box 33">
          <a:extLst>
            <a:ext uri="{FF2B5EF4-FFF2-40B4-BE49-F238E27FC236}">
              <a16:creationId xmlns:a16="http://schemas.microsoft.com/office/drawing/2014/main" id="{00000000-0008-0000-0600-00009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4" name="Text Box 33">
          <a:extLst>
            <a:ext uri="{FF2B5EF4-FFF2-40B4-BE49-F238E27FC236}">
              <a16:creationId xmlns:a16="http://schemas.microsoft.com/office/drawing/2014/main" id="{00000000-0008-0000-0600-00009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5" name="Text Box 33">
          <a:extLst>
            <a:ext uri="{FF2B5EF4-FFF2-40B4-BE49-F238E27FC236}">
              <a16:creationId xmlns:a16="http://schemas.microsoft.com/office/drawing/2014/main" id="{00000000-0008-0000-0600-00009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6" name="Text Box 33">
          <a:extLst>
            <a:ext uri="{FF2B5EF4-FFF2-40B4-BE49-F238E27FC236}">
              <a16:creationId xmlns:a16="http://schemas.microsoft.com/office/drawing/2014/main" id="{00000000-0008-0000-0600-00009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7" name="Text Box 33">
          <a:extLst>
            <a:ext uri="{FF2B5EF4-FFF2-40B4-BE49-F238E27FC236}">
              <a16:creationId xmlns:a16="http://schemas.microsoft.com/office/drawing/2014/main" id="{00000000-0008-0000-0600-00009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8" name="Text Box 33">
          <a:extLst>
            <a:ext uri="{FF2B5EF4-FFF2-40B4-BE49-F238E27FC236}">
              <a16:creationId xmlns:a16="http://schemas.microsoft.com/office/drawing/2014/main" id="{00000000-0008-0000-0600-00009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29" name="Text Box 33">
          <a:extLst>
            <a:ext uri="{FF2B5EF4-FFF2-40B4-BE49-F238E27FC236}">
              <a16:creationId xmlns:a16="http://schemas.microsoft.com/office/drawing/2014/main" id="{00000000-0008-0000-0600-00009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30" name="Text Box 33">
          <a:extLst>
            <a:ext uri="{FF2B5EF4-FFF2-40B4-BE49-F238E27FC236}">
              <a16:creationId xmlns:a16="http://schemas.microsoft.com/office/drawing/2014/main" id="{00000000-0008-0000-0600-00009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1" name="Text Box 33">
          <a:extLst>
            <a:ext uri="{FF2B5EF4-FFF2-40B4-BE49-F238E27FC236}">
              <a16:creationId xmlns:a16="http://schemas.microsoft.com/office/drawing/2014/main" id="{00000000-0008-0000-0600-00009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2" name="Text Box 33">
          <a:extLst>
            <a:ext uri="{FF2B5EF4-FFF2-40B4-BE49-F238E27FC236}">
              <a16:creationId xmlns:a16="http://schemas.microsoft.com/office/drawing/2014/main" id="{00000000-0008-0000-0600-0000A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3" name="Text Box 33">
          <a:extLst>
            <a:ext uri="{FF2B5EF4-FFF2-40B4-BE49-F238E27FC236}">
              <a16:creationId xmlns:a16="http://schemas.microsoft.com/office/drawing/2014/main" id="{00000000-0008-0000-0600-0000A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4" name="Text Box 33">
          <a:extLst>
            <a:ext uri="{FF2B5EF4-FFF2-40B4-BE49-F238E27FC236}">
              <a16:creationId xmlns:a16="http://schemas.microsoft.com/office/drawing/2014/main" id="{00000000-0008-0000-0600-0000A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5" name="Text Box 33">
          <a:extLst>
            <a:ext uri="{FF2B5EF4-FFF2-40B4-BE49-F238E27FC236}">
              <a16:creationId xmlns:a16="http://schemas.microsoft.com/office/drawing/2014/main" id="{00000000-0008-0000-0600-0000A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6" name="Text Box 33">
          <a:extLst>
            <a:ext uri="{FF2B5EF4-FFF2-40B4-BE49-F238E27FC236}">
              <a16:creationId xmlns:a16="http://schemas.microsoft.com/office/drawing/2014/main" id="{00000000-0008-0000-0600-0000A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7" name="Text Box 33">
          <a:extLst>
            <a:ext uri="{FF2B5EF4-FFF2-40B4-BE49-F238E27FC236}">
              <a16:creationId xmlns:a16="http://schemas.microsoft.com/office/drawing/2014/main" id="{00000000-0008-0000-0600-0000A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38" name="Text Box 33">
          <a:extLst>
            <a:ext uri="{FF2B5EF4-FFF2-40B4-BE49-F238E27FC236}">
              <a16:creationId xmlns:a16="http://schemas.microsoft.com/office/drawing/2014/main" id="{00000000-0008-0000-0600-0000A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39" name="Text Box 33">
          <a:extLst>
            <a:ext uri="{FF2B5EF4-FFF2-40B4-BE49-F238E27FC236}">
              <a16:creationId xmlns:a16="http://schemas.microsoft.com/office/drawing/2014/main" id="{00000000-0008-0000-0600-0000A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0" name="Text Box 33">
          <a:extLst>
            <a:ext uri="{FF2B5EF4-FFF2-40B4-BE49-F238E27FC236}">
              <a16:creationId xmlns:a16="http://schemas.microsoft.com/office/drawing/2014/main" id="{00000000-0008-0000-0600-0000A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1" name="Text Box 33">
          <a:extLst>
            <a:ext uri="{FF2B5EF4-FFF2-40B4-BE49-F238E27FC236}">
              <a16:creationId xmlns:a16="http://schemas.microsoft.com/office/drawing/2014/main" id="{00000000-0008-0000-0600-0000A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2" name="Text Box 33">
          <a:extLst>
            <a:ext uri="{FF2B5EF4-FFF2-40B4-BE49-F238E27FC236}">
              <a16:creationId xmlns:a16="http://schemas.microsoft.com/office/drawing/2014/main" id="{00000000-0008-0000-0600-0000A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3" name="Text Box 33">
          <a:extLst>
            <a:ext uri="{FF2B5EF4-FFF2-40B4-BE49-F238E27FC236}">
              <a16:creationId xmlns:a16="http://schemas.microsoft.com/office/drawing/2014/main" id="{00000000-0008-0000-0600-0000A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4" name="Text Box 33">
          <a:extLst>
            <a:ext uri="{FF2B5EF4-FFF2-40B4-BE49-F238E27FC236}">
              <a16:creationId xmlns:a16="http://schemas.microsoft.com/office/drawing/2014/main" id="{00000000-0008-0000-0600-0000A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5" name="Text Box 33">
          <a:extLst>
            <a:ext uri="{FF2B5EF4-FFF2-40B4-BE49-F238E27FC236}">
              <a16:creationId xmlns:a16="http://schemas.microsoft.com/office/drawing/2014/main" id="{00000000-0008-0000-0600-0000A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6" name="Text Box 33">
          <a:extLst>
            <a:ext uri="{FF2B5EF4-FFF2-40B4-BE49-F238E27FC236}">
              <a16:creationId xmlns:a16="http://schemas.microsoft.com/office/drawing/2014/main" id="{00000000-0008-0000-0600-0000A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47" name="Text Box 33">
          <a:extLst>
            <a:ext uri="{FF2B5EF4-FFF2-40B4-BE49-F238E27FC236}">
              <a16:creationId xmlns:a16="http://schemas.microsoft.com/office/drawing/2014/main" id="{00000000-0008-0000-0600-0000A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48" name="Text Box 33">
          <a:extLst>
            <a:ext uri="{FF2B5EF4-FFF2-40B4-BE49-F238E27FC236}">
              <a16:creationId xmlns:a16="http://schemas.microsoft.com/office/drawing/2014/main" id="{00000000-0008-0000-0600-0000B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49" name="Text Box 33">
          <a:extLst>
            <a:ext uri="{FF2B5EF4-FFF2-40B4-BE49-F238E27FC236}">
              <a16:creationId xmlns:a16="http://schemas.microsoft.com/office/drawing/2014/main" id="{00000000-0008-0000-0600-0000B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0" name="Text Box 33">
          <a:extLst>
            <a:ext uri="{FF2B5EF4-FFF2-40B4-BE49-F238E27FC236}">
              <a16:creationId xmlns:a16="http://schemas.microsoft.com/office/drawing/2014/main" id="{00000000-0008-0000-0600-0000B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1" name="Text Box 33">
          <a:extLst>
            <a:ext uri="{FF2B5EF4-FFF2-40B4-BE49-F238E27FC236}">
              <a16:creationId xmlns:a16="http://schemas.microsoft.com/office/drawing/2014/main" id="{00000000-0008-0000-0600-0000B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2" name="Text Box 33">
          <a:extLst>
            <a:ext uri="{FF2B5EF4-FFF2-40B4-BE49-F238E27FC236}">
              <a16:creationId xmlns:a16="http://schemas.microsoft.com/office/drawing/2014/main" id="{00000000-0008-0000-0600-0000B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3" name="Text Box 33">
          <a:extLst>
            <a:ext uri="{FF2B5EF4-FFF2-40B4-BE49-F238E27FC236}">
              <a16:creationId xmlns:a16="http://schemas.microsoft.com/office/drawing/2014/main" id="{00000000-0008-0000-0600-0000B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4" name="Text Box 33">
          <a:extLst>
            <a:ext uri="{FF2B5EF4-FFF2-40B4-BE49-F238E27FC236}">
              <a16:creationId xmlns:a16="http://schemas.microsoft.com/office/drawing/2014/main" id="{00000000-0008-0000-0600-0000B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5" name="Text Box 33">
          <a:extLst>
            <a:ext uri="{FF2B5EF4-FFF2-40B4-BE49-F238E27FC236}">
              <a16:creationId xmlns:a16="http://schemas.microsoft.com/office/drawing/2014/main" id="{00000000-0008-0000-0600-0000B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56" name="Text Box 33">
          <a:extLst>
            <a:ext uri="{FF2B5EF4-FFF2-40B4-BE49-F238E27FC236}">
              <a16:creationId xmlns:a16="http://schemas.microsoft.com/office/drawing/2014/main" id="{00000000-0008-0000-0600-0000B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57" name="Text Box 33">
          <a:extLst>
            <a:ext uri="{FF2B5EF4-FFF2-40B4-BE49-F238E27FC236}">
              <a16:creationId xmlns:a16="http://schemas.microsoft.com/office/drawing/2014/main" id="{00000000-0008-0000-0600-0000B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8" name="Text Box 33">
          <a:extLst>
            <a:ext uri="{FF2B5EF4-FFF2-40B4-BE49-F238E27FC236}">
              <a16:creationId xmlns:a16="http://schemas.microsoft.com/office/drawing/2014/main" id="{00000000-0008-0000-0600-0000B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9" name="Text Box 33">
          <a:extLst>
            <a:ext uri="{FF2B5EF4-FFF2-40B4-BE49-F238E27FC236}">
              <a16:creationId xmlns:a16="http://schemas.microsoft.com/office/drawing/2014/main" id="{00000000-0008-0000-0600-0000B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0" name="Text Box 33">
          <a:extLst>
            <a:ext uri="{FF2B5EF4-FFF2-40B4-BE49-F238E27FC236}">
              <a16:creationId xmlns:a16="http://schemas.microsoft.com/office/drawing/2014/main" id="{00000000-0008-0000-0600-0000B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1" name="Text Box 33">
          <a:extLst>
            <a:ext uri="{FF2B5EF4-FFF2-40B4-BE49-F238E27FC236}">
              <a16:creationId xmlns:a16="http://schemas.microsoft.com/office/drawing/2014/main" id="{00000000-0008-0000-0600-0000B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2" name="Text Box 33">
          <a:extLst>
            <a:ext uri="{FF2B5EF4-FFF2-40B4-BE49-F238E27FC236}">
              <a16:creationId xmlns:a16="http://schemas.microsoft.com/office/drawing/2014/main" id="{00000000-0008-0000-0600-0000B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3" name="Text Box 33">
          <a:extLst>
            <a:ext uri="{FF2B5EF4-FFF2-40B4-BE49-F238E27FC236}">
              <a16:creationId xmlns:a16="http://schemas.microsoft.com/office/drawing/2014/main" id="{00000000-0008-0000-0600-0000B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4" name="Text Box 33">
          <a:extLst>
            <a:ext uri="{FF2B5EF4-FFF2-40B4-BE49-F238E27FC236}">
              <a16:creationId xmlns:a16="http://schemas.microsoft.com/office/drawing/2014/main" id="{00000000-0008-0000-0600-0000C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65" name="Text Box 33">
          <a:extLst>
            <a:ext uri="{FF2B5EF4-FFF2-40B4-BE49-F238E27FC236}">
              <a16:creationId xmlns:a16="http://schemas.microsoft.com/office/drawing/2014/main" id="{00000000-0008-0000-0600-0000C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66" name="Text Box 33">
          <a:extLst>
            <a:ext uri="{FF2B5EF4-FFF2-40B4-BE49-F238E27FC236}">
              <a16:creationId xmlns:a16="http://schemas.microsoft.com/office/drawing/2014/main" id="{00000000-0008-0000-0600-0000C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67" name="Text Box 33">
          <a:extLst>
            <a:ext uri="{FF2B5EF4-FFF2-40B4-BE49-F238E27FC236}">
              <a16:creationId xmlns:a16="http://schemas.microsoft.com/office/drawing/2014/main" id="{00000000-0008-0000-0600-0000C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68" name="Text Box 33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69" name="Text Box 33">
          <a:extLst>
            <a:ext uri="{FF2B5EF4-FFF2-40B4-BE49-F238E27FC236}">
              <a16:creationId xmlns:a16="http://schemas.microsoft.com/office/drawing/2014/main" id="{00000000-0008-0000-0600-0000C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0" name="Text Box 33">
          <a:extLst>
            <a:ext uri="{FF2B5EF4-FFF2-40B4-BE49-F238E27FC236}">
              <a16:creationId xmlns:a16="http://schemas.microsoft.com/office/drawing/2014/main" id="{00000000-0008-0000-0600-0000C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1" name="Text Box 33">
          <a:extLst>
            <a:ext uri="{FF2B5EF4-FFF2-40B4-BE49-F238E27FC236}">
              <a16:creationId xmlns:a16="http://schemas.microsoft.com/office/drawing/2014/main" id="{00000000-0008-0000-0600-0000C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2" name="Text Box 33">
          <a:extLst>
            <a:ext uri="{FF2B5EF4-FFF2-40B4-BE49-F238E27FC236}">
              <a16:creationId xmlns:a16="http://schemas.microsoft.com/office/drawing/2014/main" id="{00000000-0008-0000-0600-0000C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3" name="Text Box 33">
          <a:extLst>
            <a:ext uri="{FF2B5EF4-FFF2-40B4-BE49-F238E27FC236}">
              <a16:creationId xmlns:a16="http://schemas.microsoft.com/office/drawing/2014/main" id="{00000000-0008-0000-0600-0000C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74" name="Text Box 33">
          <a:extLst>
            <a:ext uri="{FF2B5EF4-FFF2-40B4-BE49-F238E27FC236}">
              <a16:creationId xmlns:a16="http://schemas.microsoft.com/office/drawing/2014/main" id="{00000000-0008-0000-0600-0000C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75" name="Text Box 33">
          <a:extLst>
            <a:ext uri="{FF2B5EF4-FFF2-40B4-BE49-F238E27FC236}">
              <a16:creationId xmlns:a16="http://schemas.microsoft.com/office/drawing/2014/main" id="{00000000-0008-0000-0600-0000C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6" name="Text Box 33">
          <a:extLst>
            <a:ext uri="{FF2B5EF4-FFF2-40B4-BE49-F238E27FC236}">
              <a16:creationId xmlns:a16="http://schemas.microsoft.com/office/drawing/2014/main" id="{00000000-0008-0000-0600-0000C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7" name="Text Box 33">
          <a:extLst>
            <a:ext uri="{FF2B5EF4-FFF2-40B4-BE49-F238E27FC236}">
              <a16:creationId xmlns:a16="http://schemas.microsoft.com/office/drawing/2014/main" id="{00000000-0008-0000-0600-0000C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8" name="Text Box 33">
          <a:extLst>
            <a:ext uri="{FF2B5EF4-FFF2-40B4-BE49-F238E27FC236}">
              <a16:creationId xmlns:a16="http://schemas.microsoft.com/office/drawing/2014/main" id="{00000000-0008-0000-0600-0000C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9" name="Text Box 33">
          <a:extLst>
            <a:ext uri="{FF2B5EF4-FFF2-40B4-BE49-F238E27FC236}">
              <a16:creationId xmlns:a16="http://schemas.microsoft.com/office/drawing/2014/main" id="{00000000-0008-0000-0600-0000C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0" name="Text Box 33">
          <a:extLst>
            <a:ext uri="{FF2B5EF4-FFF2-40B4-BE49-F238E27FC236}">
              <a16:creationId xmlns:a16="http://schemas.microsoft.com/office/drawing/2014/main" id="{00000000-0008-0000-0600-0000D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1" name="Text Box 33">
          <a:extLst>
            <a:ext uri="{FF2B5EF4-FFF2-40B4-BE49-F238E27FC236}">
              <a16:creationId xmlns:a16="http://schemas.microsoft.com/office/drawing/2014/main" id="{00000000-0008-0000-0600-0000D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2" name="Text Box 33">
          <a:extLst>
            <a:ext uri="{FF2B5EF4-FFF2-40B4-BE49-F238E27FC236}">
              <a16:creationId xmlns:a16="http://schemas.microsoft.com/office/drawing/2014/main" id="{00000000-0008-0000-0600-0000D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83" name="Text Box 33">
          <a:extLst>
            <a:ext uri="{FF2B5EF4-FFF2-40B4-BE49-F238E27FC236}">
              <a16:creationId xmlns:a16="http://schemas.microsoft.com/office/drawing/2014/main" id="{00000000-0008-0000-0600-0000D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84" name="Text Box 33">
          <a:extLst>
            <a:ext uri="{FF2B5EF4-FFF2-40B4-BE49-F238E27FC236}">
              <a16:creationId xmlns:a16="http://schemas.microsoft.com/office/drawing/2014/main" id="{00000000-0008-0000-0600-0000D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5" name="Text Box 33">
          <a:extLst>
            <a:ext uri="{FF2B5EF4-FFF2-40B4-BE49-F238E27FC236}">
              <a16:creationId xmlns:a16="http://schemas.microsoft.com/office/drawing/2014/main" id="{00000000-0008-0000-0600-0000D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6" name="Text Box 33">
          <a:extLst>
            <a:ext uri="{FF2B5EF4-FFF2-40B4-BE49-F238E27FC236}">
              <a16:creationId xmlns:a16="http://schemas.microsoft.com/office/drawing/2014/main" id="{00000000-0008-0000-0600-0000D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7" name="Text Box 33">
          <a:extLst>
            <a:ext uri="{FF2B5EF4-FFF2-40B4-BE49-F238E27FC236}">
              <a16:creationId xmlns:a16="http://schemas.microsoft.com/office/drawing/2014/main" id="{00000000-0008-0000-0600-0000D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8" name="Text Box 33">
          <a:extLst>
            <a:ext uri="{FF2B5EF4-FFF2-40B4-BE49-F238E27FC236}">
              <a16:creationId xmlns:a16="http://schemas.microsoft.com/office/drawing/2014/main" id="{00000000-0008-0000-0600-0000D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9" name="Text Box 33">
          <a:extLst>
            <a:ext uri="{FF2B5EF4-FFF2-40B4-BE49-F238E27FC236}">
              <a16:creationId xmlns:a16="http://schemas.microsoft.com/office/drawing/2014/main" id="{00000000-0008-0000-0600-0000D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0" name="Text Box 33">
          <a:extLst>
            <a:ext uri="{FF2B5EF4-FFF2-40B4-BE49-F238E27FC236}">
              <a16:creationId xmlns:a16="http://schemas.microsoft.com/office/drawing/2014/main" id="{00000000-0008-0000-0600-0000D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1" name="Text Box 33">
          <a:extLst>
            <a:ext uri="{FF2B5EF4-FFF2-40B4-BE49-F238E27FC236}">
              <a16:creationId xmlns:a16="http://schemas.microsoft.com/office/drawing/2014/main" id="{00000000-0008-0000-0600-0000D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92" name="Text Box 33">
          <a:extLst>
            <a:ext uri="{FF2B5EF4-FFF2-40B4-BE49-F238E27FC236}">
              <a16:creationId xmlns:a16="http://schemas.microsoft.com/office/drawing/2014/main" id="{00000000-0008-0000-0600-0000D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93" name="Text Box 33">
          <a:extLst>
            <a:ext uri="{FF2B5EF4-FFF2-40B4-BE49-F238E27FC236}">
              <a16:creationId xmlns:a16="http://schemas.microsoft.com/office/drawing/2014/main" id="{00000000-0008-0000-0600-0000D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4" name="Text Box 33">
          <a:extLst>
            <a:ext uri="{FF2B5EF4-FFF2-40B4-BE49-F238E27FC236}">
              <a16:creationId xmlns:a16="http://schemas.microsoft.com/office/drawing/2014/main" id="{00000000-0008-0000-0600-0000D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5" name="Text Box 33">
          <a:extLst>
            <a:ext uri="{FF2B5EF4-FFF2-40B4-BE49-F238E27FC236}">
              <a16:creationId xmlns:a16="http://schemas.microsoft.com/office/drawing/2014/main" id="{00000000-0008-0000-0600-0000D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6" name="Text Box 33">
          <a:extLst>
            <a:ext uri="{FF2B5EF4-FFF2-40B4-BE49-F238E27FC236}">
              <a16:creationId xmlns:a16="http://schemas.microsoft.com/office/drawing/2014/main" id="{00000000-0008-0000-0600-0000E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7" name="Text Box 33">
          <a:extLst>
            <a:ext uri="{FF2B5EF4-FFF2-40B4-BE49-F238E27FC236}">
              <a16:creationId xmlns:a16="http://schemas.microsoft.com/office/drawing/2014/main" id="{00000000-0008-0000-0600-0000E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8" name="Text Box 33">
          <a:extLst>
            <a:ext uri="{FF2B5EF4-FFF2-40B4-BE49-F238E27FC236}">
              <a16:creationId xmlns:a16="http://schemas.microsoft.com/office/drawing/2014/main" id="{00000000-0008-0000-0600-0000E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9" name="Text Box 33">
          <a:extLst>
            <a:ext uri="{FF2B5EF4-FFF2-40B4-BE49-F238E27FC236}">
              <a16:creationId xmlns:a16="http://schemas.microsoft.com/office/drawing/2014/main" id="{00000000-0008-0000-0600-0000E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00" name="Text Box 33">
          <a:extLst>
            <a:ext uri="{FF2B5EF4-FFF2-40B4-BE49-F238E27FC236}">
              <a16:creationId xmlns:a16="http://schemas.microsoft.com/office/drawing/2014/main" id="{00000000-0008-0000-0600-0000E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301" name="Text Box 33">
          <a:extLst>
            <a:ext uri="{FF2B5EF4-FFF2-40B4-BE49-F238E27FC236}">
              <a16:creationId xmlns:a16="http://schemas.microsoft.com/office/drawing/2014/main" id="{00000000-0008-0000-0600-0000E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02" name="Text Box 33">
          <a:extLst>
            <a:ext uri="{FF2B5EF4-FFF2-40B4-BE49-F238E27FC236}">
              <a16:creationId xmlns:a16="http://schemas.microsoft.com/office/drawing/2014/main" id="{00000000-0008-0000-0600-0000E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3" name="Text Box 33">
          <a:extLst>
            <a:ext uri="{FF2B5EF4-FFF2-40B4-BE49-F238E27FC236}">
              <a16:creationId xmlns:a16="http://schemas.microsoft.com/office/drawing/2014/main" id="{00000000-0008-0000-0600-0000E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4" name="Text Box 33">
          <a:extLst>
            <a:ext uri="{FF2B5EF4-FFF2-40B4-BE49-F238E27FC236}">
              <a16:creationId xmlns:a16="http://schemas.microsoft.com/office/drawing/2014/main" id="{00000000-0008-0000-0600-0000E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5" name="Text Box 33">
          <a:extLst>
            <a:ext uri="{FF2B5EF4-FFF2-40B4-BE49-F238E27FC236}">
              <a16:creationId xmlns:a16="http://schemas.microsoft.com/office/drawing/2014/main" id="{00000000-0008-0000-0600-0000E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6" name="Text Box 33">
          <a:extLst>
            <a:ext uri="{FF2B5EF4-FFF2-40B4-BE49-F238E27FC236}">
              <a16:creationId xmlns:a16="http://schemas.microsoft.com/office/drawing/2014/main" id="{00000000-0008-0000-0600-0000E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7" name="Text Box 33">
          <a:extLst>
            <a:ext uri="{FF2B5EF4-FFF2-40B4-BE49-F238E27FC236}">
              <a16:creationId xmlns:a16="http://schemas.microsoft.com/office/drawing/2014/main" id="{00000000-0008-0000-0600-0000E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8" name="Text Box 33">
          <a:extLst>
            <a:ext uri="{FF2B5EF4-FFF2-40B4-BE49-F238E27FC236}">
              <a16:creationId xmlns:a16="http://schemas.microsoft.com/office/drawing/2014/main" id="{00000000-0008-0000-0600-0000E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9" name="Text Box 33">
          <a:extLst>
            <a:ext uri="{FF2B5EF4-FFF2-40B4-BE49-F238E27FC236}">
              <a16:creationId xmlns:a16="http://schemas.microsoft.com/office/drawing/2014/main" id="{00000000-0008-0000-0600-0000E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10" name="Text Box 33">
          <a:extLst>
            <a:ext uri="{FF2B5EF4-FFF2-40B4-BE49-F238E27FC236}">
              <a16:creationId xmlns:a16="http://schemas.microsoft.com/office/drawing/2014/main" id="{00000000-0008-0000-0600-0000E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11" name="Text Box 33">
          <a:extLst>
            <a:ext uri="{FF2B5EF4-FFF2-40B4-BE49-F238E27FC236}">
              <a16:creationId xmlns:a16="http://schemas.microsoft.com/office/drawing/2014/main" id="{00000000-0008-0000-0600-0000E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2" name="Text Box 33">
          <a:extLst>
            <a:ext uri="{FF2B5EF4-FFF2-40B4-BE49-F238E27FC236}">
              <a16:creationId xmlns:a16="http://schemas.microsoft.com/office/drawing/2014/main" id="{00000000-0008-0000-0600-0000F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3" name="Text Box 33">
          <a:extLst>
            <a:ext uri="{FF2B5EF4-FFF2-40B4-BE49-F238E27FC236}">
              <a16:creationId xmlns:a16="http://schemas.microsoft.com/office/drawing/2014/main" id="{00000000-0008-0000-0600-0000F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4" name="Text Box 33">
          <a:extLst>
            <a:ext uri="{FF2B5EF4-FFF2-40B4-BE49-F238E27FC236}">
              <a16:creationId xmlns:a16="http://schemas.microsoft.com/office/drawing/2014/main" id="{00000000-0008-0000-0600-0000F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5" name="Text Box 33">
          <a:extLst>
            <a:ext uri="{FF2B5EF4-FFF2-40B4-BE49-F238E27FC236}">
              <a16:creationId xmlns:a16="http://schemas.microsoft.com/office/drawing/2014/main" id="{00000000-0008-0000-0600-0000F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6" name="Text Box 33">
          <a:extLst>
            <a:ext uri="{FF2B5EF4-FFF2-40B4-BE49-F238E27FC236}">
              <a16:creationId xmlns:a16="http://schemas.microsoft.com/office/drawing/2014/main" id="{00000000-0008-0000-0600-0000F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7" name="Text Box 33">
          <a:extLst>
            <a:ext uri="{FF2B5EF4-FFF2-40B4-BE49-F238E27FC236}">
              <a16:creationId xmlns:a16="http://schemas.microsoft.com/office/drawing/2014/main" id="{00000000-0008-0000-0600-0000F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8" name="Text Box 33">
          <a:extLst>
            <a:ext uri="{FF2B5EF4-FFF2-40B4-BE49-F238E27FC236}">
              <a16:creationId xmlns:a16="http://schemas.microsoft.com/office/drawing/2014/main" id="{00000000-0008-0000-0600-0000F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19" name="Text Box 33">
          <a:extLst>
            <a:ext uri="{FF2B5EF4-FFF2-40B4-BE49-F238E27FC236}">
              <a16:creationId xmlns:a16="http://schemas.microsoft.com/office/drawing/2014/main" id="{00000000-0008-0000-0600-0000F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320" name="Text Box 33">
          <a:extLst>
            <a:ext uri="{FF2B5EF4-FFF2-40B4-BE49-F238E27FC236}">
              <a16:creationId xmlns:a16="http://schemas.microsoft.com/office/drawing/2014/main" id="{00000000-0008-0000-0600-0000F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1" name="Text Box 33">
          <a:extLst>
            <a:ext uri="{FF2B5EF4-FFF2-40B4-BE49-F238E27FC236}">
              <a16:creationId xmlns:a16="http://schemas.microsoft.com/office/drawing/2014/main" id="{00000000-0008-0000-0600-0000F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2" name="Text Box 33">
          <a:extLst>
            <a:ext uri="{FF2B5EF4-FFF2-40B4-BE49-F238E27FC236}">
              <a16:creationId xmlns:a16="http://schemas.microsoft.com/office/drawing/2014/main" id="{00000000-0008-0000-0600-0000F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3" name="Text Box 33">
          <a:extLst>
            <a:ext uri="{FF2B5EF4-FFF2-40B4-BE49-F238E27FC236}">
              <a16:creationId xmlns:a16="http://schemas.microsoft.com/office/drawing/2014/main" id="{00000000-0008-0000-0600-0000F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4" name="Text Box 33">
          <a:extLst>
            <a:ext uri="{FF2B5EF4-FFF2-40B4-BE49-F238E27FC236}">
              <a16:creationId xmlns:a16="http://schemas.microsoft.com/office/drawing/2014/main" id="{00000000-0008-0000-0600-0000F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5" name="Text Box 33">
          <a:extLst>
            <a:ext uri="{FF2B5EF4-FFF2-40B4-BE49-F238E27FC236}">
              <a16:creationId xmlns:a16="http://schemas.microsoft.com/office/drawing/2014/main" id="{00000000-0008-0000-0600-0000F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6" name="Text Box 33">
          <a:extLst>
            <a:ext uri="{FF2B5EF4-FFF2-40B4-BE49-F238E27FC236}">
              <a16:creationId xmlns:a16="http://schemas.microsoft.com/office/drawing/2014/main" id="{00000000-0008-0000-0600-0000F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7" name="Text Box 33">
          <a:extLst>
            <a:ext uri="{FF2B5EF4-FFF2-40B4-BE49-F238E27FC236}">
              <a16:creationId xmlns:a16="http://schemas.microsoft.com/office/drawing/2014/main" id="{00000000-0008-0000-0600-0000F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328" name="Text Box 33">
          <a:extLst>
            <a:ext uri="{FF2B5EF4-FFF2-40B4-BE49-F238E27FC236}">
              <a16:creationId xmlns:a16="http://schemas.microsoft.com/office/drawing/2014/main" id="{00000000-0008-0000-0600-00000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329" name="Text Box 33">
          <a:extLst>
            <a:ext uri="{FF2B5EF4-FFF2-40B4-BE49-F238E27FC236}">
              <a16:creationId xmlns:a16="http://schemas.microsoft.com/office/drawing/2014/main" id="{00000000-0008-0000-0600-00000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0" name="Text Box 33">
          <a:extLst>
            <a:ext uri="{FF2B5EF4-FFF2-40B4-BE49-F238E27FC236}">
              <a16:creationId xmlns:a16="http://schemas.microsoft.com/office/drawing/2014/main" id="{00000000-0008-0000-0600-00000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1" name="Text Box 33">
          <a:extLst>
            <a:ext uri="{FF2B5EF4-FFF2-40B4-BE49-F238E27FC236}">
              <a16:creationId xmlns:a16="http://schemas.microsoft.com/office/drawing/2014/main" id="{00000000-0008-0000-0600-00000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2" name="Text Box 33">
          <a:extLst>
            <a:ext uri="{FF2B5EF4-FFF2-40B4-BE49-F238E27FC236}">
              <a16:creationId xmlns:a16="http://schemas.microsoft.com/office/drawing/2014/main" id="{00000000-0008-0000-0600-00000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3" name="Text Box 33">
          <a:extLst>
            <a:ext uri="{FF2B5EF4-FFF2-40B4-BE49-F238E27FC236}">
              <a16:creationId xmlns:a16="http://schemas.microsoft.com/office/drawing/2014/main" id="{00000000-0008-0000-0600-00000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4" name="Text Box 33">
          <a:extLst>
            <a:ext uri="{FF2B5EF4-FFF2-40B4-BE49-F238E27FC236}">
              <a16:creationId xmlns:a16="http://schemas.microsoft.com/office/drawing/2014/main" id="{00000000-0008-0000-0600-00000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5" name="Text Box 33">
          <a:extLst>
            <a:ext uri="{FF2B5EF4-FFF2-40B4-BE49-F238E27FC236}">
              <a16:creationId xmlns:a16="http://schemas.microsoft.com/office/drawing/2014/main" id="{00000000-0008-0000-0600-00000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6" name="Text Box 33">
          <a:extLst>
            <a:ext uri="{FF2B5EF4-FFF2-40B4-BE49-F238E27FC236}">
              <a16:creationId xmlns:a16="http://schemas.microsoft.com/office/drawing/2014/main" id="{00000000-0008-0000-0600-00000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337" name="Text Box 33">
          <a:extLst>
            <a:ext uri="{FF2B5EF4-FFF2-40B4-BE49-F238E27FC236}">
              <a16:creationId xmlns:a16="http://schemas.microsoft.com/office/drawing/2014/main" id="{00000000-0008-0000-0600-00000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38" name="Text Box 33">
          <a:extLst>
            <a:ext uri="{FF2B5EF4-FFF2-40B4-BE49-F238E27FC236}">
              <a16:creationId xmlns:a16="http://schemas.microsoft.com/office/drawing/2014/main" id="{00000000-0008-0000-0600-00000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39" name="Text Box 33">
          <a:extLst>
            <a:ext uri="{FF2B5EF4-FFF2-40B4-BE49-F238E27FC236}">
              <a16:creationId xmlns:a16="http://schemas.microsoft.com/office/drawing/2014/main" id="{00000000-0008-0000-0600-00000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0" name="Text Box 33">
          <a:extLst>
            <a:ext uri="{FF2B5EF4-FFF2-40B4-BE49-F238E27FC236}">
              <a16:creationId xmlns:a16="http://schemas.microsoft.com/office/drawing/2014/main" id="{00000000-0008-0000-0600-00000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1" name="Text Box 33">
          <a:extLst>
            <a:ext uri="{FF2B5EF4-FFF2-40B4-BE49-F238E27FC236}">
              <a16:creationId xmlns:a16="http://schemas.microsoft.com/office/drawing/2014/main" id="{00000000-0008-0000-0600-00000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2" name="Text Box 33">
          <a:extLst>
            <a:ext uri="{FF2B5EF4-FFF2-40B4-BE49-F238E27FC236}">
              <a16:creationId xmlns:a16="http://schemas.microsoft.com/office/drawing/2014/main" id="{00000000-0008-0000-0600-00000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3" name="Text Box 33">
          <a:extLst>
            <a:ext uri="{FF2B5EF4-FFF2-40B4-BE49-F238E27FC236}">
              <a16:creationId xmlns:a16="http://schemas.microsoft.com/office/drawing/2014/main" id="{00000000-0008-0000-0600-00000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4" name="Text Box 33">
          <a:extLst>
            <a:ext uri="{FF2B5EF4-FFF2-40B4-BE49-F238E27FC236}">
              <a16:creationId xmlns:a16="http://schemas.microsoft.com/office/drawing/2014/main" id="{00000000-0008-0000-0600-00001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5" name="Text Box 33">
          <a:extLst>
            <a:ext uri="{FF2B5EF4-FFF2-40B4-BE49-F238E27FC236}">
              <a16:creationId xmlns:a16="http://schemas.microsoft.com/office/drawing/2014/main" id="{00000000-0008-0000-0600-00001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46" name="Text Box 33">
          <a:extLst>
            <a:ext uri="{FF2B5EF4-FFF2-40B4-BE49-F238E27FC236}">
              <a16:creationId xmlns:a16="http://schemas.microsoft.com/office/drawing/2014/main" id="{00000000-0008-0000-0600-00001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47" name="Text Box 33">
          <a:extLst>
            <a:ext uri="{FF2B5EF4-FFF2-40B4-BE49-F238E27FC236}">
              <a16:creationId xmlns:a16="http://schemas.microsoft.com/office/drawing/2014/main" id="{00000000-0008-0000-0600-00001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8" name="Text Box 33">
          <a:extLst>
            <a:ext uri="{FF2B5EF4-FFF2-40B4-BE49-F238E27FC236}">
              <a16:creationId xmlns:a16="http://schemas.microsoft.com/office/drawing/2014/main" id="{00000000-0008-0000-0600-00001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9" name="Text Box 33">
          <a:extLst>
            <a:ext uri="{FF2B5EF4-FFF2-40B4-BE49-F238E27FC236}">
              <a16:creationId xmlns:a16="http://schemas.microsoft.com/office/drawing/2014/main" id="{00000000-0008-0000-0600-00001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0" name="Text Box 33">
          <a:extLst>
            <a:ext uri="{FF2B5EF4-FFF2-40B4-BE49-F238E27FC236}">
              <a16:creationId xmlns:a16="http://schemas.microsoft.com/office/drawing/2014/main" id="{00000000-0008-0000-0600-00001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1" name="Text Box 33">
          <a:extLst>
            <a:ext uri="{FF2B5EF4-FFF2-40B4-BE49-F238E27FC236}">
              <a16:creationId xmlns:a16="http://schemas.microsoft.com/office/drawing/2014/main" id="{00000000-0008-0000-0600-00001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2" name="Text Box 33">
          <a:extLst>
            <a:ext uri="{FF2B5EF4-FFF2-40B4-BE49-F238E27FC236}">
              <a16:creationId xmlns:a16="http://schemas.microsoft.com/office/drawing/2014/main" id="{00000000-0008-0000-0600-00001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3" name="Text Box 33">
          <a:extLst>
            <a:ext uri="{FF2B5EF4-FFF2-40B4-BE49-F238E27FC236}">
              <a16:creationId xmlns:a16="http://schemas.microsoft.com/office/drawing/2014/main" id="{00000000-0008-0000-0600-00001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4" name="Text Box 33">
          <a:extLst>
            <a:ext uri="{FF2B5EF4-FFF2-40B4-BE49-F238E27FC236}">
              <a16:creationId xmlns:a16="http://schemas.microsoft.com/office/drawing/2014/main" id="{00000000-0008-0000-0600-00001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55" name="Text Box 33">
          <a:extLst>
            <a:ext uri="{FF2B5EF4-FFF2-40B4-BE49-F238E27FC236}">
              <a16:creationId xmlns:a16="http://schemas.microsoft.com/office/drawing/2014/main" id="{00000000-0008-0000-0600-00001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356" name="Text Box 33">
          <a:extLst>
            <a:ext uri="{FF2B5EF4-FFF2-40B4-BE49-F238E27FC236}">
              <a16:creationId xmlns:a16="http://schemas.microsoft.com/office/drawing/2014/main" id="{00000000-0008-0000-0600-00001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57" name="Text Box 33">
          <a:extLst>
            <a:ext uri="{FF2B5EF4-FFF2-40B4-BE49-F238E27FC236}">
              <a16:creationId xmlns:a16="http://schemas.microsoft.com/office/drawing/2014/main" id="{00000000-0008-0000-0600-00001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58" name="Text Box 33">
          <a:extLst>
            <a:ext uri="{FF2B5EF4-FFF2-40B4-BE49-F238E27FC236}">
              <a16:creationId xmlns:a16="http://schemas.microsoft.com/office/drawing/2014/main" id="{00000000-0008-0000-0600-00001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59" name="Text Box 33">
          <a:extLst>
            <a:ext uri="{FF2B5EF4-FFF2-40B4-BE49-F238E27FC236}">
              <a16:creationId xmlns:a16="http://schemas.microsoft.com/office/drawing/2014/main" id="{00000000-0008-0000-0600-00001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0" name="Text Box 33">
          <a:extLst>
            <a:ext uri="{FF2B5EF4-FFF2-40B4-BE49-F238E27FC236}">
              <a16:creationId xmlns:a16="http://schemas.microsoft.com/office/drawing/2014/main" id="{00000000-0008-0000-0600-00002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1" name="Text Box 33">
          <a:extLst>
            <a:ext uri="{FF2B5EF4-FFF2-40B4-BE49-F238E27FC236}">
              <a16:creationId xmlns:a16="http://schemas.microsoft.com/office/drawing/2014/main" id="{00000000-0008-0000-0600-00002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2" name="Text Box 33">
          <a:extLst>
            <a:ext uri="{FF2B5EF4-FFF2-40B4-BE49-F238E27FC236}">
              <a16:creationId xmlns:a16="http://schemas.microsoft.com/office/drawing/2014/main" id="{00000000-0008-0000-0600-00002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3" name="Text Box 33">
          <a:extLst>
            <a:ext uri="{FF2B5EF4-FFF2-40B4-BE49-F238E27FC236}">
              <a16:creationId xmlns:a16="http://schemas.microsoft.com/office/drawing/2014/main" id="{00000000-0008-0000-0600-00002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364" name="Text Box 33">
          <a:extLst>
            <a:ext uri="{FF2B5EF4-FFF2-40B4-BE49-F238E27FC236}">
              <a16:creationId xmlns:a16="http://schemas.microsoft.com/office/drawing/2014/main" id="{00000000-0008-0000-0600-00002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365" name="Text Box 33">
          <a:extLst>
            <a:ext uri="{FF2B5EF4-FFF2-40B4-BE49-F238E27FC236}">
              <a16:creationId xmlns:a16="http://schemas.microsoft.com/office/drawing/2014/main" id="{00000000-0008-0000-0600-00002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6" name="Text Box 33">
          <a:extLst>
            <a:ext uri="{FF2B5EF4-FFF2-40B4-BE49-F238E27FC236}">
              <a16:creationId xmlns:a16="http://schemas.microsoft.com/office/drawing/2014/main" id="{00000000-0008-0000-0600-00002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7" name="Text Box 33">
          <a:extLst>
            <a:ext uri="{FF2B5EF4-FFF2-40B4-BE49-F238E27FC236}">
              <a16:creationId xmlns:a16="http://schemas.microsoft.com/office/drawing/2014/main" id="{00000000-0008-0000-0600-00002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8" name="Text Box 33">
          <a:extLst>
            <a:ext uri="{FF2B5EF4-FFF2-40B4-BE49-F238E27FC236}">
              <a16:creationId xmlns:a16="http://schemas.microsoft.com/office/drawing/2014/main" id="{00000000-0008-0000-0600-00002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9" name="Text Box 33">
          <a:extLst>
            <a:ext uri="{FF2B5EF4-FFF2-40B4-BE49-F238E27FC236}">
              <a16:creationId xmlns:a16="http://schemas.microsoft.com/office/drawing/2014/main" id="{00000000-0008-0000-0600-00002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70" name="Text Box 33">
          <a:extLst>
            <a:ext uri="{FF2B5EF4-FFF2-40B4-BE49-F238E27FC236}">
              <a16:creationId xmlns:a16="http://schemas.microsoft.com/office/drawing/2014/main" id="{00000000-0008-0000-0600-00002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71" name="Text Box 33">
          <a:extLst>
            <a:ext uri="{FF2B5EF4-FFF2-40B4-BE49-F238E27FC236}">
              <a16:creationId xmlns:a16="http://schemas.microsoft.com/office/drawing/2014/main" id="{00000000-0008-0000-0600-00002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72" name="Text Box 33">
          <a:extLst>
            <a:ext uri="{FF2B5EF4-FFF2-40B4-BE49-F238E27FC236}">
              <a16:creationId xmlns:a16="http://schemas.microsoft.com/office/drawing/2014/main" id="{00000000-0008-0000-0600-00002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373" name="Text Box 33">
          <a:extLst>
            <a:ext uri="{FF2B5EF4-FFF2-40B4-BE49-F238E27FC236}">
              <a16:creationId xmlns:a16="http://schemas.microsoft.com/office/drawing/2014/main" id="{00000000-0008-0000-0600-00002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374" name="Text Box 33">
          <a:extLst>
            <a:ext uri="{FF2B5EF4-FFF2-40B4-BE49-F238E27FC236}">
              <a16:creationId xmlns:a16="http://schemas.microsoft.com/office/drawing/2014/main" id="{00000000-0008-0000-0600-00002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5" name="Text Box 33">
          <a:extLst>
            <a:ext uri="{FF2B5EF4-FFF2-40B4-BE49-F238E27FC236}">
              <a16:creationId xmlns:a16="http://schemas.microsoft.com/office/drawing/2014/main" id="{00000000-0008-0000-0600-00002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6" name="Text Box 33">
          <a:extLst>
            <a:ext uri="{FF2B5EF4-FFF2-40B4-BE49-F238E27FC236}">
              <a16:creationId xmlns:a16="http://schemas.microsoft.com/office/drawing/2014/main" id="{00000000-0008-0000-0600-00003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7" name="Text Box 33">
          <a:extLst>
            <a:ext uri="{FF2B5EF4-FFF2-40B4-BE49-F238E27FC236}">
              <a16:creationId xmlns:a16="http://schemas.microsoft.com/office/drawing/2014/main" id="{00000000-0008-0000-0600-00003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8" name="Text Box 33">
          <a:extLst>
            <a:ext uri="{FF2B5EF4-FFF2-40B4-BE49-F238E27FC236}">
              <a16:creationId xmlns:a16="http://schemas.microsoft.com/office/drawing/2014/main" id="{00000000-0008-0000-0600-00003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9" name="Text Box 33">
          <a:extLst>
            <a:ext uri="{FF2B5EF4-FFF2-40B4-BE49-F238E27FC236}">
              <a16:creationId xmlns:a16="http://schemas.microsoft.com/office/drawing/2014/main" id="{00000000-0008-0000-0600-00003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0" name="Text Box 33">
          <a:extLst>
            <a:ext uri="{FF2B5EF4-FFF2-40B4-BE49-F238E27FC236}">
              <a16:creationId xmlns:a16="http://schemas.microsoft.com/office/drawing/2014/main" id="{00000000-0008-0000-0600-00003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1" name="Text Box 33">
          <a:extLst>
            <a:ext uri="{FF2B5EF4-FFF2-40B4-BE49-F238E27FC236}">
              <a16:creationId xmlns:a16="http://schemas.microsoft.com/office/drawing/2014/main" id="{00000000-0008-0000-0600-00003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382" name="Text Box 33">
          <a:extLst>
            <a:ext uri="{FF2B5EF4-FFF2-40B4-BE49-F238E27FC236}">
              <a16:creationId xmlns:a16="http://schemas.microsoft.com/office/drawing/2014/main" id="{00000000-0008-0000-0600-00003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383" name="Text Box 33">
          <a:extLst>
            <a:ext uri="{FF2B5EF4-FFF2-40B4-BE49-F238E27FC236}">
              <a16:creationId xmlns:a16="http://schemas.microsoft.com/office/drawing/2014/main" id="{00000000-0008-0000-0600-00003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4" name="Text Box 33">
          <a:extLst>
            <a:ext uri="{FF2B5EF4-FFF2-40B4-BE49-F238E27FC236}">
              <a16:creationId xmlns:a16="http://schemas.microsoft.com/office/drawing/2014/main" id="{00000000-0008-0000-0600-00003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5" name="Text Box 33">
          <a:extLst>
            <a:ext uri="{FF2B5EF4-FFF2-40B4-BE49-F238E27FC236}">
              <a16:creationId xmlns:a16="http://schemas.microsoft.com/office/drawing/2014/main" id="{00000000-0008-0000-0600-00003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6" name="Text Box 33">
          <a:extLst>
            <a:ext uri="{FF2B5EF4-FFF2-40B4-BE49-F238E27FC236}">
              <a16:creationId xmlns:a16="http://schemas.microsoft.com/office/drawing/2014/main" id="{00000000-0008-0000-0600-00003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7" name="Text Box 33">
          <a:extLst>
            <a:ext uri="{FF2B5EF4-FFF2-40B4-BE49-F238E27FC236}">
              <a16:creationId xmlns:a16="http://schemas.microsoft.com/office/drawing/2014/main" id="{00000000-0008-0000-0600-00003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8" name="Text Box 33">
          <a:extLst>
            <a:ext uri="{FF2B5EF4-FFF2-40B4-BE49-F238E27FC236}">
              <a16:creationId xmlns:a16="http://schemas.microsoft.com/office/drawing/2014/main" id="{00000000-0008-0000-0600-00003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9" name="Text Box 33">
          <a:extLst>
            <a:ext uri="{FF2B5EF4-FFF2-40B4-BE49-F238E27FC236}">
              <a16:creationId xmlns:a16="http://schemas.microsoft.com/office/drawing/2014/main" id="{00000000-0008-0000-0600-00003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0" name="Text Box 33">
          <a:extLst>
            <a:ext uri="{FF2B5EF4-FFF2-40B4-BE49-F238E27FC236}">
              <a16:creationId xmlns:a16="http://schemas.microsoft.com/office/drawing/2014/main" id="{00000000-0008-0000-0600-00003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391" name="Text Box 33">
          <a:extLst>
            <a:ext uri="{FF2B5EF4-FFF2-40B4-BE49-F238E27FC236}">
              <a16:creationId xmlns:a16="http://schemas.microsoft.com/office/drawing/2014/main" id="{00000000-0008-0000-0600-00003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392" name="Text Box 33">
          <a:extLst>
            <a:ext uri="{FF2B5EF4-FFF2-40B4-BE49-F238E27FC236}">
              <a16:creationId xmlns:a16="http://schemas.microsoft.com/office/drawing/2014/main" id="{00000000-0008-0000-0600-00004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3" name="Text Box 33">
          <a:extLst>
            <a:ext uri="{FF2B5EF4-FFF2-40B4-BE49-F238E27FC236}">
              <a16:creationId xmlns:a16="http://schemas.microsoft.com/office/drawing/2014/main" id="{00000000-0008-0000-0600-00004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4" name="Text Box 33">
          <a:extLst>
            <a:ext uri="{FF2B5EF4-FFF2-40B4-BE49-F238E27FC236}">
              <a16:creationId xmlns:a16="http://schemas.microsoft.com/office/drawing/2014/main" id="{00000000-0008-0000-0600-00004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5" name="Text Box 33">
          <a:extLst>
            <a:ext uri="{FF2B5EF4-FFF2-40B4-BE49-F238E27FC236}">
              <a16:creationId xmlns:a16="http://schemas.microsoft.com/office/drawing/2014/main" id="{00000000-0008-0000-0600-00004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6" name="Text Box 33">
          <a:extLst>
            <a:ext uri="{FF2B5EF4-FFF2-40B4-BE49-F238E27FC236}">
              <a16:creationId xmlns:a16="http://schemas.microsoft.com/office/drawing/2014/main" id="{00000000-0008-0000-0600-00004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7" name="Text Box 33">
          <a:extLst>
            <a:ext uri="{FF2B5EF4-FFF2-40B4-BE49-F238E27FC236}">
              <a16:creationId xmlns:a16="http://schemas.microsoft.com/office/drawing/2014/main" id="{00000000-0008-0000-0600-00004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8" name="Text Box 33">
          <a:extLst>
            <a:ext uri="{FF2B5EF4-FFF2-40B4-BE49-F238E27FC236}">
              <a16:creationId xmlns:a16="http://schemas.microsoft.com/office/drawing/2014/main" id="{00000000-0008-0000-0600-00004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9" name="Text Box 33">
          <a:extLst>
            <a:ext uri="{FF2B5EF4-FFF2-40B4-BE49-F238E27FC236}">
              <a16:creationId xmlns:a16="http://schemas.microsoft.com/office/drawing/2014/main" id="{00000000-0008-0000-0600-00004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00" name="Text Box 33">
          <a:extLst>
            <a:ext uri="{FF2B5EF4-FFF2-40B4-BE49-F238E27FC236}">
              <a16:creationId xmlns:a16="http://schemas.microsoft.com/office/drawing/2014/main" id="{00000000-0008-0000-0600-00004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01" name="Text Box 33">
          <a:extLst>
            <a:ext uri="{FF2B5EF4-FFF2-40B4-BE49-F238E27FC236}">
              <a16:creationId xmlns:a16="http://schemas.microsoft.com/office/drawing/2014/main" id="{00000000-0008-0000-0600-00004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2" name="Text Box 33">
          <a:extLst>
            <a:ext uri="{FF2B5EF4-FFF2-40B4-BE49-F238E27FC236}">
              <a16:creationId xmlns:a16="http://schemas.microsoft.com/office/drawing/2014/main" id="{00000000-0008-0000-0600-00004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3" name="Text Box 33">
          <a:extLst>
            <a:ext uri="{FF2B5EF4-FFF2-40B4-BE49-F238E27FC236}">
              <a16:creationId xmlns:a16="http://schemas.microsoft.com/office/drawing/2014/main" id="{00000000-0008-0000-0600-00004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4" name="Text Box 33">
          <a:extLst>
            <a:ext uri="{FF2B5EF4-FFF2-40B4-BE49-F238E27FC236}">
              <a16:creationId xmlns:a16="http://schemas.microsoft.com/office/drawing/2014/main" id="{00000000-0008-0000-0600-00004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5" name="Text Box 33">
          <a:extLst>
            <a:ext uri="{FF2B5EF4-FFF2-40B4-BE49-F238E27FC236}">
              <a16:creationId xmlns:a16="http://schemas.microsoft.com/office/drawing/2014/main" id="{00000000-0008-0000-0600-00004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6" name="Text Box 33">
          <a:extLst>
            <a:ext uri="{FF2B5EF4-FFF2-40B4-BE49-F238E27FC236}">
              <a16:creationId xmlns:a16="http://schemas.microsoft.com/office/drawing/2014/main" id="{00000000-0008-0000-0600-00004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7" name="Text Box 33">
          <a:extLst>
            <a:ext uri="{FF2B5EF4-FFF2-40B4-BE49-F238E27FC236}">
              <a16:creationId xmlns:a16="http://schemas.microsoft.com/office/drawing/2014/main" id="{00000000-0008-0000-0600-00004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8" name="Text Box 33">
          <a:extLst>
            <a:ext uri="{FF2B5EF4-FFF2-40B4-BE49-F238E27FC236}">
              <a16:creationId xmlns:a16="http://schemas.microsoft.com/office/drawing/2014/main" id="{00000000-0008-0000-0600-00005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09" name="Text Box 33">
          <a:extLst>
            <a:ext uri="{FF2B5EF4-FFF2-40B4-BE49-F238E27FC236}">
              <a16:creationId xmlns:a16="http://schemas.microsoft.com/office/drawing/2014/main" id="{00000000-0008-0000-0600-00005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10" name="Text Box 33">
          <a:extLst>
            <a:ext uri="{FF2B5EF4-FFF2-40B4-BE49-F238E27FC236}">
              <a16:creationId xmlns:a16="http://schemas.microsoft.com/office/drawing/2014/main" id="{00000000-0008-0000-0600-00005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1" name="Text Box 33">
          <a:extLst>
            <a:ext uri="{FF2B5EF4-FFF2-40B4-BE49-F238E27FC236}">
              <a16:creationId xmlns:a16="http://schemas.microsoft.com/office/drawing/2014/main" id="{00000000-0008-0000-0600-00005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2" name="Text Box 33">
          <a:extLst>
            <a:ext uri="{FF2B5EF4-FFF2-40B4-BE49-F238E27FC236}">
              <a16:creationId xmlns:a16="http://schemas.microsoft.com/office/drawing/2014/main" id="{00000000-0008-0000-0600-00005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3" name="Text Box 33">
          <a:extLst>
            <a:ext uri="{FF2B5EF4-FFF2-40B4-BE49-F238E27FC236}">
              <a16:creationId xmlns:a16="http://schemas.microsoft.com/office/drawing/2014/main" id="{00000000-0008-0000-0600-00005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4" name="Text Box 33">
          <a:extLst>
            <a:ext uri="{FF2B5EF4-FFF2-40B4-BE49-F238E27FC236}">
              <a16:creationId xmlns:a16="http://schemas.microsoft.com/office/drawing/2014/main" id="{00000000-0008-0000-0600-00005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5" name="Text Box 33">
          <a:extLst>
            <a:ext uri="{FF2B5EF4-FFF2-40B4-BE49-F238E27FC236}">
              <a16:creationId xmlns:a16="http://schemas.microsoft.com/office/drawing/2014/main" id="{00000000-0008-0000-0600-00005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6" name="Text Box 33">
          <a:extLst>
            <a:ext uri="{FF2B5EF4-FFF2-40B4-BE49-F238E27FC236}">
              <a16:creationId xmlns:a16="http://schemas.microsoft.com/office/drawing/2014/main" id="{00000000-0008-0000-0600-00005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7" name="Text Box 33">
          <a:extLst>
            <a:ext uri="{FF2B5EF4-FFF2-40B4-BE49-F238E27FC236}">
              <a16:creationId xmlns:a16="http://schemas.microsoft.com/office/drawing/2014/main" id="{00000000-0008-0000-0600-00005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18" name="Text Box 33">
          <a:extLst>
            <a:ext uri="{FF2B5EF4-FFF2-40B4-BE49-F238E27FC236}">
              <a16:creationId xmlns:a16="http://schemas.microsoft.com/office/drawing/2014/main" id="{00000000-0008-0000-0600-00005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19" name="Text Box 33">
          <a:extLst>
            <a:ext uri="{FF2B5EF4-FFF2-40B4-BE49-F238E27FC236}">
              <a16:creationId xmlns:a16="http://schemas.microsoft.com/office/drawing/2014/main" id="{00000000-0008-0000-0600-00005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0" name="Text Box 33">
          <a:extLst>
            <a:ext uri="{FF2B5EF4-FFF2-40B4-BE49-F238E27FC236}">
              <a16:creationId xmlns:a16="http://schemas.microsoft.com/office/drawing/2014/main" id="{00000000-0008-0000-0600-00005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1" name="Text Box 33">
          <a:extLst>
            <a:ext uri="{FF2B5EF4-FFF2-40B4-BE49-F238E27FC236}">
              <a16:creationId xmlns:a16="http://schemas.microsoft.com/office/drawing/2014/main" id="{00000000-0008-0000-0600-00005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2" name="Text Box 33">
          <a:extLst>
            <a:ext uri="{FF2B5EF4-FFF2-40B4-BE49-F238E27FC236}">
              <a16:creationId xmlns:a16="http://schemas.microsoft.com/office/drawing/2014/main" id="{00000000-0008-0000-0600-00005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3" name="Text Box 33">
          <a:extLst>
            <a:ext uri="{FF2B5EF4-FFF2-40B4-BE49-F238E27FC236}">
              <a16:creationId xmlns:a16="http://schemas.microsoft.com/office/drawing/2014/main" id="{00000000-0008-0000-0600-00005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4" name="Text Box 33">
          <a:extLst>
            <a:ext uri="{FF2B5EF4-FFF2-40B4-BE49-F238E27FC236}">
              <a16:creationId xmlns:a16="http://schemas.microsoft.com/office/drawing/2014/main" id="{00000000-0008-0000-0600-00006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5" name="Text Box 33">
          <a:extLst>
            <a:ext uri="{FF2B5EF4-FFF2-40B4-BE49-F238E27FC236}">
              <a16:creationId xmlns:a16="http://schemas.microsoft.com/office/drawing/2014/main" id="{00000000-0008-0000-0600-00006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6" name="Text Box 33">
          <a:extLst>
            <a:ext uri="{FF2B5EF4-FFF2-40B4-BE49-F238E27FC236}">
              <a16:creationId xmlns:a16="http://schemas.microsoft.com/office/drawing/2014/main" id="{00000000-0008-0000-0600-00006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27" name="Text Box 33">
          <a:extLst>
            <a:ext uri="{FF2B5EF4-FFF2-40B4-BE49-F238E27FC236}">
              <a16:creationId xmlns:a16="http://schemas.microsoft.com/office/drawing/2014/main" id="{00000000-0008-0000-0600-00006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428" name="Text Box 33">
          <a:extLst>
            <a:ext uri="{FF2B5EF4-FFF2-40B4-BE49-F238E27FC236}">
              <a16:creationId xmlns:a16="http://schemas.microsoft.com/office/drawing/2014/main" id="{00000000-0008-0000-0600-00006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29" name="Text Box 33">
          <a:extLst>
            <a:ext uri="{FF2B5EF4-FFF2-40B4-BE49-F238E27FC236}">
              <a16:creationId xmlns:a16="http://schemas.microsoft.com/office/drawing/2014/main" id="{00000000-0008-0000-0600-00006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0" name="Text Box 33">
          <a:extLst>
            <a:ext uri="{FF2B5EF4-FFF2-40B4-BE49-F238E27FC236}">
              <a16:creationId xmlns:a16="http://schemas.microsoft.com/office/drawing/2014/main" id="{00000000-0008-0000-0600-00006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1" name="Text Box 33">
          <a:extLst>
            <a:ext uri="{FF2B5EF4-FFF2-40B4-BE49-F238E27FC236}">
              <a16:creationId xmlns:a16="http://schemas.microsoft.com/office/drawing/2014/main" id="{00000000-0008-0000-0600-00006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2" name="Text Box 33">
          <a:extLst>
            <a:ext uri="{FF2B5EF4-FFF2-40B4-BE49-F238E27FC236}">
              <a16:creationId xmlns:a16="http://schemas.microsoft.com/office/drawing/2014/main" id="{00000000-0008-0000-0600-00006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3" name="Text Box 33">
          <a:extLst>
            <a:ext uri="{FF2B5EF4-FFF2-40B4-BE49-F238E27FC236}">
              <a16:creationId xmlns:a16="http://schemas.microsoft.com/office/drawing/2014/main" id="{00000000-0008-0000-0600-00006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4" name="Text Box 33">
          <a:extLst>
            <a:ext uri="{FF2B5EF4-FFF2-40B4-BE49-F238E27FC236}">
              <a16:creationId xmlns:a16="http://schemas.microsoft.com/office/drawing/2014/main" id="{00000000-0008-0000-0600-00006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5" name="Text Box 33">
          <a:extLst>
            <a:ext uri="{FF2B5EF4-FFF2-40B4-BE49-F238E27FC236}">
              <a16:creationId xmlns:a16="http://schemas.microsoft.com/office/drawing/2014/main" id="{00000000-0008-0000-0600-00006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436" name="Text Box 33">
          <a:extLst>
            <a:ext uri="{FF2B5EF4-FFF2-40B4-BE49-F238E27FC236}">
              <a16:creationId xmlns:a16="http://schemas.microsoft.com/office/drawing/2014/main" id="{00000000-0008-0000-0600-00006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437" name="Text Box 33">
          <a:extLst>
            <a:ext uri="{FF2B5EF4-FFF2-40B4-BE49-F238E27FC236}">
              <a16:creationId xmlns:a16="http://schemas.microsoft.com/office/drawing/2014/main" id="{00000000-0008-0000-0600-00006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8" name="Text Box 33">
          <a:extLst>
            <a:ext uri="{FF2B5EF4-FFF2-40B4-BE49-F238E27FC236}">
              <a16:creationId xmlns:a16="http://schemas.microsoft.com/office/drawing/2014/main" id="{00000000-0008-0000-0600-00006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9" name="Text Box 33">
          <a:extLst>
            <a:ext uri="{FF2B5EF4-FFF2-40B4-BE49-F238E27FC236}">
              <a16:creationId xmlns:a16="http://schemas.microsoft.com/office/drawing/2014/main" id="{00000000-0008-0000-0600-00006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0" name="Text Box 33">
          <a:extLst>
            <a:ext uri="{FF2B5EF4-FFF2-40B4-BE49-F238E27FC236}">
              <a16:creationId xmlns:a16="http://schemas.microsoft.com/office/drawing/2014/main" id="{00000000-0008-0000-0600-00007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1" name="Text Box 33">
          <a:extLst>
            <a:ext uri="{FF2B5EF4-FFF2-40B4-BE49-F238E27FC236}">
              <a16:creationId xmlns:a16="http://schemas.microsoft.com/office/drawing/2014/main" id="{00000000-0008-0000-0600-00007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2" name="Text Box 33">
          <a:extLst>
            <a:ext uri="{FF2B5EF4-FFF2-40B4-BE49-F238E27FC236}">
              <a16:creationId xmlns:a16="http://schemas.microsoft.com/office/drawing/2014/main" id="{00000000-0008-0000-0600-00007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3" name="Text Box 33">
          <a:extLst>
            <a:ext uri="{FF2B5EF4-FFF2-40B4-BE49-F238E27FC236}">
              <a16:creationId xmlns:a16="http://schemas.microsoft.com/office/drawing/2014/main" id="{00000000-0008-0000-0600-00007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4" name="Text Box 33">
          <a:extLst>
            <a:ext uri="{FF2B5EF4-FFF2-40B4-BE49-F238E27FC236}">
              <a16:creationId xmlns:a16="http://schemas.microsoft.com/office/drawing/2014/main" id="{00000000-0008-0000-0600-00007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445" name="Text Box 33">
          <a:extLst>
            <a:ext uri="{FF2B5EF4-FFF2-40B4-BE49-F238E27FC236}">
              <a16:creationId xmlns:a16="http://schemas.microsoft.com/office/drawing/2014/main" id="{00000000-0008-0000-0600-00007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46" name="Text Box 33">
          <a:extLst>
            <a:ext uri="{FF2B5EF4-FFF2-40B4-BE49-F238E27FC236}">
              <a16:creationId xmlns:a16="http://schemas.microsoft.com/office/drawing/2014/main" id="{00000000-0008-0000-0600-00007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47" name="Text Box 33">
          <a:extLst>
            <a:ext uri="{FF2B5EF4-FFF2-40B4-BE49-F238E27FC236}">
              <a16:creationId xmlns:a16="http://schemas.microsoft.com/office/drawing/2014/main" id="{00000000-0008-0000-0600-00007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48" name="Text Box 33">
          <a:extLst>
            <a:ext uri="{FF2B5EF4-FFF2-40B4-BE49-F238E27FC236}">
              <a16:creationId xmlns:a16="http://schemas.microsoft.com/office/drawing/2014/main" id="{00000000-0008-0000-0600-00007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49" name="Text Box 33">
          <a:extLst>
            <a:ext uri="{FF2B5EF4-FFF2-40B4-BE49-F238E27FC236}">
              <a16:creationId xmlns:a16="http://schemas.microsoft.com/office/drawing/2014/main" id="{00000000-0008-0000-0600-00007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0" name="Text Box 33">
          <a:extLst>
            <a:ext uri="{FF2B5EF4-FFF2-40B4-BE49-F238E27FC236}">
              <a16:creationId xmlns:a16="http://schemas.microsoft.com/office/drawing/2014/main" id="{00000000-0008-0000-0600-00007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1" name="Text Box 33">
          <a:extLst>
            <a:ext uri="{FF2B5EF4-FFF2-40B4-BE49-F238E27FC236}">
              <a16:creationId xmlns:a16="http://schemas.microsoft.com/office/drawing/2014/main" id="{00000000-0008-0000-0600-00007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2" name="Text Box 33">
          <a:extLst>
            <a:ext uri="{FF2B5EF4-FFF2-40B4-BE49-F238E27FC236}">
              <a16:creationId xmlns:a16="http://schemas.microsoft.com/office/drawing/2014/main" id="{00000000-0008-0000-0600-00007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3" name="Text Box 33">
          <a:extLst>
            <a:ext uri="{FF2B5EF4-FFF2-40B4-BE49-F238E27FC236}">
              <a16:creationId xmlns:a16="http://schemas.microsoft.com/office/drawing/2014/main" id="{00000000-0008-0000-0600-00007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54" name="Text Box 33">
          <a:extLst>
            <a:ext uri="{FF2B5EF4-FFF2-40B4-BE49-F238E27FC236}">
              <a16:creationId xmlns:a16="http://schemas.microsoft.com/office/drawing/2014/main" id="{00000000-0008-0000-0600-00007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55" name="Text Box 33">
          <a:extLst>
            <a:ext uri="{FF2B5EF4-FFF2-40B4-BE49-F238E27FC236}">
              <a16:creationId xmlns:a16="http://schemas.microsoft.com/office/drawing/2014/main" id="{00000000-0008-0000-0600-00007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6" name="Text Box 33">
          <a:extLst>
            <a:ext uri="{FF2B5EF4-FFF2-40B4-BE49-F238E27FC236}">
              <a16:creationId xmlns:a16="http://schemas.microsoft.com/office/drawing/2014/main" id="{00000000-0008-0000-0600-00008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7" name="Text Box 33">
          <a:extLst>
            <a:ext uri="{FF2B5EF4-FFF2-40B4-BE49-F238E27FC236}">
              <a16:creationId xmlns:a16="http://schemas.microsoft.com/office/drawing/2014/main" id="{00000000-0008-0000-0600-00008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8" name="Text Box 33">
          <a:extLst>
            <a:ext uri="{FF2B5EF4-FFF2-40B4-BE49-F238E27FC236}">
              <a16:creationId xmlns:a16="http://schemas.microsoft.com/office/drawing/2014/main" id="{00000000-0008-0000-0600-00008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9" name="Text Box 33">
          <a:extLst>
            <a:ext uri="{FF2B5EF4-FFF2-40B4-BE49-F238E27FC236}">
              <a16:creationId xmlns:a16="http://schemas.microsoft.com/office/drawing/2014/main" id="{00000000-0008-0000-0600-00008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0" name="Text Box 33">
          <a:extLst>
            <a:ext uri="{FF2B5EF4-FFF2-40B4-BE49-F238E27FC236}">
              <a16:creationId xmlns:a16="http://schemas.microsoft.com/office/drawing/2014/main" id="{00000000-0008-0000-0600-00008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1" name="Text Box 33">
          <a:extLst>
            <a:ext uri="{FF2B5EF4-FFF2-40B4-BE49-F238E27FC236}">
              <a16:creationId xmlns:a16="http://schemas.microsoft.com/office/drawing/2014/main" id="{00000000-0008-0000-0600-00008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2" name="Text Box 33">
          <a:extLst>
            <a:ext uri="{FF2B5EF4-FFF2-40B4-BE49-F238E27FC236}">
              <a16:creationId xmlns:a16="http://schemas.microsoft.com/office/drawing/2014/main" id="{00000000-0008-0000-0600-00008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63" name="Text Box 33">
          <a:extLst>
            <a:ext uri="{FF2B5EF4-FFF2-40B4-BE49-F238E27FC236}">
              <a16:creationId xmlns:a16="http://schemas.microsoft.com/office/drawing/2014/main" id="{00000000-0008-0000-0600-00008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64" name="Text Box 33">
          <a:extLst>
            <a:ext uri="{FF2B5EF4-FFF2-40B4-BE49-F238E27FC236}">
              <a16:creationId xmlns:a16="http://schemas.microsoft.com/office/drawing/2014/main" id="{00000000-0008-0000-0600-00008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5" name="Text Box 33">
          <a:extLst>
            <a:ext uri="{FF2B5EF4-FFF2-40B4-BE49-F238E27FC236}">
              <a16:creationId xmlns:a16="http://schemas.microsoft.com/office/drawing/2014/main" id="{00000000-0008-0000-0600-00008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6" name="Text Box 33">
          <a:extLst>
            <a:ext uri="{FF2B5EF4-FFF2-40B4-BE49-F238E27FC236}">
              <a16:creationId xmlns:a16="http://schemas.microsoft.com/office/drawing/2014/main" id="{00000000-0008-0000-0600-00008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7" name="Text Box 33">
          <a:extLst>
            <a:ext uri="{FF2B5EF4-FFF2-40B4-BE49-F238E27FC236}">
              <a16:creationId xmlns:a16="http://schemas.microsoft.com/office/drawing/2014/main" id="{00000000-0008-0000-0600-00008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8" name="Text Box 33">
          <a:extLst>
            <a:ext uri="{FF2B5EF4-FFF2-40B4-BE49-F238E27FC236}">
              <a16:creationId xmlns:a16="http://schemas.microsoft.com/office/drawing/2014/main" id="{00000000-0008-0000-0600-00008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9" name="Text Box 33">
          <a:extLst>
            <a:ext uri="{FF2B5EF4-FFF2-40B4-BE49-F238E27FC236}">
              <a16:creationId xmlns:a16="http://schemas.microsoft.com/office/drawing/2014/main" id="{00000000-0008-0000-0600-00008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0" name="Text Box 33">
          <a:extLst>
            <a:ext uri="{FF2B5EF4-FFF2-40B4-BE49-F238E27FC236}">
              <a16:creationId xmlns:a16="http://schemas.microsoft.com/office/drawing/2014/main" id="{00000000-0008-0000-0600-00008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1" name="Text Box 33">
          <a:extLst>
            <a:ext uri="{FF2B5EF4-FFF2-40B4-BE49-F238E27FC236}">
              <a16:creationId xmlns:a16="http://schemas.microsoft.com/office/drawing/2014/main" id="{00000000-0008-0000-0600-00008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72" name="Text Box 33">
          <a:extLst>
            <a:ext uri="{FF2B5EF4-FFF2-40B4-BE49-F238E27FC236}">
              <a16:creationId xmlns:a16="http://schemas.microsoft.com/office/drawing/2014/main" id="{00000000-0008-0000-0600-00009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73" name="Text Box 33">
          <a:extLst>
            <a:ext uri="{FF2B5EF4-FFF2-40B4-BE49-F238E27FC236}">
              <a16:creationId xmlns:a16="http://schemas.microsoft.com/office/drawing/2014/main" id="{00000000-0008-0000-0600-00009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4" name="Text Box 33">
          <a:extLst>
            <a:ext uri="{FF2B5EF4-FFF2-40B4-BE49-F238E27FC236}">
              <a16:creationId xmlns:a16="http://schemas.microsoft.com/office/drawing/2014/main" id="{00000000-0008-0000-0600-00009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5" name="Text Box 33">
          <a:extLst>
            <a:ext uri="{FF2B5EF4-FFF2-40B4-BE49-F238E27FC236}">
              <a16:creationId xmlns:a16="http://schemas.microsoft.com/office/drawing/2014/main" id="{00000000-0008-0000-0600-00009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6" name="Text Box 33">
          <a:extLst>
            <a:ext uri="{FF2B5EF4-FFF2-40B4-BE49-F238E27FC236}">
              <a16:creationId xmlns:a16="http://schemas.microsoft.com/office/drawing/2014/main" id="{00000000-0008-0000-0600-00009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7" name="Text Box 33">
          <a:extLst>
            <a:ext uri="{FF2B5EF4-FFF2-40B4-BE49-F238E27FC236}">
              <a16:creationId xmlns:a16="http://schemas.microsoft.com/office/drawing/2014/main" id="{00000000-0008-0000-0600-00009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8" name="Text Box 33">
          <a:extLst>
            <a:ext uri="{FF2B5EF4-FFF2-40B4-BE49-F238E27FC236}">
              <a16:creationId xmlns:a16="http://schemas.microsoft.com/office/drawing/2014/main" id="{00000000-0008-0000-0600-00009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9" name="Text Box 33">
          <a:extLst>
            <a:ext uri="{FF2B5EF4-FFF2-40B4-BE49-F238E27FC236}">
              <a16:creationId xmlns:a16="http://schemas.microsoft.com/office/drawing/2014/main" id="{00000000-0008-0000-0600-00009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80" name="Text Box 33">
          <a:extLst>
            <a:ext uri="{FF2B5EF4-FFF2-40B4-BE49-F238E27FC236}">
              <a16:creationId xmlns:a16="http://schemas.microsoft.com/office/drawing/2014/main" id="{00000000-0008-0000-0600-00009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482" name="Text Box 33">
          <a:extLst>
            <a:ext uri="{FF2B5EF4-FFF2-40B4-BE49-F238E27FC236}">
              <a16:creationId xmlns:a16="http://schemas.microsoft.com/office/drawing/2014/main" id="{00000000-0008-0000-0600-00009A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3" name="Text Box 33">
          <a:extLst>
            <a:ext uri="{FF2B5EF4-FFF2-40B4-BE49-F238E27FC236}">
              <a16:creationId xmlns:a16="http://schemas.microsoft.com/office/drawing/2014/main" id="{00000000-0008-0000-0600-00009B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4" name="Text Box 33">
          <a:extLst>
            <a:ext uri="{FF2B5EF4-FFF2-40B4-BE49-F238E27FC236}">
              <a16:creationId xmlns:a16="http://schemas.microsoft.com/office/drawing/2014/main" id="{00000000-0008-0000-0600-00009C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5" name="Text Box 33">
          <a:extLst>
            <a:ext uri="{FF2B5EF4-FFF2-40B4-BE49-F238E27FC236}">
              <a16:creationId xmlns:a16="http://schemas.microsoft.com/office/drawing/2014/main" id="{00000000-0008-0000-0600-00009D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6" name="Text Box 33">
          <a:extLst>
            <a:ext uri="{FF2B5EF4-FFF2-40B4-BE49-F238E27FC236}">
              <a16:creationId xmlns:a16="http://schemas.microsoft.com/office/drawing/2014/main" id="{00000000-0008-0000-0600-00009E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7" name="Text Box 33">
          <a:extLst>
            <a:ext uri="{FF2B5EF4-FFF2-40B4-BE49-F238E27FC236}">
              <a16:creationId xmlns:a16="http://schemas.microsoft.com/office/drawing/2014/main" id="{00000000-0008-0000-0600-00009F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8" name="Text Box 33">
          <a:extLst>
            <a:ext uri="{FF2B5EF4-FFF2-40B4-BE49-F238E27FC236}">
              <a16:creationId xmlns:a16="http://schemas.microsoft.com/office/drawing/2014/main" id="{00000000-0008-0000-0600-0000A0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9" name="Text Box 33">
          <a:extLst>
            <a:ext uri="{FF2B5EF4-FFF2-40B4-BE49-F238E27FC236}">
              <a16:creationId xmlns:a16="http://schemas.microsoft.com/office/drawing/2014/main" id="{00000000-0008-0000-0600-0000A1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490" name="Text Box 33">
          <a:extLst>
            <a:ext uri="{FF2B5EF4-FFF2-40B4-BE49-F238E27FC236}">
              <a16:creationId xmlns:a16="http://schemas.microsoft.com/office/drawing/2014/main" id="{00000000-0008-0000-0600-0000A2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491" name="Text Box 33">
          <a:extLst>
            <a:ext uri="{FF2B5EF4-FFF2-40B4-BE49-F238E27FC236}">
              <a16:creationId xmlns:a16="http://schemas.microsoft.com/office/drawing/2014/main" id="{00000000-0008-0000-0600-0000A3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2" name="Text Box 33">
          <a:extLst>
            <a:ext uri="{FF2B5EF4-FFF2-40B4-BE49-F238E27FC236}">
              <a16:creationId xmlns:a16="http://schemas.microsoft.com/office/drawing/2014/main" id="{00000000-0008-0000-0600-0000A4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3" name="Text Box 33">
          <a:extLst>
            <a:ext uri="{FF2B5EF4-FFF2-40B4-BE49-F238E27FC236}">
              <a16:creationId xmlns:a16="http://schemas.microsoft.com/office/drawing/2014/main" id="{00000000-0008-0000-0600-0000A5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4" name="Text Box 33">
          <a:extLst>
            <a:ext uri="{FF2B5EF4-FFF2-40B4-BE49-F238E27FC236}">
              <a16:creationId xmlns:a16="http://schemas.microsoft.com/office/drawing/2014/main" id="{00000000-0008-0000-0600-0000A6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5" name="Text Box 33">
          <a:extLst>
            <a:ext uri="{FF2B5EF4-FFF2-40B4-BE49-F238E27FC236}">
              <a16:creationId xmlns:a16="http://schemas.microsoft.com/office/drawing/2014/main" id="{00000000-0008-0000-0600-0000A7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6" name="Text Box 33">
          <a:extLst>
            <a:ext uri="{FF2B5EF4-FFF2-40B4-BE49-F238E27FC236}">
              <a16:creationId xmlns:a16="http://schemas.microsoft.com/office/drawing/2014/main" id="{00000000-0008-0000-0600-0000A8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7" name="Text Box 33">
          <a:extLst>
            <a:ext uri="{FF2B5EF4-FFF2-40B4-BE49-F238E27FC236}">
              <a16:creationId xmlns:a16="http://schemas.microsoft.com/office/drawing/2014/main" id="{00000000-0008-0000-0600-0000A9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8" name="Text Box 33">
          <a:extLst>
            <a:ext uri="{FF2B5EF4-FFF2-40B4-BE49-F238E27FC236}">
              <a16:creationId xmlns:a16="http://schemas.microsoft.com/office/drawing/2014/main" id="{00000000-0008-0000-0600-0000AA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499" name="Text Box 33">
          <a:extLst>
            <a:ext uri="{FF2B5EF4-FFF2-40B4-BE49-F238E27FC236}">
              <a16:creationId xmlns:a16="http://schemas.microsoft.com/office/drawing/2014/main" id="{00000000-0008-0000-0600-0000AB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00" name="Text Box 33">
          <a:extLst>
            <a:ext uri="{FF2B5EF4-FFF2-40B4-BE49-F238E27FC236}">
              <a16:creationId xmlns:a16="http://schemas.microsoft.com/office/drawing/2014/main" id="{00000000-0008-0000-0600-0000AC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1" name="Text Box 33">
          <a:extLst>
            <a:ext uri="{FF2B5EF4-FFF2-40B4-BE49-F238E27FC236}">
              <a16:creationId xmlns:a16="http://schemas.microsoft.com/office/drawing/2014/main" id="{00000000-0008-0000-0600-0000AD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2" name="Text Box 33">
          <a:extLst>
            <a:ext uri="{FF2B5EF4-FFF2-40B4-BE49-F238E27FC236}">
              <a16:creationId xmlns:a16="http://schemas.microsoft.com/office/drawing/2014/main" id="{00000000-0008-0000-0600-0000AE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3" name="Text Box 33">
          <a:extLst>
            <a:ext uri="{FF2B5EF4-FFF2-40B4-BE49-F238E27FC236}">
              <a16:creationId xmlns:a16="http://schemas.microsoft.com/office/drawing/2014/main" id="{00000000-0008-0000-0600-0000AF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4" name="Text Box 33">
          <a:extLst>
            <a:ext uri="{FF2B5EF4-FFF2-40B4-BE49-F238E27FC236}">
              <a16:creationId xmlns:a16="http://schemas.microsoft.com/office/drawing/2014/main" id="{00000000-0008-0000-0600-0000B0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5" name="Text Box 33">
          <a:extLst>
            <a:ext uri="{FF2B5EF4-FFF2-40B4-BE49-F238E27FC236}">
              <a16:creationId xmlns:a16="http://schemas.microsoft.com/office/drawing/2014/main" id="{00000000-0008-0000-0600-0000B1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6" name="Text Box 33">
          <a:extLst>
            <a:ext uri="{FF2B5EF4-FFF2-40B4-BE49-F238E27FC236}">
              <a16:creationId xmlns:a16="http://schemas.microsoft.com/office/drawing/2014/main" id="{00000000-0008-0000-0600-0000B2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7" name="Text Box 33">
          <a:extLst>
            <a:ext uri="{FF2B5EF4-FFF2-40B4-BE49-F238E27FC236}">
              <a16:creationId xmlns:a16="http://schemas.microsoft.com/office/drawing/2014/main" id="{00000000-0008-0000-0600-0000B3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08" name="Text Box 33">
          <a:extLst>
            <a:ext uri="{FF2B5EF4-FFF2-40B4-BE49-F238E27FC236}">
              <a16:creationId xmlns:a16="http://schemas.microsoft.com/office/drawing/2014/main" id="{00000000-0008-0000-0600-0000B4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09" name="Text Box 33">
          <a:extLst>
            <a:ext uri="{FF2B5EF4-FFF2-40B4-BE49-F238E27FC236}">
              <a16:creationId xmlns:a16="http://schemas.microsoft.com/office/drawing/2014/main" id="{00000000-0008-0000-0600-0000B5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0" name="Text Box 33">
          <a:extLst>
            <a:ext uri="{FF2B5EF4-FFF2-40B4-BE49-F238E27FC236}">
              <a16:creationId xmlns:a16="http://schemas.microsoft.com/office/drawing/2014/main" id="{00000000-0008-0000-0600-0000B6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1" name="Text Box 33">
          <a:extLst>
            <a:ext uri="{FF2B5EF4-FFF2-40B4-BE49-F238E27FC236}">
              <a16:creationId xmlns:a16="http://schemas.microsoft.com/office/drawing/2014/main" id="{00000000-0008-0000-0600-0000B7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2" name="Text Box 33">
          <a:extLst>
            <a:ext uri="{FF2B5EF4-FFF2-40B4-BE49-F238E27FC236}">
              <a16:creationId xmlns:a16="http://schemas.microsoft.com/office/drawing/2014/main" id="{00000000-0008-0000-0600-0000B8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3" name="Text Box 33">
          <a:extLst>
            <a:ext uri="{FF2B5EF4-FFF2-40B4-BE49-F238E27FC236}">
              <a16:creationId xmlns:a16="http://schemas.microsoft.com/office/drawing/2014/main" id="{00000000-0008-0000-0600-0000B9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4" name="Text Box 33">
          <a:extLst>
            <a:ext uri="{FF2B5EF4-FFF2-40B4-BE49-F238E27FC236}">
              <a16:creationId xmlns:a16="http://schemas.microsoft.com/office/drawing/2014/main" id="{00000000-0008-0000-0600-0000BA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5" name="Text Box 33">
          <a:extLst>
            <a:ext uri="{FF2B5EF4-FFF2-40B4-BE49-F238E27FC236}">
              <a16:creationId xmlns:a16="http://schemas.microsoft.com/office/drawing/2014/main" id="{00000000-0008-0000-0600-0000BB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6" name="Text Box 33">
          <a:extLst>
            <a:ext uri="{FF2B5EF4-FFF2-40B4-BE49-F238E27FC236}">
              <a16:creationId xmlns:a16="http://schemas.microsoft.com/office/drawing/2014/main" id="{00000000-0008-0000-0600-0000BC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17" name="Text Box 33">
          <a:extLst>
            <a:ext uri="{FF2B5EF4-FFF2-40B4-BE49-F238E27FC236}">
              <a16:creationId xmlns:a16="http://schemas.microsoft.com/office/drawing/2014/main" id="{00000000-0008-0000-0600-0000BD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18" name="Text Box 33">
          <a:extLst>
            <a:ext uri="{FF2B5EF4-FFF2-40B4-BE49-F238E27FC236}">
              <a16:creationId xmlns:a16="http://schemas.microsoft.com/office/drawing/2014/main" id="{00000000-0008-0000-0600-0000BE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9" name="Text Box 33">
          <a:extLst>
            <a:ext uri="{FF2B5EF4-FFF2-40B4-BE49-F238E27FC236}">
              <a16:creationId xmlns:a16="http://schemas.microsoft.com/office/drawing/2014/main" id="{00000000-0008-0000-0600-0000BF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0" name="Text Box 33">
          <a:extLst>
            <a:ext uri="{FF2B5EF4-FFF2-40B4-BE49-F238E27FC236}">
              <a16:creationId xmlns:a16="http://schemas.microsoft.com/office/drawing/2014/main" id="{00000000-0008-0000-0600-0000C0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1" name="Text Box 33">
          <a:extLst>
            <a:ext uri="{FF2B5EF4-FFF2-40B4-BE49-F238E27FC236}">
              <a16:creationId xmlns:a16="http://schemas.microsoft.com/office/drawing/2014/main" id="{00000000-0008-0000-0600-0000C1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2" name="Text Box 33">
          <a:extLst>
            <a:ext uri="{FF2B5EF4-FFF2-40B4-BE49-F238E27FC236}">
              <a16:creationId xmlns:a16="http://schemas.microsoft.com/office/drawing/2014/main" id="{00000000-0008-0000-0600-0000C2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3" name="Text Box 33">
          <a:extLst>
            <a:ext uri="{FF2B5EF4-FFF2-40B4-BE49-F238E27FC236}">
              <a16:creationId xmlns:a16="http://schemas.microsoft.com/office/drawing/2014/main" id="{00000000-0008-0000-0600-0000C3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4" name="Text Box 33">
          <a:extLst>
            <a:ext uri="{FF2B5EF4-FFF2-40B4-BE49-F238E27FC236}">
              <a16:creationId xmlns:a16="http://schemas.microsoft.com/office/drawing/2014/main" id="{00000000-0008-0000-0600-0000C4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5" name="Text Box 33">
          <a:extLst>
            <a:ext uri="{FF2B5EF4-FFF2-40B4-BE49-F238E27FC236}">
              <a16:creationId xmlns:a16="http://schemas.microsoft.com/office/drawing/2014/main" id="{00000000-0008-0000-0600-0000C5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26" name="Text Box 33">
          <a:extLst>
            <a:ext uri="{FF2B5EF4-FFF2-40B4-BE49-F238E27FC236}">
              <a16:creationId xmlns:a16="http://schemas.microsoft.com/office/drawing/2014/main" id="{00000000-0008-0000-0600-0000C6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27" name="Text Box 33">
          <a:extLst>
            <a:ext uri="{FF2B5EF4-FFF2-40B4-BE49-F238E27FC236}">
              <a16:creationId xmlns:a16="http://schemas.microsoft.com/office/drawing/2014/main" id="{00000000-0008-0000-0600-0000C7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8" name="Text Box 33">
          <a:extLst>
            <a:ext uri="{FF2B5EF4-FFF2-40B4-BE49-F238E27FC236}">
              <a16:creationId xmlns:a16="http://schemas.microsoft.com/office/drawing/2014/main" id="{00000000-0008-0000-0600-0000C8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9" name="Text Box 33">
          <a:extLst>
            <a:ext uri="{FF2B5EF4-FFF2-40B4-BE49-F238E27FC236}">
              <a16:creationId xmlns:a16="http://schemas.microsoft.com/office/drawing/2014/main" id="{00000000-0008-0000-0600-0000C9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0" name="Text Box 33">
          <a:extLst>
            <a:ext uri="{FF2B5EF4-FFF2-40B4-BE49-F238E27FC236}">
              <a16:creationId xmlns:a16="http://schemas.microsoft.com/office/drawing/2014/main" id="{00000000-0008-0000-0600-0000CA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1" name="Text Box 33">
          <a:extLst>
            <a:ext uri="{FF2B5EF4-FFF2-40B4-BE49-F238E27FC236}">
              <a16:creationId xmlns:a16="http://schemas.microsoft.com/office/drawing/2014/main" id="{00000000-0008-0000-0600-0000CB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2" name="Text Box 33">
          <a:extLst>
            <a:ext uri="{FF2B5EF4-FFF2-40B4-BE49-F238E27FC236}">
              <a16:creationId xmlns:a16="http://schemas.microsoft.com/office/drawing/2014/main" id="{00000000-0008-0000-0600-0000CC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3" name="Text Box 33">
          <a:extLst>
            <a:ext uri="{FF2B5EF4-FFF2-40B4-BE49-F238E27FC236}">
              <a16:creationId xmlns:a16="http://schemas.microsoft.com/office/drawing/2014/main" id="{00000000-0008-0000-0600-0000CD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4" name="Text Box 33">
          <a:extLst>
            <a:ext uri="{FF2B5EF4-FFF2-40B4-BE49-F238E27FC236}">
              <a16:creationId xmlns:a16="http://schemas.microsoft.com/office/drawing/2014/main" id="{00000000-0008-0000-0600-0000CE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35" name="Text Box 33">
          <a:extLst>
            <a:ext uri="{FF2B5EF4-FFF2-40B4-BE49-F238E27FC236}">
              <a16:creationId xmlns:a16="http://schemas.microsoft.com/office/drawing/2014/main" id="{00000000-0008-0000-0600-0000CF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36" name="Text Box 33">
          <a:extLst>
            <a:ext uri="{FF2B5EF4-FFF2-40B4-BE49-F238E27FC236}">
              <a16:creationId xmlns:a16="http://schemas.microsoft.com/office/drawing/2014/main" id="{00000000-0008-0000-0600-0000D0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7" name="Text Box 33">
          <a:extLst>
            <a:ext uri="{FF2B5EF4-FFF2-40B4-BE49-F238E27FC236}">
              <a16:creationId xmlns:a16="http://schemas.microsoft.com/office/drawing/2014/main" id="{00000000-0008-0000-0600-0000D1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8" name="Text Box 33">
          <a:extLst>
            <a:ext uri="{FF2B5EF4-FFF2-40B4-BE49-F238E27FC236}">
              <a16:creationId xmlns:a16="http://schemas.microsoft.com/office/drawing/2014/main" id="{00000000-0008-0000-0600-0000D2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9" name="Text Box 33">
          <a:extLst>
            <a:ext uri="{FF2B5EF4-FFF2-40B4-BE49-F238E27FC236}">
              <a16:creationId xmlns:a16="http://schemas.microsoft.com/office/drawing/2014/main" id="{00000000-0008-0000-0600-0000D3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0" name="Text Box 33">
          <a:extLst>
            <a:ext uri="{FF2B5EF4-FFF2-40B4-BE49-F238E27FC236}">
              <a16:creationId xmlns:a16="http://schemas.microsoft.com/office/drawing/2014/main" id="{00000000-0008-0000-0600-0000D4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1" name="Text Box 33">
          <a:extLst>
            <a:ext uri="{FF2B5EF4-FFF2-40B4-BE49-F238E27FC236}">
              <a16:creationId xmlns:a16="http://schemas.microsoft.com/office/drawing/2014/main" id="{00000000-0008-0000-0600-0000D5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2" name="Text Box 33">
          <a:extLst>
            <a:ext uri="{FF2B5EF4-FFF2-40B4-BE49-F238E27FC236}">
              <a16:creationId xmlns:a16="http://schemas.microsoft.com/office/drawing/2014/main" id="{00000000-0008-0000-0600-0000D6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3" name="Text Box 33">
          <a:extLst>
            <a:ext uri="{FF2B5EF4-FFF2-40B4-BE49-F238E27FC236}">
              <a16:creationId xmlns:a16="http://schemas.microsoft.com/office/drawing/2014/main" id="{00000000-0008-0000-0600-0000D7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44" name="Text Box 33">
          <a:extLst>
            <a:ext uri="{FF2B5EF4-FFF2-40B4-BE49-F238E27FC236}">
              <a16:creationId xmlns:a16="http://schemas.microsoft.com/office/drawing/2014/main" id="{00000000-0008-0000-0600-0000D8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45" name="Text Box 33">
          <a:extLst>
            <a:ext uri="{FF2B5EF4-FFF2-40B4-BE49-F238E27FC236}">
              <a16:creationId xmlns:a16="http://schemas.microsoft.com/office/drawing/2014/main" id="{00000000-0008-0000-0600-0000D9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6" name="Text Box 33">
          <a:extLst>
            <a:ext uri="{FF2B5EF4-FFF2-40B4-BE49-F238E27FC236}">
              <a16:creationId xmlns:a16="http://schemas.microsoft.com/office/drawing/2014/main" id="{00000000-0008-0000-0600-0000DA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7" name="Text Box 33">
          <a:extLst>
            <a:ext uri="{FF2B5EF4-FFF2-40B4-BE49-F238E27FC236}">
              <a16:creationId xmlns:a16="http://schemas.microsoft.com/office/drawing/2014/main" id="{00000000-0008-0000-0600-0000DB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8" name="Text Box 33">
          <a:extLst>
            <a:ext uri="{FF2B5EF4-FFF2-40B4-BE49-F238E27FC236}">
              <a16:creationId xmlns:a16="http://schemas.microsoft.com/office/drawing/2014/main" id="{00000000-0008-0000-0600-0000DC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9" name="Text Box 33">
          <a:extLst>
            <a:ext uri="{FF2B5EF4-FFF2-40B4-BE49-F238E27FC236}">
              <a16:creationId xmlns:a16="http://schemas.microsoft.com/office/drawing/2014/main" id="{00000000-0008-0000-0600-0000DD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0" name="Text Box 33">
          <a:extLst>
            <a:ext uri="{FF2B5EF4-FFF2-40B4-BE49-F238E27FC236}">
              <a16:creationId xmlns:a16="http://schemas.microsoft.com/office/drawing/2014/main" id="{00000000-0008-0000-0600-0000DE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1" name="Text Box 33">
          <a:extLst>
            <a:ext uri="{FF2B5EF4-FFF2-40B4-BE49-F238E27FC236}">
              <a16:creationId xmlns:a16="http://schemas.microsoft.com/office/drawing/2014/main" id="{00000000-0008-0000-0600-0000DF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2" name="Text Box 33">
          <a:extLst>
            <a:ext uri="{FF2B5EF4-FFF2-40B4-BE49-F238E27FC236}">
              <a16:creationId xmlns:a16="http://schemas.microsoft.com/office/drawing/2014/main" id="{00000000-0008-0000-0600-0000E0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53" name="Text Box 33">
          <a:extLst>
            <a:ext uri="{FF2B5EF4-FFF2-40B4-BE49-F238E27FC236}">
              <a16:creationId xmlns:a16="http://schemas.microsoft.com/office/drawing/2014/main" id="{00000000-0008-0000-0600-0000E1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54" name="Text Box 33">
          <a:extLst>
            <a:ext uri="{FF2B5EF4-FFF2-40B4-BE49-F238E27FC236}">
              <a16:creationId xmlns:a16="http://schemas.microsoft.com/office/drawing/2014/main" id="{00000000-0008-0000-0600-0000E2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5" name="Text Box 33">
          <a:extLst>
            <a:ext uri="{FF2B5EF4-FFF2-40B4-BE49-F238E27FC236}">
              <a16:creationId xmlns:a16="http://schemas.microsoft.com/office/drawing/2014/main" id="{00000000-0008-0000-0600-0000E3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6" name="Text Box 33">
          <a:extLst>
            <a:ext uri="{FF2B5EF4-FFF2-40B4-BE49-F238E27FC236}">
              <a16:creationId xmlns:a16="http://schemas.microsoft.com/office/drawing/2014/main" id="{00000000-0008-0000-0600-0000E4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7" name="Text Box 33">
          <a:extLst>
            <a:ext uri="{FF2B5EF4-FFF2-40B4-BE49-F238E27FC236}">
              <a16:creationId xmlns:a16="http://schemas.microsoft.com/office/drawing/2014/main" id="{00000000-0008-0000-0600-0000E5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8" name="Text Box 33">
          <a:extLst>
            <a:ext uri="{FF2B5EF4-FFF2-40B4-BE49-F238E27FC236}">
              <a16:creationId xmlns:a16="http://schemas.microsoft.com/office/drawing/2014/main" id="{00000000-0008-0000-0600-0000E6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9" name="Text Box 33">
          <a:extLst>
            <a:ext uri="{FF2B5EF4-FFF2-40B4-BE49-F238E27FC236}">
              <a16:creationId xmlns:a16="http://schemas.microsoft.com/office/drawing/2014/main" id="{00000000-0008-0000-0600-0000E7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0" name="Text Box 33">
          <a:extLst>
            <a:ext uri="{FF2B5EF4-FFF2-40B4-BE49-F238E27FC236}">
              <a16:creationId xmlns:a16="http://schemas.microsoft.com/office/drawing/2014/main" id="{00000000-0008-0000-0600-0000E8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1" name="Text Box 33">
          <a:extLst>
            <a:ext uri="{FF2B5EF4-FFF2-40B4-BE49-F238E27FC236}">
              <a16:creationId xmlns:a16="http://schemas.microsoft.com/office/drawing/2014/main" id="{00000000-0008-0000-0600-0000E9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62" name="Text Box 33">
          <a:extLst>
            <a:ext uri="{FF2B5EF4-FFF2-40B4-BE49-F238E27FC236}">
              <a16:creationId xmlns:a16="http://schemas.microsoft.com/office/drawing/2014/main" id="{00000000-0008-0000-0600-0000EA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63" name="Text Box 33">
          <a:extLst>
            <a:ext uri="{FF2B5EF4-FFF2-40B4-BE49-F238E27FC236}">
              <a16:creationId xmlns:a16="http://schemas.microsoft.com/office/drawing/2014/main" id="{00000000-0008-0000-0600-0000EB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4" name="Text Box 33">
          <a:extLst>
            <a:ext uri="{FF2B5EF4-FFF2-40B4-BE49-F238E27FC236}">
              <a16:creationId xmlns:a16="http://schemas.microsoft.com/office/drawing/2014/main" id="{00000000-0008-0000-0600-0000EC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5" name="Text Box 33">
          <a:extLst>
            <a:ext uri="{FF2B5EF4-FFF2-40B4-BE49-F238E27FC236}">
              <a16:creationId xmlns:a16="http://schemas.microsoft.com/office/drawing/2014/main" id="{00000000-0008-0000-0600-0000ED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6" name="Text Box 33">
          <a:extLst>
            <a:ext uri="{FF2B5EF4-FFF2-40B4-BE49-F238E27FC236}">
              <a16:creationId xmlns:a16="http://schemas.microsoft.com/office/drawing/2014/main" id="{00000000-0008-0000-0600-0000EE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7" name="Text Box 33">
          <a:extLst>
            <a:ext uri="{FF2B5EF4-FFF2-40B4-BE49-F238E27FC236}">
              <a16:creationId xmlns:a16="http://schemas.microsoft.com/office/drawing/2014/main" id="{00000000-0008-0000-0600-0000EF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8" name="Text Box 33">
          <a:extLst>
            <a:ext uri="{FF2B5EF4-FFF2-40B4-BE49-F238E27FC236}">
              <a16:creationId xmlns:a16="http://schemas.microsoft.com/office/drawing/2014/main" id="{00000000-0008-0000-0600-0000F0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9" name="Text Box 33">
          <a:extLst>
            <a:ext uri="{FF2B5EF4-FFF2-40B4-BE49-F238E27FC236}">
              <a16:creationId xmlns:a16="http://schemas.microsoft.com/office/drawing/2014/main" id="{00000000-0008-0000-0600-0000F1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70" name="Text Box 33">
          <a:extLst>
            <a:ext uri="{FF2B5EF4-FFF2-40B4-BE49-F238E27FC236}">
              <a16:creationId xmlns:a16="http://schemas.microsoft.com/office/drawing/2014/main" id="{00000000-0008-0000-0600-0000F2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71" name="Text Box 33">
          <a:extLst>
            <a:ext uri="{FF2B5EF4-FFF2-40B4-BE49-F238E27FC236}">
              <a16:creationId xmlns:a16="http://schemas.microsoft.com/office/drawing/2014/main" id="{00000000-0008-0000-0600-0000F3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28575</xdr:rowOff>
    </xdr:from>
    <xdr:to>
      <xdr:col>6</xdr:col>
      <xdr:colOff>95250</xdr:colOff>
      <xdr:row>15</xdr:row>
      <xdr:rowOff>152400</xdr:rowOff>
    </xdr:to>
    <xdr:sp macro="" textlink="">
      <xdr:nvSpPr>
        <xdr:cNvPr id="3573" name="Text Box 33">
          <a:extLst>
            <a:ext uri="{FF2B5EF4-FFF2-40B4-BE49-F238E27FC236}">
              <a16:creationId xmlns:a16="http://schemas.microsoft.com/office/drawing/2014/main" id="{00000000-0008-0000-0600-0000F50D0000}"/>
            </a:ext>
          </a:extLst>
        </xdr:cNvPr>
        <xdr:cNvSpPr txBox="1">
          <a:spLocks noChangeArrowheads="1"/>
        </xdr:cNvSpPr>
      </xdr:nvSpPr>
      <xdr:spPr bwMode="auto">
        <a:xfrm>
          <a:off x="7305675" y="63150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4" name="Text Box 33">
          <a:extLst>
            <a:ext uri="{FF2B5EF4-FFF2-40B4-BE49-F238E27FC236}">
              <a16:creationId xmlns:a16="http://schemas.microsoft.com/office/drawing/2014/main" id="{00000000-0008-0000-0600-0000F6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5" name="Text Box 33">
          <a:extLst>
            <a:ext uri="{FF2B5EF4-FFF2-40B4-BE49-F238E27FC236}">
              <a16:creationId xmlns:a16="http://schemas.microsoft.com/office/drawing/2014/main" id="{00000000-0008-0000-0600-0000F7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6" name="Text Box 33">
          <a:extLst>
            <a:ext uri="{FF2B5EF4-FFF2-40B4-BE49-F238E27FC236}">
              <a16:creationId xmlns:a16="http://schemas.microsoft.com/office/drawing/2014/main" id="{00000000-0008-0000-0600-0000F8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7" name="Text Box 33">
          <a:extLst>
            <a:ext uri="{FF2B5EF4-FFF2-40B4-BE49-F238E27FC236}">
              <a16:creationId xmlns:a16="http://schemas.microsoft.com/office/drawing/2014/main" id="{00000000-0008-0000-0600-0000F9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8" name="Text Box 33">
          <a:extLst>
            <a:ext uri="{FF2B5EF4-FFF2-40B4-BE49-F238E27FC236}">
              <a16:creationId xmlns:a16="http://schemas.microsoft.com/office/drawing/2014/main" id="{00000000-0008-0000-0600-0000FA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9" name="Text Box 33">
          <a:extLst>
            <a:ext uri="{FF2B5EF4-FFF2-40B4-BE49-F238E27FC236}">
              <a16:creationId xmlns:a16="http://schemas.microsoft.com/office/drawing/2014/main" id="{00000000-0008-0000-0600-0000FB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133350</xdr:rowOff>
    </xdr:to>
    <xdr:sp macro="" textlink="">
      <xdr:nvSpPr>
        <xdr:cNvPr id="3580" name="Text Box 33">
          <a:extLst>
            <a:ext uri="{FF2B5EF4-FFF2-40B4-BE49-F238E27FC236}">
              <a16:creationId xmlns:a16="http://schemas.microsoft.com/office/drawing/2014/main" id="{00000000-0008-0000-0600-0000FC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142875</xdr:rowOff>
    </xdr:to>
    <xdr:sp macro="" textlink="">
      <xdr:nvSpPr>
        <xdr:cNvPr id="3581" name="Text Box 33">
          <a:extLst>
            <a:ext uri="{FF2B5EF4-FFF2-40B4-BE49-F238E27FC236}">
              <a16:creationId xmlns:a16="http://schemas.microsoft.com/office/drawing/2014/main" id="{00000000-0008-0000-0600-0000FD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2" name="Text Box 33">
          <a:extLst>
            <a:ext uri="{FF2B5EF4-FFF2-40B4-BE49-F238E27FC236}">
              <a16:creationId xmlns:a16="http://schemas.microsoft.com/office/drawing/2014/main" id="{00000000-0008-0000-0600-0000FE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3" name="Text Box 33">
          <a:extLst>
            <a:ext uri="{FF2B5EF4-FFF2-40B4-BE49-F238E27FC236}">
              <a16:creationId xmlns:a16="http://schemas.microsoft.com/office/drawing/2014/main" id="{00000000-0008-0000-0600-0000FF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4" name="Text Box 33">
          <a:extLst>
            <a:ext uri="{FF2B5EF4-FFF2-40B4-BE49-F238E27FC236}">
              <a16:creationId xmlns:a16="http://schemas.microsoft.com/office/drawing/2014/main" id="{00000000-0008-0000-0600-000000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5" name="Text Box 33">
          <a:extLst>
            <a:ext uri="{FF2B5EF4-FFF2-40B4-BE49-F238E27FC236}">
              <a16:creationId xmlns:a16="http://schemas.microsoft.com/office/drawing/2014/main" id="{00000000-0008-0000-0600-000001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6" name="Text Box 33">
          <a:extLst>
            <a:ext uri="{FF2B5EF4-FFF2-40B4-BE49-F238E27FC236}">
              <a16:creationId xmlns:a16="http://schemas.microsoft.com/office/drawing/2014/main" id="{00000000-0008-0000-0600-000002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7" name="Text Box 33">
          <a:extLst>
            <a:ext uri="{FF2B5EF4-FFF2-40B4-BE49-F238E27FC236}">
              <a16:creationId xmlns:a16="http://schemas.microsoft.com/office/drawing/2014/main" id="{00000000-0008-0000-0600-000003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8" name="Text Box 33">
          <a:extLst>
            <a:ext uri="{FF2B5EF4-FFF2-40B4-BE49-F238E27FC236}">
              <a16:creationId xmlns:a16="http://schemas.microsoft.com/office/drawing/2014/main" id="{00000000-0008-0000-0600-000004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133350</xdr:rowOff>
    </xdr:to>
    <xdr:sp macro="" textlink="">
      <xdr:nvSpPr>
        <xdr:cNvPr id="3589" name="Text Box 33">
          <a:extLst>
            <a:ext uri="{FF2B5EF4-FFF2-40B4-BE49-F238E27FC236}">
              <a16:creationId xmlns:a16="http://schemas.microsoft.com/office/drawing/2014/main" id="{00000000-0008-0000-0600-000005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0" name="Text Box 33">
          <a:extLst>
            <a:ext uri="{FF2B5EF4-FFF2-40B4-BE49-F238E27FC236}">
              <a16:creationId xmlns:a16="http://schemas.microsoft.com/office/drawing/2014/main" id="{00000000-0008-0000-0600-000006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1" name="Text Box 33">
          <a:extLst>
            <a:ext uri="{FF2B5EF4-FFF2-40B4-BE49-F238E27FC236}">
              <a16:creationId xmlns:a16="http://schemas.microsoft.com/office/drawing/2014/main" id="{00000000-0008-0000-0600-000007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2" name="Text Box 33">
          <a:extLst>
            <a:ext uri="{FF2B5EF4-FFF2-40B4-BE49-F238E27FC236}">
              <a16:creationId xmlns:a16="http://schemas.microsoft.com/office/drawing/2014/main" id="{00000000-0008-0000-0600-000008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3" name="Text Box 33">
          <a:extLst>
            <a:ext uri="{FF2B5EF4-FFF2-40B4-BE49-F238E27FC236}">
              <a16:creationId xmlns:a16="http://schemas.microsoft.com/office/drawing/2014/main" id="{00000000-0008-0000-0600-000009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594" name="Text Box 33">
          <a:extLst>
            <a:ext uri="{FF2B5EF4-FFF2-40B4-BE49-F238E27FC236}">
              <a16:creationId xmlns:a16="http://schemas.microsoft.com/office/drawing/2014/main" id="{00000000-0008-0000-0600-00000A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5" name="Text Box 33">
          <a:extLst>
            <a:ext uri="{FF2B5EF4-FFF2-40B4-BE49-F238E27FC236}">
              <a16:creationId xmlns:a16="http://schemas.microsoft.com/office/drawing/2014/main" id="{00000000-0008-0000-0600-00000B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6" name="Text Box 33">
          <a:extLst>
            <a:ext uri="{FF2B5EF4-FFF2-40B4-BE49-F238E27FC236}">
              <a16:creationId xmlns:a16="http://schemas.microsoft.com/office/drawing/2014/main" id="{00000000-0008-0000-0600-00000C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7" name="Text Box 33">
          <a:extLst>
            <a:ext uri="{FF2B5EF4-FFF2-40B4-BE49-F238E27FC236}">
              <a16:creationId xmlns:a16="http://schemas.microsoft.com/office/drawing/2014/main" id="{00000000-0008-0000-0600-00000D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8" name="Text Box 33">
          <a:extLst>
            <a:ext uri="{FF2B5EF4-FFF2-40B4-BE49-F238E27FC236}">
              <a16:creationId xmlns:a16="http://schemas.microsoft.com/office/drawing/2014/main" id="{00000000-0008-0000-0600-00000E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9" name="Text Box 33">
          <a:extLst>
            <a:ext uri="{FF2B5EF4-FFF2-40B4-BE49-F238E27FC236}">
              <a16:creationId xmlns:a16="http://schemas.microsoft.com/office/drawing/2014/main" id="{00000000-0008-0000-0600-00000F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00" name="Text Box 33">
          <a:extLst>
            <a:ext uri="{FF2B5EF4-FFF2-40B4-BE49-F238E27FC236}">
              <a16:creationId xmlns:a16="http://schemas.microsoft.com/office/drawing/2014/main" id="{00000000-0008-0000-0600-000010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01" name="Text Box 33">
          <a:extLst>
            <a:ext uri="{FF2B5EF4-FFF2-40B4-BE49-F238E27FC236}">
              <a16:creationId xmlns:a16="http://schemas.microsoft.com/office/drawing/2014/main" id="{00000000-0008-0000-0600-000011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02" name="Text Box 33">
          <a:extLst>
            <a:ext uri="{FF2B5EF4-FFF2-40B4-BE49-F238E27FC236}">
              <a16:creationId xmlns:a16="http://schemas.microsoft.com/office/drawing/2014/main" id="{00000000-0008-0000-0600-000012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03" name="Text Box 33">
          <a:extLst>
            <a:ext uri="{FF2B5EF4-FFF2-40B4-BE49-F238E27FC236}">
              <a16:creationId xmlns:a16="http://schemas.microsoft.com/office/drawing/2014/main" id="{00000000-0008-0000-0600-000013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4" name="Text Box 33">
          <a:extLst>
            <a:ext uri="{FF2B5EF4-FFF2-40B4-BE49-F238E27FC236}">
              <a16:creationId xmlns:a16="http://schemas.microsoft.com/office/drawing/2014/main" id="{00000000-0008-0000-0600-000014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5" name="Text Box 33">
          <a:extLst>
            <a:ext uri="{FF2B5EF4-FFF2-40B4-BE49-F238E27FC236}">
              <a16:creationId xmlns:a16="http://schemas.microsoft.com/office/drawing/2014/main" id="{00000000-0008-0000-0600-000015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6" name="Text Box 33">
          <a:extLst>
            <a:ext uri="{FF2B5EF4-FFF2-40B4-BE49-F238E27FC236}">
              <a16:creationId xmlns:a16="http://schemas.microsoft.com/office/drawing/2014/main" id="{00000000-0008-0000-0600-000016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7" name="Text Box 33">
          <a:extLst>
            <a:ext uri="{FF2B5EF4-FFF2-40B4-BE49-F238E27FC236}">
              <a16:creationId xmlns:a16="http://schemas.microsoft.com/office/drawing/2014/main" id="{00000000-0008-0000-0600-000017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8" name="Text Box 33">
          <a:extLst>
            <a:ext uri="{FF2B5EF4-FFF2-40B4-BE49-F238E27FC236}">
              <a16:creationId xmlns:a16="http://schemas.microsoft.com/office/drawing/2014/main" id="{00000000-0008-0000-0600-000018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9" name="Text Box 33">
          <a:extLst>
            <a:ext uri="{FF2B5EF4-FFF2-40B4-BE49-F238E27FC236}">
              <a16:creationId xmlns:a16="http://schemas.microsoft.com/office/drawing/2014/main" id="{00000000-0008-0000-0600-000019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10" name="Text Box 33">
          <a:extLst>
            <a:ext uri="{FF2B5EF4-FFF2-40B4-BE49-F238E27FC236}">
              <a16:creationId xmlns:a16="http://schemas.microsoft.com/office/drawing/2014/main" id="{00000000-0008-0000-0600-00001A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81000"/>
    <xdr:sp macro="" textlink="">
      <xdr:nvSpPr>
        <xdr:cNvPr id="3611" name="Text Box 33">
          <a:extLst>
            <a:ext uri="{FF2B5EF4-FFF2-40B4-BE49-F238E27FC236}">
              <a16:creationId xmlns:a16="http://schemas.microsoft.com/office/drawing/2014/main" id="{00000000-0008-0000-0600-00001B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2" name="Text Box 33">
          <a:extLst>
            <a:ext uri="{FF2B5EF4-FFF2-40B4-BE49-F238E27FC236}">
              <a16:creationId xmlns:a16="http://schemas.microsoft.com/office/drawing/2014/main" id="{00000000-0008-0000-0600-00001C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3" name="Text Box 33">
          <a:extLst>
            <a:ext uri="{FF2B5EF4-FFF2-40B4-BE49-F238E27FC236}">
              <a16:creationId xmlns:a16="http://schemas.microsoft.com/office/drawing/2014/main" id="{00000000-0008-0000-0600-00001D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4" name="Text Box 33">
          <a:extLst>
            <a:ext uri="{FF2B5EF4-FFF2-40B4-BE49-F238E27FC236}">
              <a16:creationId xmlns:a16="http://schemas.microsoft.com/office/drawing/2014/main" id="{00000000-0008-0000-0600-00001E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5" name="Text Box 33">
          <a:extLst>
            <a:ext uri="{FF2B5EF4-FFF2-40B4-BE49-F238E27FC236}">
              <a16:creationId xmlns:a16="http://schemas.microsoft.com/office/drawing/2014/main" id="{00000000-0008-0000-0600-00001F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616" name="Text Box 33">
          <a:extLst>
            <a:ext uri="{FF2B5EF4-FFF2-40B4-BE49-F238E27FC236}">
              <a16:creationId xmlns:a16="http://schemas.microsoft.com/office/drawing/2014/main" id="{00000000-0008-0000-0600-000020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17" name="Text Box 33">
          <a:extLst>
            <a:ext uri="{FF2B5EF4-FFF2-40B4-BE49-F238E27FC236}">
              <a16:creationId xmlns:a16="http://schemas.microsoft.com/office/drawing/2014/main" id="{00000000-0008-0000-0600-000021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18" name="Text Box 33">
          <a:extLst>
            <a:ext uri="{FF2B5EF4-FFF2-40B4-BE49-F238E27FC236}">
              <a16:creationId xmlns:a16="http://schemas.microsoft.com/office/drawing/2014/main" id="{00000000-0008-0000-0600-000022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19" name="Text Box 33">
          <a:extLst>
            <a:ext uri="{FF2B5EF4-FFF2-40B4-BE49-F238E27FC236}">
              <a16:creationId xmlns:a16="http://schemas.microsoft.com/office/drawing/2014/main" id="{00000000-0008-0000-0600-000023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0" name="Text Box 33">
          <a:extLst>
            <a:ext uri="{FF2B5EF4-FFF2-40B4-BE49-F238E27FC236}">
              <a16:creationId xmlns:a16="http://schemas.microsoft.com/office/drawing/2014/main" id="{00000000-0008-0000-0600-000024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1" name="Text Box 33">
          <a:extLst>
            <a:ext uri="{FF2B5EF4-FFF2-40B4-BE49-F238E27FC236}">
              <a16:creationId xmlns:a16="http://schemas.microsoft.com/office/drawing/2014/main" id="{00000000-0008-0000-0600-000025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2" name="Text Box 33">
          <a:extLst>
            <a:ext uri="{FF2B5EF4-FFF2-40B4-BE49-F238E27FC236}">
              <a16:creationId xmlns:a16="http://schemas.microsoft.com/office/drawing/2014/main" id="{00000000-0008-0000-0600-000026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3" name="Text Box 33">
          <a:extLst>
            <a:ext uri="{FF2B5EF4-FFF2-40B4-BE49-F238E27FC236}">
              <a16:creationId xmlns:a16="http://schemas.microsoft.com/office/drawing/2014/main" id="{00000000-0008-0000-0600-000027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24" name="Text Box 33">
          <a:extLst>
            <a:ext uri="{FF2B5EF4-FFF2-40B4-BE49-F238E27FC236}">
              <a16:creationId xmlns:a16="http://schemas.microsoft.com/office/drawing/2014/main" id="{00000000-0008-0000-0600-000028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25" name="Text Box 33">
          <a:extLst>
            <a:ext uri="{FF2B5EF4-FFF2-40B4-BE49-F238E27FC236}">
              <a16:creationId xmlns:a16="http://schemas.microsoft.com/office/drawing/2014/main" id="{00000000-0008-0000-0600-000029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6" name="Text Box 33">
          <a:extLst>
            <a:ext uri="{FF2B5EF4-FFF2-40B4-BE49-F238E27FC236}">
              <a16:creationId xmlns:a16="http://schemas.microsoft.com/office/drawing/2014/main" id="{00000000-0008-0000-0600-00002A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7" name="Text Box 33">
          <a:extLst>
            <a:ext uri="{FF2B5EF4-FFF2-40B4-BE49-F238E27FC236}">
              <a16:creationId xmlns:a16="http://schemas.microsoft.com/office/drawing/2014/main" id="{00000000-0008-0000-0600-00002B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8" name="Text Box 33">
          <a:extLst>
            <a:ext uri="{FF2B5EF4-FFF2-40B4-BE49-F238E27FC236}">
              <a16:creationId xmlns:a16="http://schemas.microsoft.com/office/drawing/2014/main" id="{00000000-0008-0000-0600-00002C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9" name="Text Box 33">
          <a:extLst>
            <a:ext uri="{FF2B5EF4-FFF2-40B4-BE49-F238E27FC236}">
              <a16:creationId xmlns:a16="http://schemas.microsoft.com/office/drawing/2014/main" id="{00000000-0008-0000-0600-00002D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30" name="Text Box 33">
          <a:extLst>
            <a:ext uri="{FF2B5EF4-FFF2-40B4-BE49-F238E27FC236}">
              <a16:creationId xmlns:a16="http://schemas.microsoft.com/office/drawing/2014/main" id="{00000000-0008-0000-0600-00002E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31" name="Text Box 33">
          <a:extLst>
            <a:ext uri="{FF2B5EF4-FFF2-40B4-BE49-F238E27FC236}">
              <a16:creationId xmlns:a16="http://schemas.microsoft.com/office/drawing/2014/main" id="{00000000-0008-0000-0600-00002F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32" name="Text Box 33">
          <a:extLst>
            <a:ext uri="{FF2B5EF4-FFF2-40B4-BE49-F238E27FC236}">
              <a16:creationId xmlns:a16="http://schemas.microsoft.com/office/drawing/2014/main" id="{00000000-0008-0000-0600-000030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81000"/>
    <xdr:sp macro="" textlink="">
      <xdr:nvSpPr>
        <xdr:cNvPr id="3633" name="Text Box 33">
          <a:extLst>
            <a:ext uri="{FF2B5EF4-FFF2-40B4-BE49-F238E27FC236}">
              <a16:creationId xmlns:a16="http://schemas.microsoft.com/office/drawing/2014/main" id="{00000000-0008-0000-0600-000031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4" name="Text Box 33">
          <a:extLst>
            <a:ext uri="{FF2B5EF4-FFF2-40B4-BE49-F238E27FC236}">
              <a16:creationId xmlns:a16="http://schemas.microsoft.com/office/drawing/2014/main" id="{00000000-0008-0000-0600-000032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5" name="Text Box 33">
          <a:extLst>
            <a:ext uri="{FF2B5EF4-FFF2-40B4-BE49-F238E27FC236}">
              <a16:creationId xmlns:a16="http://schemas.microsoft.com/office/drawing/2014/main" id="{00000000-0008-0000-0600-000033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6" name="Text Box 33">
          <a:extLst>
            <a:ext uri="{FF2B5EF4-FFF2-40B4-BE49-F238E27FC236}">
              <a16:creationId xmlns:a16="http://schemas.microsoft.com/office/drawing/2014/main" id="{00000000-0008-0000-0600-000034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7" name="Text Box 33">
          <a:extLst>
            <a:ext uri="{FF2B5EF4-FFF2-40B4-BE49-F238E27FC236}">
              <a16:creationId xmlns:a16="http://schemas.microsoft.com/office/drawing/2014/main" id="{00000000-0008-0000-0600-000035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638" name="Text Box 33">
          <a:extLst>
            <a:ext uri="{FF2B5EF4-FFF2-40B4-BE49-F238E27FC236}">
              <a16:creationId xmlns:a16="http://schemas.microsoft.com/office/drawing/2014/main" id="{00000000-0008-0000-0600-000036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39" name="Text Box 33">
          <a:extLst>
            <a:ext uri="{FF2B5EF4-FFF2-40B4-BE49-F238E27FC236}">
              <a16:creationId xmlns:a16="http://schemas.microsoft.com/office/drawing/2014/main" id="{00000000-0008-0000-0600-000037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0" name="Text Box 33">
          <a:extLst>
            <a:ext uri="{FF2B5EF4-FFF2-40B4-BE49-F238E27FC236}">
              <a16:creationId xmlns:a16="http://schemas.microsoft.com/office/drawing/2014/main" id="{00000000-0008-0000-0600-000038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1" name="Text Box 33">
          <a:extLst>
            <a:ext uri="{FF2B5EF4-FFF2-40B4-BE49-F238E27FC236}">
              <a16:creationId xmlns:a16="http://schemas.microsoft.com/office/drawing/2014/main" id="{00000000-0008-0000-0600-000039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2" name="Text Box 33">
          <a:extLst>
            <a:ext uri="{FF2B5EF4-FFF2-40B4-BE49-F238E27FC236}">
              <a16:creationId xmlns:a16="http://schemas.microsoft.com/office/drawing/2014/main" id="{00000000-0008-0000-0600-00003A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3" name="Text Box 33">
          <a:extLst>
            <a:ext uri="{FF2B5EF4-FFF2-40B4-BE49-F238E27FC236}">
              <a16:creationId xmlns:a16="http://schemas.microsoft.com/office/drawing/2014/main" id="{00000000-0008-0000-0600-00003B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4" name="Text Box 33">
          <a:extLst>
            <a:ext uri="{FF2B5EF4-FFF2-40B4-BE49-F238E27FC236}">
              <a16:creationId xmlns:a16="http://schemas.microsoft.com/office/drawing/2014/main" id="{00000000-0008-0000-0600-00003C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5" name="Text Box 33">
          <a:extLst>
            <a:ext uri="{FF2B5EF4-FFF2-40B4-BE49-F238E27FC236}">
              <a16:creationId xmlns:a16="http://schemas.microsoft.com/office/drawing/2014/main" id="{00000000-0008-0000-0600-00003D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46" name="Text Box 33">
          <a:extLst>
            <a:ext uri="{FF2B5EF4-FFF2-40B4-BE49-F238E27FC236}">
              <a16:creationId xmlns:a16="http://schemas.microsoft.com/office/drawing/2014/main" id="{00000000-0008-0000-0600-00003E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47" name="Text Box 33">
          <a:extLst>
            <a:ext uri="{FF2B5EF4-FFF2-40B4-BE49-F238E27FC236}">
              <a16:creationId xmlns:a16="http://schemas.microsoft.com/office/drawing/2014/main" id="{00000000-0008-0000-0600-00003F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48" name="Text Box 33">
          <a:extLst>
            <a:ext uri="{FF2B5EF4-FFF2-40B4-BE49-F238E27FC236}">
              <a16:creationId xmlns:a16="http://schemas.microsoft.com/office/drawing/2014/main" id="{00000000-0008-0000-0600-000040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49" name="Text Box 33">
          <a:extLst>
            <a:ext uri="{FF2B5EF4-FFF2-40B4-BE49-F238E27FC236}">
              <a16:creationId xmlns:a16="http://schemas.microsoft.com/office/drawing/2014/main" id="{00000000-0008-0000-0600-000041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0" name="Text Box 33">
          <a:extLst>
            <a:ext uri="{FF2B5EF4-FFF2-40B4-BE49-F238E27FC236}">
              <a16:creationId xmlns:a16="http://schemas.microsoft.com/office/drawing/2014/main" id="{00000000-0008-0000-0600-000042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1" name="Text Box 33">
          <a:extLst>
            <a:ext uri="{FF2B5EF4-FFF2-40B4-BE49-F238E27FC236}">
              <a16:creationId xmlns:a16="http://schemas.microsoft.com/office/drawing/2014/main" id="{00000000-0008-0000-0600-000043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2" name="Text Box 33">
          <a:extLst>
            <a:ext uri="{FF2B5EF4-FFF2-40B4-BE49-F238E27FC236}">
              <a16:creationId xmlns:a16="http://schemas.microsoft.com/office/drawing/2014/main" id="{00000000-0008-0000-0600-000044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3" name="Text Box 33">
          <a:extLst>
            <a:ext uri="{FF2B5EF4-FFF2-40B4-BE49-F238E27FC236}">
              <a16:creationId xmlns:a16="http://schemas.microsoft.com/office/drawing/2014/main" id="{00000000-0008-0000-0600-000045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4" name="Text Box 33">
          <a:extLst>
            <a:ext uri="{FF2B5EF4-FFF2-40B4-BE49-F238E27FC236}">
              <a16:creationId xmlns:a16="http://schemas.microsoft.com/office/drawing/2014/main" id="{00000000-0008-0000-0600-000046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81000"/>
    <xdr:sp macro="" textlink="">
      <xdr:nvSpPr>
        <xdr:cNvPr id="3655" name="Text Box 33">
          <a:extLst>
            <a:ext uri="{FF2B5EF4-FFF2-40B4-BE49-F238E27FC236}">
              <a16:creationId xmlns:a16="http://schemas.microsoft.com/office/drawing/2014/main" id="{00000000-0008-0000-0600-000047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6" name="Text Box 33">
          <a:extLst>
            <a:ext uri="{FF2B5EF4-FFF2-40B4-BE49-F238E27FC236}">
              <a16:creationId xmlns:a16="http://schemas.microsoft.com/office/drawing/2014/main" id="{00000000-0008-0000-0600-000048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7" name="Text Box 33">
          <a:extLst>
            <a:ext uri="{FF2B5EF4-FFF2-40B4-BE49-F238E27FC236}">
              <a16:creationId xmlns:a16="http://schemas.microsoft.com/office/drawing/2014/main" id="{00000000-0008-0000-0600-000049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8" name="Text Box 33">
          <a:extLst>
            <a:ext uri="{FF2B5EF4-FFF2-40B4-BE49-F238E27FC236}">
              <a16:creationId xmlns:a16="http://schemas.microsoft.com/office/drawing/2014/main" id="{00000000-0008-0000-0600-00004A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9" name="Text Box 33">
          <a:extLst>
            <a:ext uri="{FF2B5EF4-FFF2-40B4-BE49-F238E27FC236}">
              <a16:creationId xmlns:a16="http://schemas.microsoft.com/office/drawing/2014/main" id="{00000000-0008-0000-0600-00004B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660" name="Text Box 33">
          <a:extLst>
            <a:ext uri="{FF2B5EF4-FFF2-40B4-BE49-F238E27FC236}">
              <a16:creationId xmlns:a16="http://schemas.microsoft.com/office/drawing/2014/main" id="{00000000-0008-0000-0600-00004C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1" name="Text Box 33">
          <a:extLst>
            <a:ext uri="{FF2B5EF4-FFF2-40B4-BE49-F238E27FC236}">
              <a16:creationId xmlns:a16="http://schemas.microsoft.com/office/drawing/2014/main" id="{00000000-0008-0000-0600-00004D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2" name="Text Box 33">
          <a:extLst>
            <a:ext uri="{FF2B5EF4-FFF2-40B4-BE49-F238E27FC236}">
              <a16:creationId xmlns:a16="http://schemas.microsoft.com/office/drawing/2014/main" id="{00000000-0008-0000-0600-00004E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3" name="Text Box 33">
          <a:extLst>
            <a:ext uri="{FF2B5EF4-FFF2-40B4-BE49-F238E27FC236}">
              <a16:creationId xmlns:a16="http://schemas.microsoft.com/office/drawing/2014/main" id="{00000000-0008-0000-0600-00004F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4" name="Text Box 33">
          <a:extLst>
            <a:ext uri="{FF2B5EF4-FFF2-40B4-BE49-F238E27FC236}">
              <a16:creationId xmlns:a16="http://schemas.microsoft.com/office/drawing/2014/main" id="{00000000-0008-0000-0600-000050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5" name="Text Box 33">
          <a:extLst>
            <a:ext uri="{FF2B5EF4-FFF2-40B4-BE49-F238E27FC236}">
              <a16:creationId xmlns:a16="http://schemas.microsoft.com/office/drawing/2014/main" id="{00000000-0008-0000-0600-000051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6" name="Text Box 33">
          <a:extLst>
            <a:ext uri="{FF2B5EF4-FFF2-40B4-BE49-F238E27FC236}">
              <a16:creationId xmlns:a16="http://schemas.microsoft.com/office/drawing/2014/main" id="{00000000-0008-0000-0600-000052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7" name="Text Box 33">
          <a:extLst>
            <a:ext uri="{FF2B5EF4-FFF2-40B4-BE49-F238E27FC236}">
              <a16:creationId xmlns:a16="http://schemas.microsoft.com/office/drawing/2014/main" id="{00000000-0008-0000-0600-000053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68" name="Text Box 33">
          <a:extLst>
            <a:ext uri="{FF2B5EF4-FFF2-40B4-BE49-F238E27FC236}">
              <a16:creationId xmlns:a16="http://schemas.microsoft.com/office/drawing/2014/main" id="{00000000-0008-0000-0600-000054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69" name="Text Box 33">
          <a:extLst>
            <a:ext uri="{FF2B5EF4-FFF2-40B4-BE49-F238E27FC236}">
              <a16:creationId xmlns:a16="http://schemas.microsoft.com/office/drawing/2014/main" id="{00000000-0008-0000-0600-000055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0" name="Text Box 33">
          <a:extLst>
            <a:ext uri="{FF2B5EF4-FFF2-40B4-BE49-F238E27FC236}">
              <a16:creationId xmlns:a16="http://schemas.microsoft.com/office/drawing/2014/main" id="{00000000-0008-0000-0600-000056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1" name="Text Box 33">
          <a:extLst>
            <a:ext uri="{FF2B5EF4-FFF2-40B4-BE49-F238E27FC236}">
              <a16:creationId xmlns:a16="http://schemas.microsoft.com/office/drawing/2014/main" id="{00000000-0008-0000-0600-000057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2" name="Text Box 33">
          <a:extLst>
            <a:ext uri="{FF2B5EF4-FFF2-40B4-BE49-F238E27FC236}">
              <a16:creationId xmlns:a16="http://schemas.microsoft.com/office/drawing/2014/main" id="{00000000-0008-0000-0600-000058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3" name="Text Box 33">
          <a:extLst>
            <a:ext uri="{FF2B5EF4-FFF2-40B4-BE49-F238E27FC236}">
              <a16:creationId xmlns:a16="http://schemas.microsoft.com/office/drawing/2014/main" id="{00000000-0008-0000-0600-000059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4" name="Text Box 33">
          <a:extLst>
            <a:ext uri="{FF2B5EF4-FFF2-40B4-BE49-F238E27FC236}">
              <a16:creationId xmlns:a16="http://schemas.microsoft.com/office/drawing/2014/main" id="{00000000-0008-0000-0600-00005A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5" name="Text Box 33">
          <a:extLst>
            <a:ext uri="{FF2B5EF4-FFF2-40B4-BE49-F238E27FC236}">
              <a16:creationId xmlns:a16="http://schemas.microsoft.com/office/drawing/2014/main" id="{00000000-0008-0000-0600-00005B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6" name="Text Box 33">
          <a:extLst>
            <a:ext uri="{FF2B5EF4-FFF2-40B4-BE49-F238E27FC236}">
              <a16:creationId xmlns:a16="http://schemas.microsoft.com/office/drawing/2014/main" id="{00000000-0008-0000-0600-00005C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552450</xdr:colOff>
      <xdr:row>5</xdr:row>
      <xdr:rowOff>209550</xdr:rowOff>
    </xdr:from>
    <xdr:ext cx="95250" cy="381000"/>
    <xdr:sp macro="" textlink="">
      <xdr:nvSpPr>
        <xdr:cNvPr id="3677" name="Text Box 33">
          <a:extLst>
            <a:ext uri="{FF2B5EF4-FFF2-40B4-BE49-F238E27FC236}">
              <a16:creationId xmlns:a16="http://schemas.microsoft.com/office/drawing/2014/main" id="{00000000-0008-0000-0600-00005D0E0000}"/>
            </a:ext>
          </a:extLst>
        </xdr:cNvPr>
        <xdr:cNvSpPr txBox="1">
          <a:spLocks noChangeArrowheads="1"/>
        </xdr:cNvSpPr>
      </xdr:nvSpPr>
      <xdr:spPr bwMode="auto">
        <a:xfrm>
          <a:off x="8001000" y="34099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57200"/>
    <xdr:sp macro="" textlink="">
      <xdr:nvSpPr>
        <xdr:cNvPr id="3678" name="Text Box 33">
          <a:extLst>
            <a:ext uri="{FF2B5EF4-FFF2-40B4-BE49-F238E27FC236}">
              <a16:creationId xmlns:a16="http://schemas.microsoft.com/office/drawing/2014/main" id="{00000000-0008-0000-0600-00005E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79" name="Text Box 33">
          <a:extLst>
            <a:ext uri="{FF2B5EF4-FFF2-40B4-BE49-F238E27FC236}">
              <a16:creationId xmlns:a16="http://schemas.microsoft.com/office/drawing/2014/main" id="{00000000-0008-0000-0600-00005F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0" name="Text Box 33">
          <a:extLst>
            <a:ext uri="{FF2B5EF4-FFF2-40B4-BE49-F238E27FC236}">
              <a16:creationId xmlns:a16="http://schemas.microsoft.com/office/drawing/2014/main" id="{00000000-0008-0000-0600-000060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1" name="Text Box 33">
          <a:extLst>
            <a:ext uri="{FF2B5EF4-FFF2-40B4-BE49-F238E27FC236}">
              <a16:creationId xmlns:a16="http://schemas.microsoft.com/office/drawing/2014/main" id="{00000000-0008-0000-0600-000061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2" name="Text Box 33">
          <a:extLst>
            <a:ext uri="{FF2B5EF4-FFF2-40B4-BE49-F238E27FC236}">
              <a16:creationId xmlns:a16="http://schemas.microsoft.com/office/drawing/2014/main" id="{00000000-0008-0000-0600-000062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3" name="Text Box 33">
          <a:extLst>
            <a:ext uri="{FF2B5EF4-FFF2-40B4-BE49-F238E27FC236}">
              <a16:creationId xmlns:a16="http://schemas.microsoft.com/office/drawing/2014/main" id="{00000000-0008-0000-0600-000063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4" name="Text Box 33">
          <a:extLst>
            <a:ext uri="{FF2B5EF4-FFF2-40B4-BE49-F238E27FC236}">
              <a16:creationId xmlns:a16="http://schemas.microsoft.com/office/drawing/2014/main" id="{00000000-0008-0000-0600-000064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5" name="Text Box 33">
          <a:extLst>
            <a:ext uri="{FF2B5EF4-FFF2-40B4-BE49-F238E27FC236}">
              <a16:creationId xmlns:a16="http://schemas.microsoft.com/office/drawing/2014/main" id="{00000000-0008-0000-0600-000065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47675"/>
    <xdr:sp macro="" textlink="">
      <xdr:nvSpPr>
        <xdr:cNvPr id="3686" name="Text Box 33">
          <a:extLst>
            <a:ext uri="{FF2B5EF4-FFF2-40B4-BE49-F238E27FC236}">
              <a16:creationId xmlns:a16="http://schemas.microsoft.com/office/drawing/2014/main" id="{00000000-0008-0000-0600-000066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57200"/>
    <xdr:sp macro="" textlink="">
      <xdr:nvSpPr>
        <xdr:cNvPr id="3687" name="Text Box 33">
          <a:extLst>
            <a:ext uri="{FF2B5EF4-FFF2-40B4-BE49-F238E27FC236}">
              <a16:creationId xmlns:a16="http://schemas.microsoft.com/office/drawing/2014/main" id="{00000000-0008-0000-0600-000067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8" name="Text Box 33">
          <a:extLst>
            <a:ext uri="{FF2B5EF4-FFF2-40B4-BE49-F238E27FC236}">
              <a16:creationId xmlns:a16="http://schemas.microsoft.com/office/drawing/2014/main" id="{00000000-0008-0000-0600-000068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9" name="Text Box 33">
          <a:extLst>
            <a:ext uri="{FF2B5EF4-FFF2-40B4-BE49-F238E27FC236}">
              <a16:creationId xmlns:a16="http://schemas.microsoft.com/office/drawing/2014/main" id="{00000000-0008-0000-0600-000069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0" name="Text Box 33">
          <a:extLst>
            <a:ext uri="{FF2B5EF4-FFF2-40B4-BE49-F238E27FC236}">
              <a16:creationId xmlns:a16="http://schemas.microsoft.com/office/drawing/2014/main" id="{00000000-0008-0000-0600-00006A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1" name="Text Box 33">
          <a:extLst>
            <a:ext uri="{FF2B5EF4-FFF2-40B4-BE49-F238E27FC236}">
              <a16:creationId xmlns:a16="http://schemas.microsoft.com/office/drawing/2014/main" id="{00000000-0008-0000-0600-00006B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2" name="Text Box 33">
          <a:extLst>
            <a:ext uri="{FF2B5EF4-FFF2-40B4-BE49-F238E27FC236}">
              <a16:creationId xmlns:a16="http://schemas.microsoft.com/office/drawing/2014/main" id="{00000000-0008-0000-0600-00006C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3" name="Text Box 33">
          <a:extLst>
            <a:ext uri="{FF2B5EF4-FFF2-40B4-BE49-F238E27FC236}">
              <a16:creationId xmlns:a16="http://schemas.microsoft.com/office/drawing/2014/main" id="{00000000-0008-0000-0600-00006D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4" name="Text Box 33">
          <a:extLst>
            <a:ext uri="{FF2B5EF4-FFF2-40B4-BE49-F238E27FC236}">
              <a16:creationId xmlns:a16="http://schemas.microsoft.com/office/drawing/2014/main" id="{00000000-0008-0000-0600-00006E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47675"/>
    <xdr:sp macro="" textlink="">
      <xdr:nvSpPr>
        <xdr:cNvPr id="3695" name="Text Box 33">
          <a:extLst>
            <a:ext uri="{FF2B5EF4-FFF2-40B4-BE49-F238E27FC236}">
              <a16:creationId xmlns:a16="http://schemas.microsoft.com/office/drawing/2014/main" id="{00000000-0008-0000-0600-00006F0E0000}"/>
            </a:ext>
          </a:extLst>
        </xdr:cNvPr>
        <xdr:cNvSpPr txBox="1">
          <a:spLocks noChangeArrowheads="1"/>
        </xdr:cNvSpPr>
      </xdr:nvSpPr>
      <xdr:spPr bwMode="auto">
        <a:xfrm>
          <a:off x="7477125" y="62865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57200"/>
    <xdr:sp macro="" textlink="">
      <xdr:nvSpPr>
        <xdr:cNvPr id="3696" name="Text Box 33">
          <a:extLst>
            <a:ext uri="{FF2B5EF4-FFF2-40B4-BE49-F238E27FC236}">
              <a16:creationId xmlns:a16="http://schemas.microsoft.com/office/drawing/2014/main" id="{00000000-0008-0000-0600-000070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697" name="Text Box 33">
          <a:extLst>
            <a:ext uri="{FF2B5EF4-FFF2-40B4-BE49-F238E27FC236}">
              <a16:creationId xmlns:a16="http://schemas.microsoft.com/office/drawing/2014/main" id="{00000000-0008-0000-0600-000071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698" name="Text Box 33">
          <a:extLst>
            <a:ext uri="{FF2B5EF4-FFF2-40B4-BE49-F238E27FC236}">
              <a16:creationId xmlns:a16="http://schemas.microsoft.com/office/drawing/2014/main" id="{00000000-0008-0000-0600-000072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699" name="Text Box 33">
          <a:extLst>
            <a:ext uri="{FF2B5EF4-FFF2-40B4-BE49-F238E27FC236}">
              <a16:creationId xmlns:a16="http://schemas.microsoft.com/office/drawing/2014/main" id="{00000000-0008-0000-0600-000073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0" name="Text Box 33">
          <a:extLst>
            <a:ext uri="{FF2B5EF4-FFF2-40B4-BE49-F238E27FC236}">
              <a16:creationId xmlns:a16="http://schemas.microsoft.com/office/drawing/2014/main" id="{00000000-0008-0000-0600-000074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1" name="Text Box 33">
          <a:extLst>
            <a:ext uri="{FF2B5EF4-FFF2-40B4-BE49-F238E27FC236}">
              <a16:creationId xmlns:a16="http://schemas.microsoft.com/office/drawing/2014/main" id="{00000000-0008-0000-0600-000075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2" name="Text Box 33">
          <a:extLst>
            <a:ext uri="{FF2B5EF4-FFF2-40B4-BE49-F238E27FC236}">
              <a16:creationId xmlns:a16="http://schemas.microsoft.com/office/drawing/2014/main" id="{00000000-0008-0000-0600-000076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3" name="Text Box 33">
          <a:extLst>
            <a:ext uri="{FF2B5EF4-FFF2-40B4-BE49-F238E27FC236}">
              <a16:creationId xmlns:a16="http://schemas.microsoft.com/office/drawing/2014/main" id="{00000000-0008-0000-0600-000077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47675"/>
    <xdr:sp macro="" textlink="">
      <xdr:nvSpPr>
        <xdr:cNvPr id="3704" name="Text Box 33">
          <a:extLst>
            <a:ext uri="{FF2B5EF4-FFF2-40B4-BE49-F238E27FC236}">
              <a16:creationId xmlns:a16="http://schemas.microsoft.com/office/drawing/2014/main" id="{00000000-0008-0000-0600-000078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57200"/>
    <xdr:sp macro="" textlink="">
      <xdr:nvSpPr>
        <xdr:cNvPr id="3705" name="Text Box 33">
          <a:extLst>
            <a:ext uri="{FF2B5EF4-FFF2-40B4-BE49-F238E27FC236}">
              <a16:creationId xmlns:a16="http://schemas.microsoft.com/office/drawing/2014/main" id="{00000000-0008-0000-0600-000079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6" name="Text Box 33">
          <a:extLst>
            <a:ext uri="{FF2B5EF4-FFF2-40B4-BE49-F238E27FC236}">
              <a16:creationId xmlns:a16="http://schemas.microsoft.com/office/drawing/2014/main" id="{00000000-0008-0000-0600-00007A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7" name="Text Box 33">
          <a:extLst>
            <a:ext uri="{FF2B5EF4-FFF2-40B4-BE49-F238E27FC236}">
              <a16:creationId xmlns:a16="http://schemas.microsoft.com/office/drawing/2014/main" id="{00000000-0008-0000-0600-00007B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8" name="Text Box 33">
          <a:extLst>
            <a:ext uri="{FF2B5EF4-FFF2-40B4-BE49-F238E27FC236}">
              <a16:creationId xmlns:a16="http://schemas.microsoft.com/office/drawing/2014/main" id="{00000000-0008-0000-0600-00007C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9" name="Text Box 33">
          <a:extLst>
            <a:ext uri="{FF2B5EF4-FFF2-40B4-BE49-F238E27FC236}">
              <a16:creationId xmlns:a16="http://schemas.microsoft.com/office/drawing/2014/main" id="{00000000-0008-0000-0600-00007D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10" name="Text Box 33">
          <a:extLst>
            <a:ext uri="{FF2B5EF4-FFF2-40B4-BE49-F238E27FC236}">
              <a16:creationId xmlns:a16="http://schemas.microsoft.com/office/drawing/2014/main" id="{00000000-0008-0000-0600-00007E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11" name="Text Box 33">
          <a:extLst>
            <a:ext uri="{FF2B5EF4-FFF2-40B4-BE49-F238E27FC236}">
              <a16:creationId xmlns:a16="http://schemas.microsoft.com/office/drawing/2014/main" id="{00000000-0008-0000-0600-00007F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12" name="Text Box 33">
          <a:extLst>
            <a:ext uri="{FF2B5EF4-FFF2-40B4-BE49-F238E27FC236}">
              <a16:creationId xmlns:a16="http://schemas.microsoft.com/office/drawing/2014/main" id="{00000000-0008-0000-0600-000080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47675"/>
    <xdr:sp macro="" textlink="">
      <xdr:nvSpPr>
        <xdr:cNvPr id="3713" name="Text Box 33">
          <a:extLst>
            <a:ext uri="{FF2B5EF4-FFF2-40B4-BE49-F238E27FC236}">
              <a16:creationId xmlns:a16="http://schemas.microsoft.com/office/drawing/2014/main" id="{00000000-0008-0000-0600-000081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538989</xdr:colOff>
      <xdr:row>43</xdr:row>
      <xdr:rowOff>129041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E96124F-B05F-46A5-887C-17C5FD9EC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26098" cy="7964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28575" cy="1905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524000" y="0"/>
          <a:ext cx="285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95250" cy="28575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95250" cy="285750"/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572000" y="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1181100</xdr:colOff>
      <xdr:row>0</xdr:row>
      <xdr:rowOff>0</xdr:rowOff>
    </xdr:from>
    <xdr:ext cx="323850" cy="285750"/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4572000" y="0"/>
          <a:ext cx="3238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49457;\CDS\song\&#51652;&#46020;&#48372;&#44256;\7-3\7&#50900;\hi-excel\3&#54924;-&#49444;&#48320;\3&#54924;-&#53664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5817;&#45236;&#44257;&#49444;&#44228;&#46020;&#49436;\04.&#49688;&#47049;&#49328;&#52636;&#49436;\2&#44277;&#44396;\10.&#48512;&#45824;&#49884;&#49444;&#44277;&#49324;\01.&#44368;&#53685;&#50504;&#51204;&#49884;&#49444;&#44277;&#49324;\WINDOWS\&#48148;&#53461;%20&#54868;&#47732;\&#54200;&#51648;&#54632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49;&#50896;&#44540;\Book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2000&#50668;&#44148;\Book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54861;\D\2011&#45380;&#50668;&#44148;\Book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&#49352;%20&#54260;&#45908;\&#54788;&#51109;&#51089;&#50629;\14-2\My%20Documents\&#45909;&#54413;&#44048;&#48513;&#46020;&#47196;\&#45909;&#54413;&#44048;&#48513;&#44221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50865;\&#44277;&#50976;&#48169;\KHJ\XLS\BOX\&#54620;&#44221;\KHJ\XLS\RC%20RAHMEN\&#54620;&#44397;\&#51473;&#49328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2011&#45380;&#50668;&#44148;\Book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2\2004\&#51088;&#50577;&#46041;&#48727;&#47932;&#54156;&#54532;&#51109;\&#45236;&#50669;\CIVIL\EXCLE\DAT\&#44256;&#50577;&#44288;&#5111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2001/2001%20&#50976;&#50669;&#51312;&#49324;/&#50976;&#50669;&#51312;&#49324;/&#54620;&#44053;/&#54620;&#44053;&#50976;&#50669;&#51312;&#49324;/2&#45800;&#44228;/&#49444;&#44228;&#49436;/&#48513;&#54620;&#44053;/&#46020;&#44553;(&#48513;&#54620;&#44053;2&#45800;&#44228;%20&#51204;&#52404;&#4851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&#44053;&#46041;&#51068;\&#46041;&#51068;\&#51089;&#50629;&#51109;&#49548;\&#44221;&#48512;&#49440;1&#44277;&#44396;&#54620;&#49888;&#44277;&#50689;\&#48372;&#44256;&#49436;&#51089;&#49457;\&#49436;&#50857;&#50896;\&#45236;&#50669;&#49436;\&#44228;&#50557;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277;&#50976;&#48169;\&#49444;&#44228;&#49436;\&#45224;&#54620;&#44053;\&#45224;&#54620;&#44053;%20(2&#45800;&#44228;%201&#52264;&#48516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3468;\C\user\KJS\&#44277;&#49324;&#44288;&#47144;\&#50668;&#44148;&#48372;&#44256;\&#52280;&#44256;\SINGLE\EMAIL\TEMP\DATA\&#44204;&#51201;&#48372;&#44256;\&#44277;&#54637;&#54876;&#51452;\&#44204;&#51201;&#48372;&#44256;\&#52509;&#44292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804_02\d\My%20Documents\&#53664;&#44277;&#50976;&#46041;&#5436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My%20Documents\&#44396;&#51312;&#47932;&#44277;&#51665;&#44228;&#54364;\&#50885;&#52380;3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45380;\&#44592;&#53440;&#49324;&#54637;\&#50857;&#50669;&#49444;&#44228;(&#48320;&#44221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617;&#50689;\&#44277;&#50976;%20&#47928;&#49436;\Work-Work\&#38867;&#22283;&#26045;&#35373;&#23433;&#20840;&#25216;&#34899;&#20844;&#22296;\2009&#45380;\&#49436;&#50896;&#51652;\&#51652;&#45800;&#45824;&#44032;%20&#44288;&#47144;&#52384;\&#44368;&#47049;&#45824;&#44032;\&#45824;&#44032;&#49328;&#52636;&#49436;\&#45824;&#44032;&#49328;&#52636;&#49436;(&#54869;&#51064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KDG.XLS\&#48169;&#52840;&#48320;&#44221;\&#46020;&#47196;&#44277;&#49324;\&#52265;&#51456;&#44277;&#44228;\95&#51456;&#44277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lus\My%20Documents\&#44277;&#50689;&#51452;&#52264;&#51109;&#44277;&#49324;&#44288;&#47144;\&#49436;&#54788;\&#49436;&#54788;%20&#54156;&#54532;2&#44368;&#52404;\&#44032;&#45208;\2005&#45380;\&#44553;&#49688;&#49884;&#49444;&#44277;&#49324;\&#52572;&#49457;&#54840;%20&#51089;&#50629;&#54868;&#51068;\&#49444;&#48708;&#50629;&#47924;\&#49457;&#45224;&#44277;&#44256;(&#49444;&#44228;&#49436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My%20Documents\&#50689;&#51452;&#49884;&#44288;&#45236;%20&#50864;&#54924;&#46020;&#47196;\&#50689;&#51452;&#50864;&#54924;&#46020;&#47196;\&#50689;&#51452;&#46020;&#47196;1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2001/2001%20&#50976;&#50669;&#51312;&#49324;/&#50976;&#50669;&#51312;&#49324;/&#54620;&#44053;/&#54620;&#44053;&#50976;&#50669;&#51312;&#49324;/1&#45800;&#44228;/&#49444;&#44228;&#45236;&#50669;&#49436;(&#48513;&#54620;&#44053;%2030&#50613;%2018&#44060;&#50900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dong%20hee\&#47924;&#52285;&#49688;&#48708;\&#47924;&#52285;&#51204;&#52404;\&#49444;&#44228;&#48320;&#44221;5&#54924;\&#44288;&#44553;&#52509;&#4429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15&#44277;&#44396;(han)\KKS\KKS98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 토공 분배표"/>
      <sheetName val="laroux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  <sheetName val="변경현황"/>
      <sheetName val="하수급견적대비"/>
      <sheetName val="집계표(육상)"/>
      <sheetName val="1+782"/>
      <sheetName val="1+782(변)"/>
      <sheetName val="2+410"/>
      <sheetName val="2+410(변)"/>
      <sheetName val="2+515"/>
      <sheetName val="2+515(변)"/>
      <sheetName val="2+515(BP)"/>
      <sheetName val="2+515(BP)(변)"/>
      <sheetName val="0+849.5"/>
      <sheetName val="0+849.5(변)"/>
      <sheetName val="1+669"/>
      <sheetName val="1+669(변)"/>
      <sheetName val="1+178.5"/>
      <sheetName val="1+178.5(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000000"/>
      <sheetName val="일위대가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전기"/>
      <sheetName val="#REF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개요"/>
      <sheetName val="설계내역서"/>
      <sheetName val="현장경비"/>
      <sheetName val="Dae_Jiju"/>
      <sheetName val="Sikje_ingun"/>
      <sheetName val="TREE_D"/>
      <sheetName val="#REF"/>
      <sheetName val="단가"/>
      <sheetName val="교대(A1-A2)"/>
      <sheetName val="건축내역"/>
      <sheetName val="내역서"/>
      <sheetName val="가격조사서"/>
      <sheetName val="해평견적"/>
      <sheetName val="대비"/>
      <sheetName val="Sheet1 (2)"/>
      <sheetName val="사용성검토"/>
      <sheetName val="청천내"/>
      <sheetName val="일위대가"/>
      <sheetName val="실행내역"/>
      <sheetName val="교대(A1)"/>
      <sheetName val="견적의뢰서"/>
      <sheetName val="배수공"/>
      <sheetName val="집계표"/>
      <sheetName val="별표총괄"/>
      <sheetName val="총괄내역서"/>
      <sheetName val="EUL"/>
      <sheetName val="노임"/>
      <sheetName val="실행철강하도"/>
      <sheetName val="부하(성남)"/>
      <sheetName val="BID"/>
      <sheetName val="취수탑"/>
      <sheetName val="재료비"/>
      <sheetName val="시공여유율"/>
      <sheetName val="공통가설"/>
      <sheetName val="공사비총괄표"/>
      <sheetName val="Sheet1"/>
      <sheetName val="장비집계"/>
      <sheetName val="공종별"/>
      <sheetName val="일H35Y4"/>
      <sheetName val="제수"/>
      <sheetName val="공기"/>
      <sheetName val="맨홀수량"/>
      <sheetName val="인건비"/>
      <sheetName val="설계조건"/>
      <sheetName val="허용전류-IEC"/>
      <sheetName val="허용전류-IEC DATA"/>
      <sheetName val="양수장(기계)"/>
      <sheetName val="Sheet17"/>
      <sheetName val="7.1유효폭"/>
      <sheetName val="대림경상68억"/>
      <sheetName val="도시가스현황"/>
      <sheetName val="부속동"/>
      <sheetName val="기초1"/>
      <sheetName val="노임단가"/>
      <sheetName val="MIJIBI"/>
      <sheetName val="방배동내역(리라)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ASALTOTA"/>
      <sheetName val="EQUIP LIST"/>
      <sheetName val="조명시설"/>
      <sheetName val="수량집계"/>
      <sheetName val="노무비계"/>
      <sheetName val="제잡비"/>
      <sheetName val="내역"/>
      <sheetName val="간접"/>
      <sheetName val="증감내역서"/>
      <sheetName val="단위단가"/>
      <sheetName val="중기사용료"/>
      <sheetName val="새공통"/>
      <sheetName val="대전-교대(A1-A2)"/>
      <sheetName val="노무비단가"/>
      <sheetName val="TEST1"/>
      <sheetName val="저"/>
      <sheetName val="현황산출서"/>
      <sheetName val="단면치수"/>
      <sheetName val="동력부하계산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Sheet3"/>
      <sheetName val="변경내역대비표(2)"/>
      <sheetName val="단면 (2)"/>
      <sheetName val="경비"/>
      <sheetName val="프랜트면허"/>
      <sheetName val="토목주소"/>
      <sheetName val="현장관리비 산출내역"/>
      <sheetName val="본선 토공 분배표"/>
      <sheetName val="인사자료총집계"/>
      <sheetName val="평가데이터"/>
      <sheetName val="기본단가"/>
      <sheetName val="DATE"/>
      <sheetName val="36+45-113-18+19+20I"/>
      <sheetName val="현장관리비"/>
      <sheetName val="정부노임단가"/>
      <sheetName val="공사비예산서(토목분)"/>
      <sheetName val="부하계산서"/>
      <sheetName val="장비내역서"/>
      <sheetName val="뚝토공"/>
      <sheetName val="도급"/>
      <sheetName val="특수선일위대가"/>
      <sheetName val="데이타"/>
      <sheetName val="물량"/>
      <sheetName val="갑지1"/>
      <sheetName val="방배동내역(한영)"/>
      <sheetName val="토사(PE)"/>
      <sheetName val="구조물견적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기계경비일람"/>
      <sheetName val="을 2"/>
      <sheetName val="을 1"/>
      <sheetName val="토공 갑지"/>
      <sheetName val="원형1호맨홀토공수량"/>
      <sheetName val="구조물철거타공정이월"/>
      <sheetName val="MAT"/>
      <sheetName val="BOX 본체"/>
      <sheetName val="물가시세"/>
      <sheetName val="자료"/>
      <sheetName val="Y-WORK"/>
      <sheetName val="INPUT"/>
      <sheetName val="JUCKEYK"/>
      <sheetName val="공문"/>
      <sheetName val="D01"/>
      <sheetName val="D02"/>
      <sheetName val="1-1"/>
      <sheetName val="내역1"/>
      <sheetName val="CIVIL"/>
      <sheetName val="단가비교표"/>
      <sheetName val="CTEMCOST"/>
      <sheetName val="주식"/>
      <sheetName val="1,2,3,4,5단위수량"/>
      <sheetName val="일위대가표"/>
      <sheetName val="찍기"/>
      <sheetName val="별표"/>
      <sheetName val="자재조사표"/>
      <sheetName val="설계흐름도"/>
      <sheetName val="자재수량"/>
      <sheetName val="000000"/>
      <sheetName val="총괄표"/>
      <sheetName val="단가조사표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예가표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L-type"/>
      <sheetName val="공내역서"/>
      <sheetName val="기초"/>
      <sheetName val="산출금액내역"/>
      <sheetName val="수량집계표"/>
      <sheetName val="공종별수량집계"/>
      <sheetName val="각사별공사비분개 "/>
      <sheetName val="설계개요"/>
      <sheetName val="영동(D)"/>
      <sheetName val="해외법인"/>
      <sheetName val="입찰안"/>
      <sheetName val="차액보증"/>
      <sheetName val=" "/>
      <sheetName val="WORK"/>
      <sheetName val="표지"/>
      <sheetName val="정SW_원_"/>
      <sheetName val="변수데이타"/>
      <sheetName val="자재단가"/>
      <sheetName val="기계경비(시간당)"/>
      <sheetName val="램머"/>
      <sheetName val="TB-내역서"/>
      <sheetName val="70%"/>
      <sheetName val="식재인부"/>
      <sheetName val="조내역"/>
      <sheetName val="변경원가서갑"/>
      <sheetName val="D-3109"/>
      <sheetName val="ABUT수량-A1"/>
      <sheetName val="1.취수장"/>
      <sheetName val="전기"/>
      <sheetName val="9811"/>
      <sheetName val="Sheet5"/>
      <sheetName val="견적대비표"/>
      <sheetName val="기경집계"/>
      <sheetName val="SG"/>
      <sheetName val="Pier 3"/>
      <sheetName val="9GNG운반"/>
      <sheetName val="적용률"/>
      <sheetName val="COVER-P"/>
      <sheetName val="6PILE  (돌출)"/>
      <sheetName val="2000년 공정표"/>
      <sheetName val="배명(단가)"/>
      <sheetName val="WEON"/>
      <sheetName val="터널전기"/>
      <sheetName val="수정2"/>
      <sheetName val="BOX(1.5X1.5)"/>
      <sheetName val="수량산출"/>
      <sheetName val="발생토"/>
      <sheetName val="터널조도"/>
      <sheetName val="기성집계"/>
      <sheetName val="마감사양"/>
      <sheetName val="간접비"/>
      <sheetName val="표준건축비"/>
      <sheetName val="유기공정"/>
      <sheetName val="Sheet2"/>
      <sheetName val="결재갑지"/>
      <sheetName val="일위대가(건축)"/>
      <sheetName val="2006납품"/>
      <sheetName val="연돌일위집계"/>
      <sheetName val="S1"/>
      <sheetName val="일년TOTAL"/>
      <sheetName val="정렬"/>
      <sheetName val="JUCK"/>
      <sheetName val="Sheet4"/>
      <sheetName val="공문(신)"/>
      <sheetName val="3련 BOX"/>
      <sheetName val="와동25-3(변경)"/>
      <sheetName val="현장지지물물량"/>
      <sheetName val="용수간선"/>
      <sheetName val="간선계산"/>
      <sheetName val="1호맨홀토공"/>
      <sheetName val="수목단가"/>
      <sheetName val="시설수량표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12호기내역서(건축분)"/>
      <sheetName val="적용단가"/>
      <sheetName val="Sheet6"/>
      <sheetName val="계수시트"/>
      <sheetName val="날개벽수량표"/>
      <sheetName val="골조시행"/>
      <sheetName val="7-3단면_상시"/>
      <sheetName val="소요자재"/>
      <sheetName val="노무산출서"/>
      <sheetName val="암거날개벽"/>
      <sheetName val="U-TYPE(1)"/>
      <sheetName val="맨홀토공산출"/>
      <sheetName val="노임이"/>
      <sheetName val="부도어음"/>
      <sheetName val="장비투입 (2)"/>
      <sheetName val="2"/>
      <sheetName val="단위중기"/>
      <sheetName val="전체"/>
      <sheetName val="철거산출근거"/>
      <sheetName val="시설일위"/>
      <sheetName val="식재수량표"/>
      <sheetName val="식재일위"/>
      <sheetName val="기기리스트"/>
      <sheetName val="금융비용"/>
      <sheetName val="K55수출"/>
      <sheetName val="c_balju"/>
      <sheetName val="영업2"/>
      <sheetName val="옹벽(수량)"/>
      <sheetName val="중기일위대가"/>
      <sheetName val="결과조달"/>
      <sheetName val="조건표"/>
      <sheetName val="품셈TABLE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옹벽수량집계"/>
      <sheetName val="1SPAN"/>
      <sheetName val="T기성9605"/>
      <sheetName val="외자배분"/>
      <sheetName val="외자내역"/>
      <sheetName val="TYPE A"/>
      <sheetName val="기둥(원형)"/>
      <sheetName val="기초단가"/>
      <sheetName val="수문보고"/>
      <sheetName val="국공유지및사유지"/>
      <sheetName val="광산내역"/>
      <sheetName val="방송(체육관)"/>
      <sheetName val="날개벽(시점좌측)"/>
      <sheetName val="참조"/>
      <sheetName val="기성신청"/>
      <sheetName val="내역서(기성청구)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Baby일위대가"/>
      <sheetName val="FORM-0"/>
      <sheetName val="매립"/>
      <sheetName val="산출내역서집계표"/>
      <sheetName val="장문교(대전)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산출근거"/>
      <sheetName val="L형옹벽단위수량(35)"/>
      <sheetName val="#10거푸집유로폼(0~7m)"/>
      <sheetName val="상부하중"/>
      <sheetName val="풍하중1"/>
      <sheetName val="CC16-내역서"/>
      <sheetName val="시설물일위"/>
      <sheetName val="1ST"/>
      <sheetName val="메서,변+증"/>
      <sheetName val="경영상태"/>
      <sheetName val="96까지"/>
      <sheetName val="97년"/>
      <sheetName val="98이후"/>
      <sheetName val="1.설계조건"/>
      <sheetName val="수량명세서"/>
      <sheetName val="공사내역"/>
      <sheetName val="구성비"/>
      <sheetName val="포장물량집계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일위대가(가설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DANGA"/>
      <sheetName val="전기일위대가"/>
      <sheetName val="Total"/>
      <sheetName val="일위대가목차"/>
      <sheetName val="단가산출1"/>
      <sheetName val="단가산출2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1공구 건정토건 토공"/>
      <sheetName val="건축공사요약표"/>
      <sheetName val="집계내역서(가압장)"/>
      <sheetName val="실시공"/>
      <sheetName val="9"/>
      <sheetName val="기지국"/>
      <sheetName val="원가1(기계)"/>
      <sheetName val="jobhist"/>
      <sheetName val="부대내역"/>
      <sheetName val="Man Hole"/>
      <sheetName val="단기차입금"/>
      <sheetName val="5사남"/>
      <sheetName val="간접1"/>
      <sheetName val="1안98Billing"/>
      <sheetName val="예산총괄표"/>
      <sheetName val="5.3 단면가정"/>
      <sheetName val="기성내역"/>
      <sheetName val="흐름도"/>
      <sheetName val="설비원가"/>
      <sheetName val="유림골조"/>
      <sheetName val="투자효율분석"/>
      <sheetName val="설계명세서"/>
      <sheetName val="설계기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FB25JN"/>
      <sheetName val="재료"/>
      <sheetName val="예정(3)"/>
      <sheetName val="동원(3)"/>
      <sheetName val="견적"/>
      <sheetName val="SPEC"/>
      <sheetName val="DC-2303"/>
      <sheetName val="O＆P"/>
      <sheetName val="결재판(삭제하지말아주세요)"/>
      <sheetName val="공종별집계표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산출서양식01"/>
      <sheetName val="내역표지"/>
      <sheetName val="AC포장수량"/>
      <sheetName val="수량이동"/>
      <sheetName val="펌프장수량산출(토)"/>
      <sheetName val="공사비증감"/>
      <sheetName val="Raw Data"/>
      <sheetName val="음료실행"/>
      <sheetName val="도장수량(하1)"/>
      <sheetName val="주형"/>
      <sheetName val="배관내역"/>
      <sheetName val="xxxxxx"/>
      <sheetName val="경산"/>
      <sheetName val="tggwan(mac)"/>
      <sheetName val="우각부보강"/>
      <sheetName val="예가대비"/>
      <sheetName val="Calculation"/>
      <sheetName val="토공사"/>
      <sheetName val="S12"/>
      <sheetName val="S9"/>
      <sheetName val="S14"/>
      <sheetName val="PI"/>
      <sheetName val="COA-17"/>
      <sheetName val="C-18"/>
      <sheetName val="견적서"/>
      <sheetName val="산출내역서"/>
      <sheetName val="원가"/>
      <sheetName val="교통대책내역"/>
      <sheetName val="FLA"/>
      <sheetName val="할증 "/>
      <sheetName val="PHC파일 천공 및 항타"/>
      <sheetName val="품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 refreshError="1"/>
      <sheetData sheetId="682" refreshError="1"/>
      <sheetData sheetId="683"/>
      <sheetData sheetId="684" refreshError="1"/>
      <sheetData sheetId="685" refreshError="1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3"/>
      <sheetName val="#REF"/>
      <sheetName val="제출내역 (2)"/>
      <sheetName val="Sheet1"/>
      <sheetName val="Sheet2"/>
      <sheetName val="Sheet3"/>
      <sheetName val="토공가시 (2)"/>
      <sheetName val="배수자집계"/>
      <sheetName val="지급자재"/>
      <sheetName val="이월"/>
      <sheetName val="기타집계"/>
      <sheetName val="타이기"/>
      <sheetName val="토공가시"/>
      <sheetName val="이기공"/>
      <sheetName val="이기수량"/>
      <sheetName val="종현"/>
      <sheetName val="횡현황"/>
      <sheetName val="철근집계"/>
      <sheetName val="집계표"/>
      <sheetName val="설치현황"/>
      <sheetName val="측구수량집계"/>
      <sheetName val="전체수량집계"/>
      <sheetName val="6공구(당초)"/>
      <sheetName val="깨기집계"/>
      <sheetName val="내역서"/>
      <sheetName val="2.24"/>
      <sheetName val="2.11"/>
      <sheetName val="준검 내역서"/>
      <sheetName val="단가비교표"/>
      <sheetName val="주요자재"/>
      <sheetName val="부대내역"/>
      <sheetName val="타공정"/>
      <sheetName val="측구수량집계 변경"/>
      <sheetName val="2.05"/>
      <sheetName val="종현황"/>
      <sheetName val="포장주요자재"/>
      <sheetName val="2.14"/>
      <sheetName val="수량집계"/>
      <sheetName val="2.13"/>
      <sheetName val="토적표"/>
      <sheetName val="투찰"/>
      <sheetName val="식재인부"/>
      <sheetName val="데이타"/>
      <sheetName val="70%"/>
      <sheetName val="1공구산출내역서"/>
      <sheetName val="1,2공구원가계산서"/>
      <sheetName val="2공구산출내역"/>
      <sheetName val="공사비집계"/>
      <sheetName val="3차설계"/>
      <sheetName val="설계"/>
      <sheetName val="배수공 주요자재 집계표"/>
      <sheetName val="106C0300"/>
      <sheetName val="토공"/>
      <sheetName val="배수공"/>
      <sheetName val="구조물공"/>
      <sheetName val="포장공"/>
      <sheetName val="부대공"/>
      <sheetName val="배수이월"/>
      <sheetName val="교량접속2베"/>
      <sheetName val="상부공"/>
      <sheetName val="토적집"/>
      <sheetName val="전체설계서"/>
      <sheetName val="금액"/>
      <sheetName val="공사일지용"/>
      <sheetName val="Book1"/>
      <sheetName val="공제량"/>
      <sheetName val="전체"/>
      <sheetName val="전체철근임"/>
      <sheetName val="Macro1"/>
      <sheetName val="Macro2"/>
      <sheetName val="세골재  T2 변경 현황"/>
      <sheetName val="수량총집계"/>
      <sheetName val="r-d"/>
      <sheetName val="r-e"/>
      <sheetName val="철근"/>
      <sheetName val="줄파기집"/>
      <sheetName val="BOX별"/>
      <sheetName val="참고1.8"/>
      <sheetName val="건축설계서"/>
      <sheetName val="제잡비전체(건축)"/>
      <sheetName val="공사비집계 (2)"/>
      <sheetName val="제잡비전체(통신)"/>
      <sheetName val="통신설계서"/>
      <sheetName val="2.29당초"/>
      <sheetName val="당초"/>
      <sheetName val="2.10"/>
      <sheetName val="2.12"/>
      <sheetName val="종배수관별산"/>
      <sheetName val="가집계변경"/>
      <sheetName val="암거집계"/>
      <sheetName val="앞집계"/>
      <sheetName val="교각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#REF"/>
      <sheetName val="6공구(당초)"/>
      <sheetName val="전체수량집계"/>
      <sheetName val="앞집계"/>
      <sheetName val="제출내역 (2)"/>
      <sheetName val="투찰"/>
      <sheetName val="식재인부"/>
      <sheetName val="데이타"/>
      <sheetName val="70%"/>
      <sheetName val="1공구산출내역서"/>
      <sheetName val="1,2공구원가계산서"/>
      <sheetName val="2공구산출내역"/>
      <sheetName val="공사비집계"/>
      <sheetName val="부대내역"/>
      <sheetName val="준검 내역서"/>
      <sheetName val="집계표"/>
      <sheetName val="지급자재"/>
      <sheetName val="이월"/>
      <sheetName val="단가비교표"/>
      <sheetName val="Macro1"/>
      <sheetName val="Macro2"/>
      <sheetName val="세골재  T2 변경 현황"/>
      <sheetName val="내역서"/>
      <sheetName val="수량명세서"/>
      <sheetName val="종현황"/>
      <sheetName val="106C0300"/>
      <sheetName val="수량집계"/>
      <sheetName val="토공"/>
      <sheetName val="배수공"/>
      <sheetName val="구조물공"/>
      <sheetName val="포장공"/>
      <sheetName val="부대공"/>
      <sheetName val="측구수량집계"/>
      <sheetName val="배수A터파기"/>
      <sheetName val="종현"/>
      <sheetName val="배수자집계"/>
      <sheetName val="횡현황"/>
      <sheetName val="전체철근임"/>
      <sheetName val="설치현황"/>
      <sheetName val="기초변"/>
      <sheetName val="부대공주요자재집계표"/>
      <sheetName val="3차설계"/>
      <sheetName val="Book3"/>
      <sheetName val="토적표"/>
      <sheetName val="제잡비현황"/>
      <sheetName val="수량(당초)"/>
      <sheetName val="수량(변경) "/>
      <sheetName val="교각철근"/>
      <sheetName val="교대철근"/>
      <sheetName val="철근"/>
      <sheetName val="공정코드"/>
      <sheetName val="단가"/>
      <sheetName val="설계조건"/>
      <sheetName val="전선 및 전선관"/>
      <sheetName val="정렬"/>
      <sheetName val="DAT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  <sheetName val="공사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차액보증"/>
      <sheetName val="터파기및재료"/>
      <sheetName val="보도경계블럭"/>
      <sheetName val="설계조건"/>
      <sheetName val="기초공"/>
      <sheetName val="기둥(원형)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Sheet1"/>
      <sheetName val="Sheet2"/>
      <sheetName val="Sheet3"/>
      <sheetName val="이월"/>
      <sheetName val="제출내역 (2)"/>
      <sheetName val="지급자재"/>
      <sheetName val="집계표"/>
      <sheetName val="준검 내역서"/>
      <sheetName val="단가비교표"/>
      <sheetName val="Macro1"/>
      <sheetName val="Macro2"/>
      <sheetName val="세골재  T2 변경 현황"/>
      <sheetName val="내역서"/>
      <sheetName val="투찰"/>
      <sheetName val="식재인부"/>
      <sheetName val="데이타"/>
      <sheetName val="70%"/>
      <sheetName val="1공구산출내역서"/>
      <sheetName val="1,2공구원가계산서"/>
      <sheetName val="2공구산출내역"/>
      <sheetName val="공사비집계"/>
      <sheetName val="수량명세서"/>
      <sheetName val="부대내역"/>
      <sheetName val="6공구(당초)"/>
      <sheetName val="종현황"/>
      <sheetName val="106C0300"/>
      <sheetName val="수량집계"/>
      <sheetName val="토공"/>
      <sheetName val="배수공"/>
      <sheetName val="구조물공"/>
      <sheetName val="포장공"/>
      <sheetName val="부대공"/>
      <sheetName val="측구수량집계"/>
      <sheetName val="배수A터파기"/>
      <sheetName val="종현"/>
      <sheetName val="배수자집계"/>
      <sheetName val="횡현황"/>
      <sheetName val="전체수량집계"/>
      <sheetName val="전체철근임"/>
      <sheetName val="설치현황"/>
      <sheetName val="기초변"/>
      <sheetName val="앞집계"/>
      <sheetName val="부대공주요자재집계표"/>
      <sheetName val="3차설계"/>
      <sheetName val="Book3"/>
      <sheetName val="토적표"/>
      <sheetName val="제잡비현황"/>
      <sheetName val="수량(당초)"/>
      <sheetName val="수량(변경) "/>
      <sheetName val="교각철근"/>
      <sheetName val="교대철근"/>
      <sheetName val="철근"/>
      <sheetName val="전체제잡비"/>
      <sheetName val="산출내역(K2)"/>
      <sheetName val="건축집계"/>
      <sheetName val="기타집계"/>
      <sheetName val="L현황"/>
      <sheetName val="산마루현"/>
      <sheetName val="U현황"/>
      <sheetName val="토공가시"/>
      <sheetName val="2.24"/>
      <sheetName val="2.11"/>
      <sheetName val="이기공"/>
      <sheetName val="주요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ABUT수량-A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터널조도"/>
      <sheetName val="회로내역(승인)"/>
      <sheetName val="Macro(차단기)"/>
      <sheetName val="조도계산서 (도서)"/>
      <sheetName val="BID"/>
      <sheetName val="부하계산서"/>
      <sheetName val="입찰"/>
      <sheetName val="현경"/>
      <sheetName val="#REF"/>
      <sheetName val="COPING"/>
      <sheetName val="MOTOR"/>
      <sheetName val="L형 옹벽"/>
      <sheetName val="날개벽"/>
      <sheetName val="내역서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일위대가목차"/>
      <sheetName val="1호맨홀토공"/>
      <sheetName val="INPUT"/>
      <sheetName val="MODELING"/>
      <sheetName val="9GNG운반"/>
      <sheetName val="발주내역"/>
      <sheetName val="설계개요"/>
      <sheetName val="계약일반사항"/>
      <sheetName val="사유서(출)"/>
      <sheetName val="내역"/>
      <sheetName val="ABUT수량-A1"/>
      <sheetName val="제경비요율"/>
      <sheetName val="예가표"/>
      <sheetName val="도로구조공사비"/>
      <sheetName val="도로토공공사비"/>
      <sheetName val="여수토공사비"/>
      <sheetName val="집계표"/>
      <sheetName val="약품설비"/>
      <sheetName val="한전납입금"/>
      <sheetName val="실행철강하도"/>
      <sheetName val="수토공단위당"/>
      <sheetName val="철집"/>
      <sheetName val="노무비"/>
      <sheetName val="총괄표"/>
      <sheetName val="조경일람"/>
      <sheetName val="unit"/>
      <sheetName val="CCTV내역서"/>
      <sheetName val="재료값"/>
      <sheetName val="조명시설"/>
      <sheetName val="제출내역 (2)"/>
      <sheetName val="밸브설치"/>
      <sheetName val="금액내역서"/>
      <sheetName val="부안일위"/>
      <sheetName val="98NS-N"/>
      <sheetName val="사리부설"/>
      <sheetName val="전차선로 물량표"/>
      <sheetName val="내역서"/>
      <sheetName val="자재견적 (대왕) (2)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기성갑지"/>
      <sheetName val="기성청구대비"/>
      <sheetName val="공정별내역서"/>
      <sheetName val="공정집계표"/>
      <sheetName val="일위대가"/>
      <sheetName val="집계표"/>
      <sheetName val="데이타"/>
      <sheetName val="식재인부"/>
      <sheetName val="설계기준"/>
      <sheetName val="내역1"/>
      <sheetName val="철거산출근거"/>
      <sheetName val="남양내역"/>
      <sheetName val="전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증감내역서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기초자료입력"/>
      <sheetName val="준공정산"/>
      <sheetName val="일위대가"/>
      <sheetName val="평가데이터"/>
      <sheetName val="직접경비"/>
      <sheetName val="직접인건비"/>
      <sheetName val="Sheet1"/>
      <sheetName val="예산내~1"/>
      <sheetName val="경산"/>
      <sheetName val="단면 (2)"/>
      <sheetName val="SANBAIS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6PILE  (돌출)"/>
      <sheetName val="조명시설"/>
      <sheetName val="SANBAISU"/>
      <sheetName val="기계경비(시간당)"/>
      <sheetName val="램머"/>
      <sheetName val="평가데이터"/>
      <sheetName val="효성CB 1P기초"/>
      <sheetName val="초기화면"/>
      <sheetName val="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종 단가"/>
      <sheetName val="껍데기"/>
      <sheetName val="예정"/>
      <sheetName val="예정공정표"/>
      <sheetName val="설계"/>
      <sheetName val="설계내역서"/>
      <sheetName val="원가총괄"/>
      <sheetName val="원가"/>
      <sheetName val="원가계산서"/>
      <sheetName val="일위"/>
      <sheetName val="일위대가 1"/>
      <sheetName val="단가"/>
      <sheetName val="산거 1(인력투입)"/>
      <sheetName val="산거 3 (직접경비)"/>
      <sheetName val="도면2"/>
      <sheetName val="인력투입비율"/>
      <sheetName val="수량집계"/>
      <sheetName val="범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 "/>
      <sheetName val="산출내역서집계표"/>
    </sheetNames>
    <sheetDataSet>
      <sheetData sheetId="0">
        <row r="4">
          <cell r="D4" t="str">
            <v>대</v>
          </cell>
        </row>
      </sheetData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고"/>
      <sheetName val="BID"/>
      <sheetName val="내역서"/>
      <sheetName val=" "/>
      <sheetName val="터파기및재료"/>
    </sheetNames>
    <sheetDataSet>
      <sheetData sheetId="0" refreshError="1"/>
      <sheetData sheetId="1">
        <row r="1">
          <cell r="A1" t="str">
            <v>BDCODE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종 단가"/>
      <sheetName val="껍데기"/>
      <sheetName val="예정"/>
      <sheetName val="설계"/>
      <sheetName val="설계내역서(전체)"/>
      <sheetName val="원가"/>
      <sheetName val="원가총괄"/>
      <sheetName val="원가계산서"/>
      <sheetName val="일위"/>
      <sheetName val="일위대가 1"/>
      <sheetName val="단가"/>
      <sheetName val="산거 1(인력투입)"/>
      <sheetName val="직접경비(sw)"/>
      <sheetName val="장비구입"/>
      <sheetName val="산거 3 (직접경비)"/>
      <sheetName val="도면2"/>
      <sheetName val="인력투입비율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"/>
      <sheetName val="집계표 (2)"/>
      <sheetName val="가실행"/>
      <sheetName val="공사비집계"/>
      <sheetName val="A-4"/>
      <sheetName val="내역서"/>
      <sheetName val="총괄표"/>
      <sheetName val="실행철강하도"/>
      <sheetName val="산출내역서집계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일반수량"/>
      <sheetName val="실행철강하도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유동표(전체.당초)"/>
      <sheetName val="토공유동표(전체.변경)"/>
      <sheetName val="토공유동표(전체.'99)"/>
      <sheetName val="토공유동표(대우.당)"/>
      <sheetName val="토공유동표(19-1.당)"/>
      <sheetName val="토공유동표(금강.당)"/>
      <sheetName val="토공유동표(금강.변경)"/>
      <sheetName val="토공유동표(금강.'99)"/>
      <sheetName val="타공종 이기수량(금강.'99)"/>
      <sheetName val="토공유동표(19-1) (광혁기성)"/>
      <sheetName val="토공유동표(19-1) (IC)"/>
      <sheetName val="토공유동표(19-1) (천교.증감)"/>
      <sheetName val="Sheet1"/>
      <sheetName val="Sheet2"/>
      <sheetName val="Sheet3"/>
      <sheetName val="가시설"/>
      <sheetName val="원가계산서"/>
      <sheetName val="견적대비표"/>
      <sheetName val="수원역(전체분)설계서"/>
      <sheetName val="#REF"/>
      <sheetName val="공사비집계"/>
      <sheetName val="다짐방법"/>
      <sheetName val="토공유동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내역서"/>
      <sheetName val="집  계  표"/>
      <sheetName val="Sheet3"/>
      <sheetName val="Sheet2"/>
      <sheetName val="Sheet1"/>
      <sheetName val="증감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입력(NO PRINT)"/>
      <sheetName val="퍼스트"/>
      <sheetName val="집계표"/>
      <sheetName val="총괄내역서"/>
      <sheetName val="2000년1차"/>
      <sheetName val="기초자료"/>
      <sheetName val="3.하중계산"/>
      <sheetName val="설계조건"/>
      <sheetName val="DATE"/>
      <sheetName val="교각"/>
      <sheetName val="우수"/>
      <sheetName val="약품공급2"/>
      <sheetName val="전기"/>
      <sheetName val="내역서"/>
      <sheetName val="토목"/>
      <sheetName val="단가비교표"/>
      <sheetName val="수량산출"/>
      <sheetName val="구분표"/>
      <sheetName val="SORCE1"/>
      <sheetName val="데리네이타현황"/>
      <sheetName val="토사(PE)"/>
      <sheetName val="조건표"/>
      <sheetName val="단가"/>
      <sheetName val="산식3"/>
      <sheetName val="노임단가명세서"/>
      <sheetName val="97노임단가"/>
      <sheetName val="입력란"/>
      <sheetName val="S.중기사용료"/>
      <sheetName val="기계경비"/>
      <sheetName val="우배수토공"/>
      <sheetName val="정부노임단가"/>
      <sheetName val="BID"/>
      <sheetName val="상수도토공집계표"/>
      <sheetName val="입력변수"/>
      <sheetName val="남한강 2단계 전체분"/>
      <sheetName val="2차 설계내역서(변경)"/>
      <sheetName val="단가표"/>
      <sheetName val="실행철강하도"/>
      <sheetName val="지구단위계획"/>
      <sheetName val="기계경비단가"/>
      <sheetName val="복구경비"/>
      <sheetName val="표지"/>
      <sheetName val="환경인력"/>
      <sheetName val="터파기및재료"/>
      <sheetName val="내역"/>
      <sheetName val="맨홀수량산출"/>
      <sheetName val="대로근거"/>
      <sheetName val="말뚝지지력산정"/>
      <sheetName val="Sheet1"/>
      <sheetName val="Sheet1 (2)"/>
      <sheetName val="일위대가"/>
      <sheetName val="노임단가"/>
      <sheetName val="기준액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측량비"/>
      <sheetName val="산출서"/>
      <sheetName val="내역서"/>
      <sheetName val="측량단가"/>
      <sheetName val="측량할증"/>
      <sheetName val="갑지.을지"/>
      <sheetName val="안전관리비"/>
      <sheetName val="도움말"/>
      <sheetName val="실행코드"/>
      <sheetName val="집계표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대가"/>
      <sheetName val="수량"/>
      <sheetName val="Sheet1"/>
      <sheetName val="일위대가"/>
      <sheetName val="재하시험"/>
      <sheetName val="구조해석"/>
      <sheetName val="노임단가(`09.1.1  ~)"/>
      <sheetName val="장비경비"/>
      <sheetName val="장비경비 (2)"/>
      <sheetName val="2000년1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검 내역서"/>
      <sheetName val="입찰안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내역서(배관보수) (3)"/>
      <sheetName val="일위대가표"/>
      <sheetName val="내역서표지 (2)"/>
      <sheetName val="원가계산서"/>
      <sheetName val="설계서 표지"/>
      <sheetName val="견적서표지 (2)"/>
      <sheetName val="실행내역 (2)"/>
      <sheetName val="실행내역"/>
      <sheetName val="일위대가"/>
      <sheetName val="(C)원내역"/>
      <sheetName val="I一般比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D10" t="str">
            <v>관리실 난방분리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내역서"/>
      <sheetName val="실행내역 (2)"/>
    </sheetNames>
    <sheetDataSet>
      <sheetData sheetId="0">
        <row r="2">
          <cell r="B2" t="str">
            <v>품목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종 단가"/>
      <sheetName val="껍데기"/>
      <sheetName val="예정"/>
      <sheetName val="예정공정(기술심의)"/>
      <sheetName val="설계"/>
      <sheetName val="설계내역서"/>
      <sheetName val="원가"/>
      <sheetName val="원가계산서"/>
      <sheetName val="일위"/>
      <sheetName val="일위대가 1"/>
      <sheetName val="일위 대가 2"/>
      <sheetName val="단가산출서"/>
      <sheetName val="인력투입내역"/>
      <sheetName val="직접경비"/>
      <sheetName val="수량"/>
      <sheetName val="수량산출서"/>
      <sheetName val="인력투입비율"/>
      <sheetName val="지수적용공사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  <sheetName val="입찰안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주차구획선수량"/>
      <sheetName val="Qheet6"/>
      <sheetName val="입찰안"/>
      <sheetName val="준검 내역서"/>
      <sheetName val="산출내역서"/>
      <sheetName val="공사개요"/>
      <sheetName val="갑지"/>
      <sheetName val="실행철강하도"/>
      <sheetName val="차액보증"/>
      <sheetName val="일위대가"/>
      <sheetName val="내역"/>
      <sheetName val="가도공"/>
      <sheetName val="내역서"/>
      <sheetName val="신공항A-9(원가수정)"/>
      <sheetName val="#REF"/>
      <sheetName val="자재단가비교표"/>
      <sheetName val="개요"/>
      <sheetName val="부대tu"/>
      <sheetName val="A-4"/>
      <sheetName val="정부노임단가"/>
      <sheetName val="변경비교-을"/>
      <sheetName val="저"/>
      <sheetName val="소야공정계획표"/>
      <sheetName val="하조서"/>
      <sheetName val="데리네이타현황"/>
      <sheetName val="재개발"/>
      <sheetName val="후다내역"/>
      <sheetName val="노임단가"/>
      <sheetName val="도급"/>
      <sheetName val="한강운반비"/>
      <sheetName val="토적집계"/>
      <sheetName val="98NS-N"/>
      <sheetName val="품의서"/>
      <sheetName val="6공구(당초)"/>
      <sheetName val="서∼군(2)"/>
      <sheetName val="금호"/>
      <sheetName val="SG"/>
      <sheetName val="설계예산서"/>
      <sheetName val="목차"/>
      <sheetName val="45,46"/>
      <sheetName val="Total"/>
      <sheetName val="BID"/>
      <sheetName val="기초코드"/>
      <sheetName val="을"/>
      <sheetName val="SP-B1"/>
      <sheetName val="1.수인터널"/>
      <sheetName val="대로근거"/>
      <sheetName val="일위대가표"/>
      <sheetName val="물가시세"/>
      <sheetName val="시공여유율"/>
      <sheetName val="실행대비"/>
      <sheetName val="부대내역"/>
      <sheetName val="입적표"/>
      <sheetName val="초기화면"/>
      <sheetName val="갑지(추정)"/>
      <sheetName val="낙찰표"/>
      <sheetName val="일위(토목)"/>
      <sheetName val="SANTOGO"/>
      <sheetName val="98지급계획"/>
      <sheetName val="대비"/>
      <sheetName val="Dae_Jiju"/>
      <sheetName val="Sikje_ingun"/>
      <sheetName val="TREE_D"/>
      <sheetName val="토목주소"/>
      <sheetName val="eq_data"/>
      <sheetName val="AS포장복구 "/>
      <sheetName val="2.대외공문"/>
      <sheetName val="6PILE  (돌출)"/>
      <sheetName val="공업용수관로"/>
      <sheetName val="특수선일위대가"/>
      <sheetName val="기본단가"/>
      <sheetName val="설 계"/>
      <sheetName val="경비"/>
      <sheetName val="2000년1차"/>
      <sheetName val="건축내역서"/>
      <sheetName val="자재단가"/>
      <sheetName val="단가비교표"/>
      <sheetName val="단가산출서"/>
      <sheetName val="원형1호맨홀토공수량"/>
      <sheetName val="입력시트"/>
      <sheetName val="장비집계"/>
      <sheetName val="총괄-1"/>
      <sheetName val="보할"/>
      <sheetName val="지주설치제원"/>
      <sheetName val="결과조달"/>
      <sheetName val="중로근거"/>
      <sheetName val="원본(갑지)"/>
      <sheetName val="위치조서"/>
      <sheetName val="0.0ControlSheet"/>
      <sheetName val="0.1keyAssumption"/>
      <sheetName val="설계"/>
      <sheetName val="토사(PE)"/>
      <sheetName val="DATA"/>
      <sheetName val="시화점실행"/>
      <sheetName val="흥양2교토공집계표"/>
      <sheetName val="준공조서갑지"/>
      <sheetName val="입찰품의서"/>
      <sheetName val="횡배수관토공수량"/>
      <sheetName val="연결임시"/>
      <sheetName val="노임"/>
      <sheetName val="내역(최종본4.5)"/>
      <sheetName val="단"/>
      <sheetName val="공통가설"/>
      <sheetName val="공문(신)"/>
      <sheetName val="실행내역서"/>
      <sheetName val="ABUT수량-A1"/>
      <sheetName val="충주"/>
      <sheetName val="일위대가(계측기설치)"/>
      <sheetName val="배수통관(좌)"/>
      <sheetName val="입출재고현황 (2)"/>
      <sheetName val="전기공사"/>
      <sheetName val="3차준공"/>
      <sheetName val="건축내역"/>
      <sheetName val="포장공자재집계표"/>
      <sheetName val="맨홀수량"/>
      <sheetName val="9GNG운반"/>
      <sheetName val="광산내역"/>
      <sheetName val="수문일1"/>
      <sheetName val="을지"/>
      <sheetName val="가시설"/>
      <sheetName val="인건-측정"/>
      <sheetName val="2000년하반기"/>
      <sheetName val="직노"/>
      <sheetName val="실행내역"/>
      <sheetName val="ELECTRIC"/>
      <sheetName val="기성신청"/>
      <sheetName val="A-7-1LINE(수량)"/>
      <sheetName val="Sheet1 (2)"/>
      <sheetName val="상-교대(A1-A2)"/>
      <sheetName val="하수급견적대비"/>
      <sheetName val="DATE"/>
      <sheetName val="공제구간조서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물량표"/>
      <sheetName val="교각1"/>
      <sheetName val="여과지동"/>
      <sheetName val="기초자료"/>
      <sheetName val="대치판정"/>
      <sheetName val="강교(Sub)"/>
      <sheetName val="증감대비"/>
      <sheetName val="공사비총괄표"/>
      <sheetName val="기계내역"/>
      <sheetName val="원가계산 (2)"/>
      <sheetName val="전체_1설계"/>
      <sheetName val="배관단가조사서"/>
      <sheetName val="전신"/>
      <sheetName val="수량조서"/>
      <sheetName val="표지"/>
      <sheetName val="산출내역서집계표"/>
      <sheetName val="BJJIN"/>
      <sheetName val="단면가정"/>
      <sheetName val="설계조건"/>
      <sheetName val="부재력정리"/>
      <sheetName val="접속도로1"/>
      <sheetName val="APT"/>
      <sheetName val="몰탈재료산출"/>
      <sheetName val="구천"/>
      <sheetName val=" 총괄표"/>
      <sheetName val="현장관리"/>
      <sheetName val="수로단위수량"/>
      <sheetName val="EQUIP-H"/>
      <sheetName val="총괄내역서"/>
      <sheetName val="type-F"/>
      <sheetName val="1.취수장"/>
      <sheetName val="TYPE-A"/>
      <sheetName val="간접비"/>
      <sheetName val="적용대가"/>
      <sheetName val="인건비 "/>
      <sheetName val="교대(A1)"/>
      <sheetName val="토공사"/>
      <sheetName val="전기일위대가"/>
      <sheetName val="손익현황"/>
      <sheetName val="현황CODE"/>
      <sheetName val="전신환매도율"/>
      <sheetName val="6호기"/>
      <sheetName val="설직재-1"/>
      <sheetName val="I一般比"/>
      <sheetName val="수자재단위당"/>
      <sheetName val="자재목록"/>
      <sheetName val="중기목록"/>
      <sheetName val="단가목록"/>
      <sheetName val="일위목록"/>
      <sheetName val="노임목록"/>
      <sheetName val="4)유동표"/>
      <sheetName val="일위대가(1)"/>
      <sheetName val="일위대가(가설)"/>
      <sheetName val="가격조사서"/>
      <sheetName val="조명시설"/>
      <sheetName val="코드표"/>
      <sheetName val="96보완계획7.12"/>
      <sheetName val="s"/>
      <sheetName val="공사비예산서(토목분)"/>
      <sheetName val="수량3"/>
      <sheetName val="토목내역"/>
      <sheetName val="관급"/>
      <sheetName val="교각계산"/>
      <sheetName val="단가"/>
      <sheetName val="관일"/>
      <sheetName val="철거산출근거"/>
      <sheetName val="단가조사"/>
      <sheetName val="BSD (2)"/>
      <sheetName val="wall"/>
      <sheetName val="Front"/>
      <sheetName val="4.내진설계"/>
      <sheetName val="세금자료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건축집계"/>
      <sheetName val="경영상태"/>
      <sheetName val="MOTOR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노무비"/>
      <sheetName val="2000전체분"/>
      <sheetName val="1_수인터널"/>
      <sheetName val="6PILE__(돌출)"/>
      <sheetName val="2_대외공문"/>
      <sheetName val="설_계"/>
      <sheetName val="AS포장복구_"/>
      <sheetName val="1차3회-개소별명세서-빨간색-인쇄용(21873)"/>
      <sheetName val="인건비"/>
      <sheetName val="종단계산"/>
      <sheetName val="명단"/>
      <sheetName val="토공(우물통,기타) "/>
      <sheetName val="자재집계표"/>
      <sheetName val="연습"/>
      <sheetName val="Eq. Mobilization"/>
      <sheetName val="내역(최종본4_5)"/>
      <sheetName val="0_0ControlSheet"/>
      <sheetName val="0_1keyAssumption"/>
      <sheetName val="Y-WORK"/>
      <sheetName val="프랜트면허"/>
      <sheetName val="확약서"/>
      <sheetName val="선정요령"/>
      <sheetName val="화설내"/>
      <sheetName val="도급b_balju"/>
      <sheetName val="원가서"/>
      <sheetName val="STAND20"/>
      <sheetName val="노임이"/>
      <sheetName val="뚝토공"/>
      <sheetName val="건축내역(진해석동)"/>
      <sheetName val="주경기-오배수"/>
      <sheetName val="명세서"/>
      <sheetName val="J直材4"/>
      <sheetName val="수목단가"/>
      <sheetName val="시설수량표"/>
      <sheetName val="식재수량표"/>
      <sheetName val="견적서"/>
      <sheetName val="일위(PN)"/>
      <sheetName val="기계경비"/>
      <sheetName val="수량산출서"/>
      <sheetName val="발주설계서(당초)"/>
      <sheetName val="토목품셈"/>
      <sheetName val="현장별계약현황('98.10.31)"/>
      <sheetName val="구의33고"/>
      <sheetName val="금액내역서"/>
      <sheetName val="경영혁신본부"/>
      <sheetName val="주요자재단가"/>
      <sheetName val="CPM챠트"/>
      <sheetName val="지우지마"/>
      <sheetName val="토목"/>
      <sheetName val="설계기준"/>
      <sheetName val="내역1"/>
      <sheetName val="배수내역"/>
      <sheetName val="팔당터널(1공구)"/>
      <sheetName val="4.장비손료"/>
      <sheetName val="입적6-10"/>
      <sheetName val="공량산출서"/>
      <sheetName val="98수문일위"/>
      <sheetName val="97년 추정"/>
      <sheetName val="투찰(하수)"/>
      <sheetName val="현장관리비 산출내역"/>
      <sheetName val="증감내역서"/>
      <sheetName val="전기단가조사서"/>
      <sheetName val="IW-LIST"/>
      <sheetName val="인사자료총집계"/>
      <sheetName val="플랜트 설치"/>
      <sheetName val="날개벽"/>
      <sheetName val="보고"/>
      <sheetName val="집계표(OPTION)"/>
      <sheetName val="설계내역서"/>
      <sheetName val="세부내역"/>
      <sheetName val="_REF"/>
      <sheetName val="0Title"/>
      <sheetName val="설계서"/>
      <sheetName val="예산서"/>
      <sheetName val="총공사비"/>
      <sheetName val="1.설계조건"/>
      <sheetName val="국내"/>
      <sheetName val="우석문틀"/>
      <sheetName val="하중"/>
      <sheetName val="음료실행"/>
      <sheetName val="실행간접비용"/>
      <sheetName val="설계명세서"/>
      <sheetName val="예산M6-B"/>
      <sheetName val="AB자재단가"/>
      <sheetName val="상세산출"/>
      <sheetName val="적현로"/>
      <sheetName val="Sheet9"/>
      <sheetName val="S12"/>
      <sheetName val="콤보박스와 리스트박스의 연결"/>
      <sheetName val="유형처분"/>
      <sheetName val="F4-F7"/>
      <sheetName val="장비당단가 (1)"/>
      <sheetName val="Sheet2 (2)"/>
      <sheetName val="업무"/>
      <sheetName val="Type(123)"/>
      <sheetName val="1.설계기준"/>
      <sheetName val="내역서01"/>
      <sheetName val="단가(반정1교-원주)"/>
      <sheetName val="각형맨홀"/>
      <sheetName val="본공사"/>
      <sheetName val="JUCKEYK"/>
      <sheetName val="S0"/>
      <sheetName val="견적대비표"/>
      <sheetName val="진주방향"/>
      <sheetName val="횡배수관"/>
      <sheetName val="품셈TABLE"/>
      <sheetName val="현황산출서"/>
      <sheetName val="DC-O-4-S(설명서)"/>
      <sheetName val="평균터파기고(1-2,ASP)"/>
      <sheetName val="밸브설치"/>
      <sheetName val="시중노임단가"/>
      <sheetName val="공정표 "/>
      <sheetName val="VXXXXXXX"/>
      <sheetName val="집계표(수배전제조구매)"/>
      <sheetName val="50-4(2차)"/>
      <sheetName val="건축공사"/>
      <sheetName val="물집"/>
      <sheetName val="총괄"/>
      <sheetName val="지급자재"/>
      <sheetName val="수 량 명 세 서 - 1"/>
      <sheetName val="5.2코핑"/>
      <sheetName val="장비별표(오거보링)(Ø400)(12M)"/>
      <sheetName val="TOT"/>
      <sheetName val="비교1"/>
      <sheetName val="신우"/>
      <sheetName val="총집계표"/>
      <sheetName val="세부내역서"/>
      <sheetName val="철근단면적"/>
      <sheetName val="TEST1"/>
      <sheetName val="수량집계표"/>
      <sheetName val="부안일위"/>
      <sheetName val="모래기초"/>
      <sheetName val="전체ﾴ엿서"/>
      <sheetName val="앵커구조계산"/>
      <sheetName val="부대공Ⅱ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맨홀(2호)"/>
      <sheetName val="덕전리"/>
      <sheetName val="대우"/>
      <sheetName val="1맨AO"/>
      <sheetName val="수토공단위당"/>
      <sheetName val="산수배수"/>
      <sheetName val="건설성적"/>
      <sheetName val="내역서변경성원"/>
      <sheetName val="1호맨홀수량산출"/>
      <sheetName val="관련자료입력"/>
      <sheetName val="일위대가목차"/>
      <sheetName val="공사비산출내역"/>
      <sheetName val="실행(ALT1)"/>
      <sheetName val="정보"/>
      <sheetName val="전기"/>
      <sheetName val="신공항A-;(원가수정)"/>
      <sheetName val="견적조건"/>
      <sheetName val="설내역서 "/>
      <sheetName val="본부장"/>
      <sheetName val="TBN실행"/>
      <sheetName val="지중자재단가"/>
      <sheetName val="산출근거"/>
      <sheetName val="현경"/>
      <sheetName val="기초(1)"/>
      <sheetName val="집 계 표"/>
      <sheetName val="역T형"/>
      <sheetName val="현장별"/>
      <sheetName val="3F"/>
      <sheetName val="설계변경내역서"/>
      <sheetName val="원가계산"/>
      <sheetName val="남양내역"/>
      <sheetName val="간접"/>
      <sheetName val="내   역"/>
      <sheetName val="마감사양"/>
      <sheetName val="설-원가"/>
      <sheetName val="건축적용원가계산"/>
      <sheetName val="입찰"/>
      <sheetName val="마산월령동골조물량변경"/>
      <sheetName val="견적을지"/>
      <sheetName val="건축-물가변동"/>
      <sheetName val="8.PILE  (돌출)"/>
      <sheetName val="자금청구"/>
      <sheetName val="프라임 강변역(4,236)"/>
      <sheetName val="機器明細(MC)"/>
      <sheetName val="울산자금"/>
      <sheetName val="변경후원본2"/>
      <sheetName val="강북라우터"/>
      <sheetName val="공사분석"/>
      <sheetName val="건집"/>
      <sheetName val="기집"/>
      <sheetName val="토집"/>
      <sheetName val="조집"/>
      <sheetName val="2000년 공정표"/>
      <sheetName val="입찰보고"/>
      <sheetName val="FB25JN"/>
      <sheetName val="데이타"/>
      <sheetName val="샘플표지"/>
      <sheetName val="2.교량(신설)"/>
      <sheetName val="P.M 별"/>
      <sheetName val="예산내역서"/>
      <sheetName val="수입"/>
      <sheetName val="구조물철거타공정이월"/>
      <sheetName val="코드"/>
      <sheetName val="위생기구"/>
      <sheetName val="기계실냉난방"/>
      <sheetName val="유림골조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식재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ys"/>
      <sheetName val="gp"/>
      <sheetName val="jb"/>
      <sheetName val="kjsd"/>
      <sheetName val="bdsd"/>
      <sheetName val="ksw"/>
      <sheetName val="lab"/>
      <sheetName val="통신"/>
      <sheetName val="청구서"/>
      <sheetName val="선금공제"/>
      <sheetName val="현황"/>
      <sheetName val="집계표"/>
      <sheetName val="명세서"/>
      <sheetName val="단가"/>
      <sheetName val="#REF"/>
      <sheetName val="일위대가(가설)"/>
      <sheetName val="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44"/>
  <sheetViews>
    <sheetView tabSelected="1" view="pageBreakPreview" zoomScale="85" zoomScaleNormal="100" zoomScaleSheetLayoutView="85" workbookViewId="0">
      <selection activeCell="C4" sqref="C4:N7"/>
    </sheetView>
  </sheetViews>
  <sheetFormatPr defaultRowHeight="13.5"/>
  <cols>
    <col min="1" max="2" width="5.625" style="408" customWidth="1"/>
    <col min="3" max="3" width="11" style="408" customWidth="1"/>
    <col min="4" max="4" width="4.25" style="408" customWidth="1"/>
    <col min="5" max="5" width="2.5" style="408" bestFit="1" customWidth="1"/>
    <col min="6" max="6" width="9.875" style="408" customWidth="1"/>
    <col min="7" max="11" width="8.75" style="408" customWidth="1"/>
    <col min="12" max="12" width="4.25" style="408" customWidth="1"/>
    <col min="13" max="14" width="11" style="408" customWidth="1"/>
    <col min="15" max="16" width="5.625" style="408" customWidth="1"/>
    <col min="17" max="256" width="9" style="408"/>
    <col min="257" max="257" width="4.25" style="408" customWidth="1"/>
    <col min="258" max="259" width="11" style="408" customWidth="1"/>
    <col min="260" max="260" width="4.25" style="408" customWidth="1"/>
    <col min="261" max="261" width="13.25" style="408" customWidth="1"/>
    <col min="262" max="262" width="2.5" style="408" bestFit="1" customWidth="1"/>
    <col min="263" max="268" width="8.75" style="408" customWidth="1"/>
    <col min="269" max="269" width="4.25" style="408" customWidth="1"/>
    <col min="270" max="271" width="11" style="408" customWidth="1"/>
    <col min="272" max="272" width="4.25" style="408" customWidth="1"/>
    <col min="273" max="512" width="9" style="408"/>
    <col min="513" max="513" width="4.25" style="408" customWidth="1"/>
    <col min="514" max="515" width="11" style="408" customWidth="1"/>
    <col min="516" max="516" width="4.25" style="408" customWidth="1"/>
    <col min="517" max="517" width="13.25" style="408" customWidth="1"/>
    <col min="518" max="518" width="2.5" style="408" bestFit="1" customWidth="1"/>
    <col min="519" max="524" width="8.75" style="408" customWidth="1"/>
    <col min="525" max="525" width="4.25" style="408" customWidth="1"/>
    <col min="526" max="527" width="11" style="408" customWidth="1"/>
    <col min="528" max="528" width="4.25" style="408" customWidth="1"/>
    <col min="529" max="768" width="9" style="408"/>
    <col min="769" max="769" width="4.25" style="408" customWidth="1"/>
    <col min="770" max="771" width="11" style="408" customWidth="1"/>
    <col min="772" max="772" width="4.25" style="408" customWidth="1"/>
    <col min="773" max="773" width="13.25" style="408" customWidth="1"/>
    <col min="774" max="774" width="2.5" style="408" bestFit="1" customWidth="1"/>
    <col min="775" max="780" width="8.75" style="408" customWidth="1"/>
    <col min="781" max="781" width="4.25" style="408" customWidth="1"/>
    <col min="782" max="783" width="11" style="408" customWidth="1"/>
    <col min="784" max="784" width="4.25" style="408" customWidth="1"/>
    <col min="785" max="1024" width="9" style="408"/>
    <col min="1025" max="1025" width="4.25" style="408" customWidth="1"/>
    <col min="1026" max="1027" width="11" style="408" customWidth="1"/>
    <col min="1028" max="1028" width="4.25" style="408" customWidth="1"/>
    <col min="1029" max="1029" width="13.25" style="408" customWidth="1"/>
    <col min="1030" max="1030" width="2.5" style="408" bestFit="1" customWidth="1"/>
    <col min="1031" max="1036" width="8.75" style="408" customWidth="1"/>
    <col min="1037" max="1037" width="4.25" style="408" customWidth="1"/>
    <col min="1038" max="1039" width="11" style="408" customWidth="1"/>
    <col min="1040" max="1040" width="4.25" style="408" customWidth="1"/>
    <col min="1041" max="1280" width="9" style="408"/>
    <col min="1281" max="1281" width="4.25" style="408" customWidth="1"/>
    <col min="1282" max="1283" width="11" style="408" customWidth="1"/>
    <col min="1284" max="1284" width="4.25" style="408" customWidth="1"/>
    <col min="1285" max="1285" width="13.25" style="408" customWidth="1"/>
    <col min="1286" max="1286" width="2.5" style="408" bestFit="1" customWidth="1"/>
    <col min="1287" max="1292" width="8.75" style="408" customWidth="1"/>
    <col min="1293" max="1293" width="4.25" style="408" customWidth="1"/>
    <col min="1294" max="1295" width="11" style="408" customWidth="1"/>
    <col min="1296" max="1296" width="4.25" style="408" customWidth="1"/>
    <col min="1297" max="1536" width="9" style="408"/>
    <col min="1537" max="1537" width="4.25" style="408" customWidth="1"/>
    <col min="1538" max="1539" width="11" style="408" customWidth="1"/>
    <col min="1540" max="1540" width="4.25" style="408" customWidth="1"/>
    <col min="1541" max="1541" width="13.25" style="408" customWidth="1"/>
    <col min="1542" max="1542" width="2.5" style="408" bestFit="1" customWidth="1"/>
    <col min="1543" max="1548" width="8.75" style="408" customWidth="1"/>
    <col min="1549" max="1549" width="4.25" style="408" customWidth="1"/>
    <col min="1550" max="1551" width="11" style="408" customWidth="1"/>
    <col min="1552" max="1552" width="4.25" style="408" customWidth="1"/>
    <col min="1553" max="1792" width="9" style="408"/>
    <col min="1793" max="1793" width="4.25" style="408" customWidth="1"/>
    <col min="1794" max="1795" width="11" style="408" customWidth="1"/>
    <col min="1796" max="1796" width="4.25" style="408" customWidth="1"/>
    <col min="1797" max="1797" width="13.25" style="408" customWidth="1"/>
    <col min="1798" max="1798" width="2.5" style="408" bestFit="1" customWidth="1"/>
    <col min="1799" max="1804" width="8.75" style="408" customWidth="1"/>
    <col min="1805" max="1805" width="4.25" style="408" customWidth="1"/>
    <col min="1806" max="1807" width="11" style="408" customWidth="1"/>
    <col min="1808" max="1808" width="4.25" style="408" customWidth="1"/>
    <col min="1809" max="2048" width="9" style="408"/>
    <col min="2049" max="2049" width="4.25" style="408" customWidth="1"/>
    <col min="2050" max="2051" width="11" style="408" customWidth="1"/>
    <col min="2052" max="2052" width="4.25" style="408" customWidth="1"/>
    <col min="2053" max="2053" width="13.25" style="408" customWidth="1"/>
    <col min="2054" max="2054" width="2.5" style="408" bestFit="1" customWidth="1"/>
    <col min="2055" max="2060" width="8.75" style="408" customWidth="1"/>
    <col min="2061" max="2061" width="4.25" style="408" customWidth="1"/>
    <col min="2062" max="2063" width="11" style="408" customWidth="1"/>
    <col min="2064" max="2064" width="4.25" style="408" customWidth="1"/>
    <col min="2065" max="2304" width="9" style="408"/>
    <col min="2305" max="2305" width="4.25" style="408" customWidth="1"/>
    <col min="2306" max="2307" width="11" style="408" customWidth="1"/>
    <col min="2308" max="2308" width="4.25" style="408" customWidth="1"/>
    <col min="2309" max="2309" width="13.25" style="408" customWidth="1"/>
    <col min="2310" max="2310" width="2.5" style="408" bestFit="1" customWidth="1"/>
    <col min="2311" max="2316" width="8.75" style="408" customWidth="1"/>
    <col min="2317" max="2317" width="4.25" style="408" customWidth="1"/>
    <col min="2318" max="2319" width="11" style="408" customWidth="1"/>
    <col min="2320" max="2320" width="4.25" style="408" customWidth="1"/>
    <col min="2321" max="2560" width="9" style="408"/>
    <col min="2561" max="2561" width="4.25" style="408" customWidth="1"/>
    <col min="2562" max="2563" width="11" style="408" customWidth="1"/>
    <col min="2564" max="2564" width="4.25" style="408" customWidth="1"/>
    <col min="2565" max="2565" width="13.25" style="408" customWidth="1"/>
    <col min="2566" max="2566" width="2.5" style="408" bestFit="1" customWidth="1"/>
    <col min="2567" max="2572" width="8.75" style="408" customWidth="1"/>
    <col min="2573" max="2573" width="4.25" style="408" customWidth="1"/>
    <col min="2574" max="2575" width="11" style="408" customWidth="1"/>
    <col min="2576" max="2576" width="4.25" style="408" customWidth="1"/>
    <col min="2577" max="2816" width="9" style="408"/>
    <col min="2817" max="2817" width="4.25" style="408" customWidth="1"/>
    <col min="2818" max="2819" width="11" style="408" customWidth="1"/>
    <col min="2820" max="2820" width="4.25" style="408" customWidth="1"/>
    <col min="2821" max="2821" width="13.25" style="408" customWidth="1"/>
    <col min="2822" max="2822" width="2.5" style="408" bestFit="1" customWidth="1"/>
    <col min="2823" max="2828" width="8.75" style="408" customWidth="1"/>
    <col min="2829" max="2829" width="4.25" style="408" customWidth="1"/>
    <col min="2830" max="2831" width="11" style="408" customWidth="1"/>
    <col min="2832" max="2832" width="4.25" style="408" customWidth="1"/>
    <col min="2833" max="3072" width="9" style="408"/>
    <col min="3073" max="3073" width="4.25" style="408" customWidth="1"/>
    <col min="3074" max="3075" width="11" style="408" customWidth="1"/>
    <col min="3076" max="3076" width="4.25" style="408" customWidth="1"/>
    <col min="3077" max="3077" width="13.25" style="408" customWidth="1"/>
    <col min="3078" max="3078" width="2.5" style="408" bestFit="1" customWidth="1"/>
    <col min="3079" max="3084" width="8.75" style="408" customWidth="1"/>
    <col min="3085" max="3085" width="4.25" style="408" customWidth="1"/>
    <col min="3086" max="3087" width="11" style="408" customWidth="1"/>
    <col min="3088" max="3088" width="4.25" style="408" customWidth="1"/>
    <col min="3089" max="3328" width="9" style="408"/>
    <col min="3329" max="3329" width="4.25" style="408" customWidth="1"/>
    <col min="3330" max="3331" width="11" style="408" customWidth="1"/>
    <col min="3332" max="3332" width="4.25" style="408" customWidth="1"/>
    <col min="3333" max="3333" width="13.25" style="408" customWidth="1"/>
    <col min="3334" max="3334" width="2.5" style="408" bestFit="1" customWidth="1"/>
    <col min="3335" max="3340" width="8.75" style="408" customWidth="1"/>
    <col min="3341" max="3341" width="4.25" style="408" customWidth="1"/>
    <col min="3342" max="3343" width="11" style="408" customWidth="1"/>
    <col min="3344" max="3344" width="4.25" style="408" customWidth="1"/>
    <col min="3345" max="3584" width="9" style="408"/>
    <col min="3585" max="3585" width="4.25" style="408" customWidth="1"/>
    <col min="3586" max="3587" width="11" style="408" customWidth="1"/>
    <col min="3588" max="3588" width="4.25" style="408" customWidth="1"/>
    <col min="3589" max="3589" width="13.25" style="408" customWidth="1"/>
    <col min="3590" max="3590" width="2.5" style="408" bestFit="1" customWidth="1"/>
    <col min="3591" max="3596" width="8.75" style="408" customWidth="1"/>
    <col min="3597" max="3597" width="4.25" style="408" customWidth="1"/>
    <col min="3598" max="3599" width="11" style="408" customWidth="1"/>
    <col min="3600" max="3600" width="4.25" style="408" customWidth="1"/>
    <col min="3601" max="3840" width="9" style="408"/>
    <col min="3841" max="3841" width="4.25" style="408" customWidth="1"/>
    <col min="3842" max="3843" width="11" style="408" customWidth="1"/>
    <col min="3844" max="3844" width="4.25" style="408" customWidth="1"/>
    <col min="3845" max="3845" width="13.25" style="408" customWidth="1"/>
    <col min="3846" max="3846" width="2.5" style="408" bestFit="1" customWidth="1"/>
    <col min="3847" max="3852" width="8.75" style="408" customWidth="1"/>
    <col min="3853" max="3853" width="4.25" style="408" customWidth="1"/>
    <col min="3854" max="3855" width="11" style="408" customWidth="1"/>
    <col min="3856" max="3856" width="4.25" style="408" customWidth="1"/>
    <col min="3857" max="4096" width="9" style="408"/>
    <col min="4097" max="4097" width="4.25" style="408" customWidth="1"/>
    <col min="4098" max="4099" width="11" style="408" customWidth="1"/>
    <col min="4100" max="4100" width="4.25" style="408" customWidth="1"/>
    <col min="4101" max="4101" width="13.25" style="408" customWidth="1"/>
    <col min="4102" max="4102" width="2.5" style="408" bestFit="1" customWidth="1"/>
    <col min="4103" max="4108" width="8.75" style="408" customWidth="1"/>
    <col min="4109" max="4109" width="4.25" style="408" customWidth="1"/>
    <col min="4110" max="4111" width="11" style="408" customWidth="1"/>
    <col min="4112" max="4112" width="4.25" style="408" customWidth="1"/>
    <col min="4113" max="4352" width="9" style="408"/>
    <col min="4353" max="4353" width="4.25" style="408" customWidth="1"/>
    <col min="4354" max="4355" width="11" style="408" customWidth="1"/>
    <col min="4356" max="4356" width="4.25" style="408" customWidth="1"/>
    <col min="4357" max="4357" width="13.25" style="408" customWidth="1"/>
    <col min="4358" max="4358" width="2.5" style="408" bestFit="1" customWidth="1"/>
    <col min="4359" max="4364" width="8.75" style="408" customWidth="1"/>
    <col min="4365" max="4365" width="4.25" style="408" customWidth="1"/>
    <col min="4366" max="4367" width="11" style="408" customWidth="1"/>
    <col min="4368" max="4368" width="4.25" style="408" customWidth="1"/>
    <col min="4369" max="4608" width="9" style="408"/>
    <col min="4609" max="4609" width="4.25" style="408" customWidth="1"/>
    <col min="4610" max="4611" width="11" style="408" customWidth="1"/>
    <col min="4612" max="4612" width="4.25" style="408" customWidth="1"/>
    <col min="4613" max="4613" width="13.25" style="408" customWidth="1"/>
    <col min="4614" max="4614" width="2.5" style="408" bestFit="1" customWidth="1"/>
    <col min="4615" max="4620" width="8.75" style="408" customWidth="1"/>
    <col min="4621" max="4621" width="4.25" style="408" customWidth="1"/>
    <col min="4622" max="4623" width="11" style="408" customWidth="1"/>
    <col min="4624" max="4624" width="4.25" style="408" customWidth="1"/>
    <col min="4625" max="4864" width="9" style="408"/>
    <col min="4865" max="4865" width="4.25" style="408" customWidth="1"/>
    <col min="4866" max="4867" width="11" style="408" customWidth="1"/>
    <col min="4868" max="4868" width="4.25" style="408" customWidth="1"/>
    <col min="4869" max="4869" width="13.25" style="408" customWidth="1"/>
    <col min="4870" max="4870" width="2.5" style="408" bestFit="1" customWidth="1"/>
    <col min="4871" max="4876" width="8.75" style="408" customWidth="1"/>
    <col min="4877" max="4877" width="4.25" style="408" customWidth="1"/>
    <col min="4878" max="4879" width="11" style="408" customWidth="1"/>
    <col min="4880" max="4880" width="4.25" style="408" customWidth="1"/>
    <col min="4881" max="5120" width="9" style="408"/>
    <col min="5121" max="5121" width="4.25" style="408" customWidth="1"/>
    <col min="5122" max="5123" width="11" style="408" customWidth="1"/>
    <col min="5124" max="5124" width="4.25" style="408" customWidth="1"/>
    <col min="5125" max="5125" width="13.25" style="408" customWidth="1"/>
    <col min="5126" max="5126" width="2.5" style="408" bestFit="1" customWidth="1"/>
    <col min="5127" max="5132" width="8.75" style="408" customWidth="1"/>
    <col min="5133" max="5133" width="4.25" style="408" customWidth="1"/>
    <col min="5134" max="5135" width="11" style="408" customWidth="1"/>
    <col min="5136" max="5136" width="4.25" style="408" customWidth="1"/>
    <col min="5137" max="5376" width="9" style="408"/>
    <col min="5377" max="5377" width="4.25" style="408" customWidth="1"/>
    <col min="5378" max="5379" width="11" style="408" customWidth="1"/>
    <col min="5380" max="5380" width="4.25" style="408" customWidth="1"/>
    <col min="5381" max="5381" width="13.25" style="408" customWidth="1"/>
    <col min="5382" max="5382" width="2.5" style="408" bestFit="1" customWidth="1"/>
    <col min="5383" max="5388" width="8.75" style="408" customWidth="1"/>
    <col min="5389" max="5389" width="4.25" style="408" customWidth="1"/>
    <col min="5390" max="5391" width="11" style="408" customWidth="1"/>
    <col min="5392" max="5392" width="4.25" style="408" customWidth="1"/>
    <col min="5393" max="5632" width="9" style="408"/>
    <col min="5633" max="5633" width="4.25" style="408" customWidth="1"/>
    <col min="5634" max="5635" width="11" style="408" customWidth="1"/>
    <col min="5636" max="5636" width="4.25" style="408" customWidth="1"/>
    <col min="5637" max="5637" width="13.25" style="408" customWidth="1"/>
    <col min="5638" max="5638" width="2.5" style="408" bestFit="1" customWidth="1"/>
    <col min="5639" max="5644" width="8.75" style="408" customWidth="1"/>
    <col min="5645" max="5645" width="4.25" style="408" customWidth="1"/>
    <col min="5646" max="5647" width="11" style="408" customWidth="1"/>
    <col min="5648" max="5648" width="4.25" style="408" customWidth="1"/>
    <col min="5649" max="5888" width="9" style="408"/>
    <col min="5889" max="5889" width="4.25" style="408" customWidth="1"/>
    <col min="5890" max="5891" width="11" style="408" customWidth="1"/>
    <col min="5892" max="5892" width="4.25" style="408" customWidth="1"/>
    <col min="5893" max="5893" width="13.25" style="408" customWidth="1"/>
    <col min="5894" max="5894" width="2.5" style="408" bestFit="1" customWidth="1"/>
    <col min="5895" max="5900" width="8.75" style="408" customWidth="1"/>
    <col min="5901" max="5901" width="4.25" style="408" customWidth="1"/>
    <col min="5902" max="5903" width="11" style="408" customWidth="1"/>
    <col min="5904" max="5904" width="4.25" style="408" customWidth="1"/>
    <col min="5905" max="6144" width="9" style="408"/>
    <col min="6145" max="6145" width="4.25" style="408" customWidth="1"/>
    <col min="6146" max="6147" width="11" style="408" customWidth="1"/>
    <col min="6148" max="6148" width="4.25" style="408" customWidth="1"/>
    <col min="6149" max="6149" width="13.25" style="408" customWidth="1"/>
    <col min="6150" max="6150" width="2.5" style="408" bestFit="1" customWidth="1"/>
    <col min="6151" max="6156" width="8.75" style="408" customWidth="1"/>
    <col min="6157" max="6157" width="4.25" style="408" customWidth="1"/>
    <col min="6158" max="6159" width="11" style="408" customWidth="1"/>
    <col min="6160" max="6160" width="4.25" style="408" customWidth="1"/>
    <col min="6161" max="6400" width="9" style="408"/>
    <col min="6401" max="6401" width="4.25" style="408" customWidth="1"/>
    <col min="6402" max="6403" width="11" style="408" customWidth="1"/>
    <col min="6404" max="6404" width="4.25" style="408" customWidth="1"/>
    <col min="6405" max="6405" width="13.25" style="408" customWidth="1"/>
    <col min="6406" max="6406" width="2.5" style="408" bestFit="1" customWidth="1"/>
    <col min="6407" max="6412" width="8.75" style="408" customWidth="1"/>
    <col min="6413" max="6413" width="4.25" style="408" customWidth="1"/>
    <col min="6414" max="6415" width="11" style="408" customWidth="1"/>
    <col min="6416" max="6416" width="4.25" style="408" customWidth="1"/>
    <col min="6417" max="6656" width="9" style="408"/>
    <col min="6657" max="6657" width="4.25" style="408" customWidth="1"/>
    <col min="6658" max="6659" width="11" style="408" customWidth="1"/>
    <col min="6660" max="6660" width="4.25" style="408" customWidth="1"/>
    <col min="6661" max="6661" width="13.25" style="408" customWidth="1"/>
    <col min="6662" max="6662" width="2.5" style="408" bestFit="1" customWidth="1"/>
    <col min="6663" max="6668" width="8.75" style="408" customWidth="1"/>
    <col min="6669" max="6669" width="4.25" style="408" customWidth="1"/>
    <col min="6670" max="6671" width="11" style="408" customWidth="1"/>
    <col min="6672" max="6672" width="4.25" style="408" customWidth="1"/>
    <col min="6673" max="6912" width="9" style="408"/>
    <col min="6913" max="6913" width="4.25" style="408" customWidth="1"/>
    <col min="6914" max="6915" width="11" style="408" customWidth="1"/>
    <col min="6916" max="6916" width="4.25" style="408" customWidth="1"/>
    <col min="6917" max="6917" width="13.25" style="408" customWidth="1"/>
    <col min="6918" max="6918" width="2.5" style="408" bestFit="1" customWidth="1"/>
    <col min="6919" max="6924" width="8.75" style="408" customWidth="1"/>
    <col min="6925" max="6925" width="4.25" style="408" customWidth="1"/>
    <col min="6926" max="6927" width="11" style="408" customWidth="1"/>
    <col min="6928" max="6928" width="4.25" style="408" customWidth="1"/>
    <col min="6929" max="7168" width="9" style="408"/>
    <col min="7169" max="7169" width="4.25" style="408" customWidth="1"/>
    <col min="7170" max="7171" width="11" style="408" customWidth="1"/>
    <col min="7172" max="7172" width="4.25" style="408" customWidth="1"/>
    <col min="7173" max="7173" width="13.25" style="408" customWidth="1"/>
    <col min="7174" max="7174" width="2.5" style="408" bestFit="1" customWidth="1"/>
    <col min="7175" max="7180" width="8.75" style="408" customWidth="1"/>
    <col min="7181" max="7181" width="4.25" style="408" customWidth="1"/>
    <col min="7182" max="7183" width="11" style="408" customWidth="1"/>
    <col min="7184" max="7184" width="4.25" style="408" customWidth="1"/>
    <col min="7185" max="7424" width="9" style="408"/>
    <col min="7425" max="7425" width="4.25" style="408" customWidth="1"/>
    <col min="7426" max="7427" width="11" style="408" customWidth="1"/>
    <col min="7428" max="7428" width="4.25" style="408" customWidth="1"/>
    <col min="7429" max="7429" width="13.25" style="408" customWidth="1"/>
    <col min="7430" max="7430" width="2.5" style="408" bestFit="1" customWidth="1"/>
    <col min="7431" max="7436" width="8.75" style="408" customWidth="1"/>
    <col min="7437" max="7437" width="4.25" style="408" customWidth="1"/>
    <col min="7438" max="7439" width="11" style="408" customWidth="1"/>
    <col min="7440" max="7440" width="4.25" style="408" customWidth="1"/>
    <col min="7441" max="7680" width="9" style="408"/>
    <col min="7681" max="7681" width="4.25" style="408" customWidth="1"/>
    <col min="7682" max="7683" width="11" style="408" customWidth="1"/>
    <col min="7684" max="7684" width="4.25" style="408" customWidth="1"/>
    <col min="7685" max="7685" width="13.25" style="408" customWidth="1"/>
    <col min="7686" max="7686" width="2.5" style="408" bestFit="1" customWidth="1"/>
    <col min="7687" max="7692" width="8.75" style="408" customWidth="1"/>
    <col min="7693" max="7693" width="4.25" style="408" customWidth="1"/>
    <col min="7694" max="7695" width="11" style="408" customWidth="1"/>
    <col min="7696" max="7696" width="4.25" style="408" customWidth="1"/>
    <col min="7697" max="7936" width="9" style="408"/>
    <col min="7937" max="7937" width="4.25" style="408" customWidth="1"/>
    <col min="7938" max="7939" width="11" style="408" customWidth="1"/>
    <col min="7940" max="7940" width="4.25" style="408" customWidth="1"/>
    <col min="7941" max="7941" width="13.25" style="408" customWidth="1"/>
    <col min="7942" max="7942" width="2.5" style="408" bestFit="1" customWidth="1"/>
    <col min="7943" max="7948" width="8.75" style="408" customWidth="1"/>
    <col min="7949" max="7949" width="4.25" style="408" customWidth="1"/>
    <col min="7950" max="7951" width="11" style="408" customWidth="1"/>
    <col min="7952" max="7952" width="4.25" style="408" customWidth="1"/>
    <col min="7953" max="8192" width="9" style="408"/>
    <col min="8193" max="8193" width="4.25" style="408" customWidth="1"/>
    <col min="8194" max="8195" width="11" style="408" customWidth="1"/>
    <col min="8196" max="8196" width="4.25" style="408" customWidth="1"/>
    <col min="8197" max="8197" width="13.25" style="408" customWidth="1"/>
    <col min="8198" max="8198" width="2.5" style="408" bestFit="1" customWidth="1"/>
    <col min="8199" max="8204" width="8.75" style="408" customWidth="1"/>
    <col min="8205" max="8205" width="4.25" style="408" customWidth="1"/>
    <col min="8206" max="8207" width="11" style="408" customWidth="1"/>
    <col min="8208" max="8208" width="4.25" style="408" customWidth="1"/>
    <col min="8209" max="8448" width="9" style="408"/>
    <col min="8449" max="8449" width="4.25" style="408" customWidth="1"/>
    <col min="8450" max="8451" width="11" style="408" customWidth="1"/>
    <col min="8452" max="8452" width="4.25" style="408" customWidth="1"/>
    <col min="8453" max="8453" width="13.25" style="408" customWidth="1"/>
    <col min="8454" max="8454" width="2.5" style="408" bestFit="1" customWidth="1"/>
    <col min="8455" max="8460" width="8.75" style="408" customWidth="1"/>
    <col min="8461" max="8461" width="4.25" style="408" customWidth="1"/>
    <col min="8462" max="8463" width="11" style="408" customWidth="1"/>
    <col min="8464" max="8464" width="4.25" style="408" customWidth="1"/>
    <col min="8465" max="8704" width="9" style="408"/>
    <col min="8705" max="8705" width="4.25" style="408" customWidth="1"/>
    <col min="8706" max="8707" width="11" style="408" customWidth="1"/>
    <col min="8708" max="8708" width="4.25" style="408" customWidth="1"/>
    <col min="8709" max="8709" width="13.25" style="408" customWidth="1"/>
    <col min="8710" max="8710" width="2.5" style="408" bestFit="1" customWidth="1"/>
    <col min="8711" max="8716" width="8.75" style="408" customWidth="1"/>
    <col min="8717" max="8717" width="4.25" style="408" customWidth="1"/>
    <col min="8718" max="8719" width="11" style="408" customWidth="1"/>
    <col min="8720" max="8720" width="4.25" style="408" customWidth="1"/>
    <col min="8721" max="8960" width="9" style="408"/>
    <col min="8961" max="8961" width="4.25" style="408" customWidth="1"/>
    <col min="8962" max="8963" width="11" style="408" customWidth="1"/>
    <col min="8964" max="8964" width="4.25" style="408" customWidth="1"/>
    <col min="8965" max="8965" width="13.25" style="408" customWidth="1"/>
    <col min="8966" max="8966" width="2.5" style="408" bestFit="1" customWidth="1"/>
    <col min="8967" max="8972" width="8.75" style="408" customWidth="1"/>
    <col min="8973" max="8973" width="4.25" style="408" customWidth="1"/>
    <col min="8974" max="8975" width="11" style="408" customWidth="1"/>
    <col min="8976" max="8976" width="4.25" style="408" customWidth="1"/>
    <col min="8977" max="9216" width="9" style="408"/>
    <col min="9217" max="9217" width="4.25" style="408" customWidth="1"/>
    <col min="9218" max="9219" width="11" style="408" customWidth="1"/>
    <col min="9220" max="9220" width="4.25" style="408" customWidth="1"/>
    <col min="9221" max="9221" width="13.25" style="408" customWidth="1"/>
    <col min="9222" max="9222" width="2.5" style="408" bestFit="1" customWidth="1"/>
    <col min="9223" max="9228" width="8.75" style="408" customWidth="1"/>
    <col min="9229" max="9229" width="4.25" style="408" customWidth="1"/>
    <col min="9230" max="9231" width="11" style="408" customWidth="1"/>
    <col min="9232" max="9232" width="4.25" style="408" customWidth="1"/>
    <col min="9233" max="9472" width="9" style="408"/>
    <col min="9473" max="9473" width="4.25" style="408" customWidth="1"/>
    <col min="9474" max="9475" width="11" style="408" customWidth="1"/>
    <col min="9476" max="9476" width="4.25" style="408" customWidth="1"/>
    <col min="9477" max="9477" width="13.25" style="408" customWidth="1"/>
    <col min="9478" max="9478" width="2.5" style="408" bestFit="1" customWidth="1"/>
    <col min="9479" max="9484" width="8.75" style="408" customWidth="1"/>
    <col min="9485" max="9485" width="4.25" style="408" customWidth="1"/>
    <col min="9486" max="9487" width="11" style="408" customWidth="1"/>
    <col min="9488" max="9488" width="4.25" style="408" customWidth="1"/>
    <col min="9489" max="9728" width="9" style="408"/>
    <col min="9729" max="9729" width="4.25" style="408" customWidth="1"/>
    <col min="9730" max="9731" width="11" style="408" customWidth="1"/>
    <col min="9732" max="9732" width="4.25" style="408" customWidth="1"/>
    <col min="9733" max="9733" width="13.25" style="408" customWidth="1"/>
    <col min="9734" max="9734" width="2.5" style="408" bestFit="1" customWidth="1"/>
    <col min="9735" max="9740" width="8.75" style="408" customWidth="1"/>
    <col min="9741" max="9741" width="4.25" style="408" customWidth="1"/>
    <col min="9742" max="9743" width="11" style="408" customWidth="1"/>
    <col min="9744" max="9744" width="4.25" style="408" customWidth="1"/>
    <col min="9745" max="9984" width="9" style="408"/>
    <col min="9985" max="9985" width="4.25" style="408" customWidth="1"/>
    <col min="9986" max="9987" width="11" style="408" customWidth="1"/>
    <col min="9988" max="9988" width="4.25" style="408" customWidth="1"/>
    <col min="9989" max="9989" width="13.25" style="408" customWidth="1"/>
    <col min="9990" max="9990" width="2.5" style="408" bestFit="1" customWidth="1"/>
    <col min="9991" max="9996" width="8.75" style="408" customWidth="1"/>
    <col min="9997" max="9997" width="4.25" style="408" customWidth="1"/>
    <col min="9998" max="9999" width="11" style="408" customWidth="1"/>
    <col min="10000" max="10000" width="4.25" style="408" customWidth="1"/>
    <col min="10001" max="10240" width="9" style="408"/>
    <col min="10241" max="10241" width="4.25" style="408" customWidth="1"/>
    <col min="10242" max="10243" width="11" style="408" customWidth="1"/>
    <col min="10244" max="10244" width="4.25" style="408" customWidth="1"/>
    <col min="10245" max="10245" width="13.25" style="408" customWidth="1"/>
    <col min="10246" max="10246" width="2.5" style="408" bestFit="1" customWidth="1"/>
    <col min="10247" max="10252" width="8.75" style="408" customWidth="1"/>
    <col min="10253" max="10253" width="4.25" style="408" customWidth="1"/>
    <col min="10254" max="10255" width="11" style="408" customWidth="1"/>
    <col min="10256" max="10256" width="4.25" style="408" customWidth="1"/>
    <col min="10257" max="10496" width="9" style="408"/>
    <col min="10497" max="10497" width="4.25" style="408" customWidth="1"/>
    <col min="10498" max="10499" width="11" style="408" customWidth="1"/>
    <col min="10500" max="10500" width="4.25" style="408" customWidth="1"/>
    <col min="10501" max="10501" width="13.25" style="408" customWidth="1"/>
    <col min="10502" max="10502" width="2.5" style="408" bestFit="1" customWidth="1"/>
    <col min="10503" max="10508" width="8.75" style="408" customWidth="1"/>
    <col min="10509" max="10509" width="4.25" style="408" customWidth="1"/>
    <col min="10510" max="10511" width="11" style="408" customWidth="1"/>
    <col min="10512" max="10512" width="4.25" style="408" customWidth="1"/>
    <col min="10513" max="10752" width="9" style="408"/>
    <col min="10753" max="10753" width="4.25" style="408" customWidth="1"/>
    <col min="10754" max="10755" width="11" style="408" customWidth="1"/>
    <col min="10756" max="10756" width="4.25" style="408" customWidth="1"/>
    <col min="10757" max="10757" width="13.25" style="408" customWidth="1"/>
    <col min="10758" max="10758" width="2.5" style="408" bestFit="1" customWidth="1"/>
    <col min="10759" max="10764" width="8.75" style="408" customWidth="1"/>
    <col min="10765" max="10765" width="4.25" style="408" customWidth="1"/>
    <col min="10766" max="10767" width="11" style="408" customWidth="1"/>
    <col min="10768" max="10768" width="4.25" style="408" customWidth="1"/>
    <col min="10769" max="11008" width="9" style="408"/>
    <col min="11009" max="11009" width="4.25" style="408" customWidth="1"/>
    <col min="11010" max="11011" width="11" style="408" customWidth="1"/>
    <col min="11012" max="11012" width="4.25" style="408" customWidth="1"/>
    <col min="11013" max="11013" width="13.25" style="408" customWidth="1"/>
    <col min="11014" max="11014" width="2.5" style="408" bestFit="1" customWidth="1"/>
    <col min="11015" max="11020" width="8.75" style="408" customWidth="1"/>
    <col min="11021" max="11021" width="4.25" style="408" customWidth="1"/>
    <col min="11022" max="11023" width="11" style="408" customWidth="1"/>
    <col min="11024" max="11024" width="4.25" style="408" customWidth="1"/>
    <col min="11025" max="11264" width="9" style="408"/>
    <col min="11265" max="11265" width="4.25" style="408" customWidth="1"/>
    <col min="11266" max="11267" width="11" style="408" customWidth="1"/>
    <col min="11268" max="11268" width="4.25" style="408" customWidth="1"/>
    <col min="11269" max="11269" width="13.25" style="408" customWidth="1"/>
    <col min="11270" max="11270" width="2.5" style="408" bestFit="1" customWidth="1"/>
    <col min="11271" max="11276" width="8.75" style="408" customWidth="1"/>
    <col min="11277" max="11277" width="4.25" style="408" customWidth="1"/>
    <col min="11278" max="11279" width="11" style="408" customWidth="1"/>
    <col min="11280" max="11280" width="4.25" style="408" customWidth="1"/>
    <col min="11281" max="11520" width="9" style="408"/>
    <col min="11521" max="11521" width="4.25" style="408" customWidth="1"/>
    <col min="11522" max="11523" width="11" style="408" customWidth="1"/>
    <col min="11524" max="11524" width="4.25" style="408" customWidth="1"/>
    <col min="11525" max="11525" width="13.25" style="408" customWidth="1"/>
    <col min="11526" max="11526" width="2.5" style="408" bestFit="1" customWidth="1"/>
    <col min="11527" max="11532" width="8.75" style="408" customWidth="1"/>
    <col min="11533" max="11533" width="4.25" style="408" customWidth="1"/>
    <col min="11534" max="11535" width="11" style="408" customWidth="1"/>
    <col min="11536" max="11536" width="4.25" style="408" customWidth="1"/>
    <col min="11537" max="11776" width="9" style="408"/>
    <col min="11777" max="11777" width="4.25" style="408" customWidth="1"/>
    <col min="11778" max="11779" width="11" style="408" customWidth="1"/>
    <col min="11780" max="11780" width="4.25" style="408" customWidth="1"/>
    <col min="11781" max="11781" width="13.25" style="408" customWidth="1"/>
    <col min="11782" max="11782" width="2.5" style="408" bestFit="1" customWidth="1"/>
    <col min="11783" max="11788" width="8.75" style="408" customWidth="1"/>
    <col min="11789" max="11789" width="4.25" style="408" customWidth="1"/>
    <col min="11790" max="11791" width="11" style="408" customWidth="1"/>
    <col min="11792" max="11792" width="4.25" style="408" customWidth="1"/>
    <col min="11793" max="12032" width="9" style="408"/>
    <col min="12033" max="12033" width="4.25" style="408" customWidth="1"/>
    <col min="12034" max="12035" width="11" style="408" customWidth="1"/>
    <col min="12036" max="12036" width="4.25" style="408" customWidth="1"/>
    <col min="12037" max="12037" width="13.25" style="408" customWidth="1"/>
    <col min="12038" max="12038" width="2.5" style="408" bestFit="1" customWidth="1"/>
    <col min="12039" max="12044" width="8.75" style="408" customWidth="1"/>
    <col min="12045" max="12045" width="4.25" style="408" customWidth="1"/>
    <col min="12046" max="12047" width="11" style="408" customWidth="1"/>
    <col min="12048" max="12048" width="4.25" style="408" customWidth="1"/>
    <col min="12049" max="12288" width="9" style="408"/>
    <col min="12289" max="12289" width="4.25" style="408" customWidth="1"/>
    <col min="12290" max="12291" width="11" style="408" customWidth="1"/>
    <col min="12292" max="12292" width="4.25" style="408" customWidth="1"/>
    <col min="12293" max="12293" width="13.25" style="408" customWidth="1"/>
    <col min="12294" max="12294" width="2.5" style="408" bestFit="1" customWidth="1"/>
    <col min="12295" max="12300" width="8.75" style="408" customWidth="1"/>
    <col min="12301" max="12301" width="4.25" style="408" customWidth="1"/>
    <col min="12302" max="12303" width="11" style="408" customWidth="1"/>
    <col min="12304" max="12304" width="4.25" style="408" customWidth="1"/>
    <col min="12305" max="12544" width="9" style="408"/>
    <col min="12545" max="12545" width="4.25" style="408" customWidth="1"/>
    <col min="12546" max="12547" width="11" style="408" customWidth="1"/>
    <col min="12548" max="12548" width="4.25" style="408" customWidth="1"/>
    <col min="12549" max="12549" width="13.25" style="408" customWidth="1"/>
    <col min="12550" max="12550" width="2.5" style="408" bestFit="1" customWidth="1"/>
    <col min="12551" max="12556" width="8.75" style="408" customWidth="1"/>
    <col min="12557" max="12557" width="4.25" style="408" customWidth="1"/>
    <col min="12558" max="12559" width="11" style="408" customWidth="1"/>
    <col min="12560" max="12560" width="4.25" style="408" customWidth="1"/>
    <col min="12561" max="12800" width="9" style="408"/>
    <col min="12801" max="12801" width="4.25" style="408" customWidth="1"/>
    <col min="12802" max="12803" width="11" style="408" customWidth="1"/>
    <col min="12804" max="12804" width="4.25" style="408" customWidth="1"/>
    <col min="12805" max="12805" width="13.25" style="408" customWidth="1"/>
    <col min="12806" max="12806" width="2.5" style="408" bestFit="1" customWidth="1"/>
    <col min="12807" max="12812" width="8.75" style="408" customWidth="1"/>
    <col min="12813" max="12813" width="4.25" style="408" customWidth="1"/>
    <col min="12814" max="12815" width="11" style="408" customWidth="1"/>
    <col min="12816" max="12816" width="4.25" style="408" customWidth="1"/>
    <col min="12817" max="13056" width="9" style="408"/>
    <col min="13057" max="13057" width="4.25" style="408" customWidth="1"/>
    <col min="13058" max="13059" width="11" style="408" customWidth="1"/>
    <col min="13060" max="13060" width="4.25" style="408" customWidth="1"/>
    <col min="13061" max="13061" width="13.25" style="408" customWidth="1"/>
    <col min="13062" max="13062" width="2.5" style="408" bestFit="1" customWidth="1"/>
    <col min="13063" max="13068" width="8.75" style="408" customWidth="1"/>
    <col min="13069" max="13069" width="4.25" style="408" customWidth="1"/>
    <col min="13070" max="13071" width="11" style="408" customWidth="1"/>
    <col min="13072" max="13072" width="4.25" style="408" customWidth="1"/>
    <col min="13073" max="13312" width="9" style="408"/>
    <col min="13313" max="13313" width="4.25" style="408" customWidth="1"/>
    <col min="13314" max="13315" width="11" style="408" customWidth="1"/>
    <col min="13316" max="13316" width="4.25" style="408" customWidth="1"/>
    <col min="13317" max="13317" width="13.25" style="408" customWidth="1"/>
    <col min="13318" max="13318" width="2.5" style="408" bestFit="1" customWidth="1"/>
    <col min="13319" max="13324" width="8.75" style="408" customWidth="1"/>
    <col min="13325" max="13325" width="4.25" style="408" customWidth="1"/>
    <col min="13326" max="13327" width="11" style="408" customWidth="1"/>
    <col min="13328" max="13328" width="4.25" style="408" customWidth="1"/>
    <col min="13329" max="13568" width="9" style="408"/>
    <col min="13569" max="13569" width="4.25" style="408" customWidth="1"/>
    <col min="13570" max="13571" width="11" style="408" customWidth="1"/>
    <col min="13572" max="13572" width="4.25" style="408" customWidth="1"/>
    <col min="13573" max="13573" width="13.25" style="408" customWidth="1"/>
    <col min="13574" max="13574" width="2.5" style="408" bestFit="1" customWidth="1"/>
    <col min="13575" max="13580" width="8.75" style="408" customWidth="1"/>
    <col min="13581" max="13581" width="4.25" style="408" customWidth="1"/>
    <col min="13582" max="13583" width="11" style="408" customWidth="1"/>
    <col min="13584" max="13584" width="4.25" style="408" customWidth="1"/>
    <col min="13585" max="13824" width="9" style="408"/>
    <col min="13825" max="13825" width="4.25" style="408" customWidth="1"/>
    <col min="13826" max="13827" width="11" style="408" customWidth="1"/>
    <col min="13828" max="13828" width="4.25" style="408" customWidth="1"/>
    <col min="13829" max="13829" width="13.25" style="408" customWidth="1"/>
    <col min="13830" max="13830" width="2.5" style="408" bestFit="1" customWidth="1"/>
    <col min="13831" max="13836" width="8.75" style="408" customWidth="1"/>
    <col min="13837" max="13837" width="4.25" style="408" customWidth="1"/>
    <col min="13838" max="13839" width="11" style="408" customWidth="1"/>
    <col min="13840" max="13840" width="4.25" style="408" customWidth="1"/>
    <col min="13841" max="14080" width="9" style="408"/>
    <col min="14081" max="14081" width="4.25" style="408" customWidth="1"/>
    <col min="14082" max="14083" width="11" style="408" customWidth="1"/>
    <col min="14084" max="14084" width="4.25" style="408" customWidth="1"/>
    <col min="14085" max="14085" width="13.25" style="408" customWidth="1"/>
    <col min="14086" max="14086" width="2.5" style="408" bestFit="1" customWidth="1"/>
    <col min="14087" max="14092" width="8.75" style="408" customWidth="1"/>
    <col min="14093" max="14093" width="4.25" style="408" customWidth="1"/>
    <col min="14094" max="14095" width="11" style="408" customWidth="1"/>
    <col min="14096" max="14096" width="4.25" style="408" customWidth="1"/>
    <col min="14097" max="14336" width="9" style="408"/>
    <col min="14337" max="14337" width="4.25" style="408" customWidth="1"/>
    <col min="14338" max="14339" width="11" style="408" customWidth="1"/>
    <col min="14340" max="14340" width="4.25" style="408" customWidth="1"/>
    <col min="14341" max="14341" width="13.25" style="408" customWidth="1"/>
    <col min="14342" max="14342" width="2.5" style="408" bestFit="1" customWidth="1"/>
    <col min="14343" max="14348" width="8.75" style="408" customWidth="1"/>
    <col min="14349" max="14349" width="4.25" style="408" customWidth="1"/>
    <col min="14350" max="14351" width="11" style="408" customWidth="1"/>
    <col min="14352" max="14352" width="4.25" style="408" customWidth="1"/>
    <col min="14353" max="14592" width="9" style="408"/>
    <col min="14593" max="14593" width="4.25" style="408" customWidth="1"/>
    <col min="14594" max="14595" width="11" style="408" customWidth="1"/>
    <col min="14596" max="14596" width="4.25" style="408" customWidth="1"/>
    <col min="14597" max="14597" width="13.25" style="408" customWidth="1"/>
    <col min="14598" max="14598" width="2.5" style="408" bestFit="1" customWidth="1"/>
    <col min="14599" max="14604" width="8.75" style="408" customWidth="1"/>
    <col min="14605" max="14605" width="4.25" style="408" customWidth="1"/>
    <col min="14606" max="14607" width="11" style="408" customWidth="1"/>
    <col min="14608" max="14608" width="4.25" style="408" customWidth="1"/>
    <col min="14609" max="14848" width="9" style="408"/>
    <col min="14849" max="14849" width="4.25" style="408" customWidth="1"/>
    <col min="14850" max="14851" width="11" style="408" customWidth="1"/>
    <col min="14852" max="14852" width="4.25" style="408" customWidth="1"/>
    <col min="14853" max="14853" width="13.25" style="408" customWidth="1"/>
    <col min="14854" max="14854" width="2.5" style="408" bestFit="1" customWidth="1"/>
    <col min="14855" max="14860" width="8.75" style="408" customWidth="1"/>
    <col min="14861" max="14861" width="4.25" style="408" customWidth="1"/>
    <col min="14862" max="14863" width="11" style="408" customWidth="1"/>
    <col min="14864" max="14864" width="4.25" style="408" customWidth="1"/>
    <col min="14865" max="15104" width="9" style="408"/>
    <col min="15105" max="15105" width="4.25" style="408" customWidth="1"/>
    <col min="15106" max="15107" width="11" style="408" customWidth="1"/>
    <col min="15108" max="15108" width="4.25" style="408" customWidth="1"/>
    <col min="15109" max="15109" width="13.25" style="408" customWidth="1"/>
    <col min="15110" max="15110" width="2.5" style="408" bestFit="1" customWidth="1"/>
    <col min="15111" max="15116" width="8.75" style="408" customWidth="1"/>
    <col min="15117" max="15117" width="4.25" style="408" customWidth="1"/>
    <col min="15118" max="15119" width="11" style="408" customWidth="1"/>
    <col min="15120" max="15120" width="4.25" style="408" customWidth="1"/>
    <col min="15121" max="15360" width="9" style="408"/>
    <col min="15361" max="15361" width="4.25" style="408" customWidth="1"/>
    <col min="15362" max="15363" width="11" style="408" customWidth="1"/>
    <col min="15364" max="15364" width="4.25" style="408" customWidth="1"/>
    <col min="15365" max="15365" width="13.25" style="408" customWidth="1"/>
    <col min="15366" max="15366" width="2.5" style="408" bestFit="1" customWidth="1"/>
    <col min="15367" max="15372" width="8.75" style="408" customWidth="1"/>
    <col min="15373" max="15373" width="4.25" style="408" customWidth="1"/>
    <col min="15374" max="15375" width="11" style="408" customWidth="1"/>
    <col min="15376" max="15376" width="4.25" style="408" customWidth="1"/>
    <col min="15377" max="15616" width="9" style="408"/>
    <col min="15617" max="15617" width="4.25" style="408" customWidth="1"/>
    <col min="15618" max="15619" width="11" style="408" customWidth="1"/>
    <col min="15620" max="15620" width="4.25" style="408" customWidth="1"/>
    <col min="15621" max="15621" width="13.25" style="408" customWidth="1"/>
    <col min="15622" max="15622" width="2.5" style="408" bestFit="1" customWidth="1"/>
    <col min="15623" max="15628" width="8.75" style="408" customWidth="1"/>
    <col min="15629" max="15629" width="4.25" style="408" customWidth="1"/>
    <col min="15630" max="15631" width="11" style="408" customWidth="1"/>
    <col min="15632" max="15632" width="4.25" style="408" customWidth="1"/>
    <col min="15633" max="15872" width="9" style="408"/>
    <col min="15873" max="15873" width="4.25" style="408" customWidth="1"/>
    <col min="15874" max="15875" width="11" style="408" customWidth="1"/>
    <col min="15876" max="15876" width="4.25" style="408" customWidth="1"/>
    <col min="15877" max="15877" width="13.25" style="408" customWidth="1"/>
    <col min="15878" max="15878" width="2.5" style="408" bestFit="1" customWidth="1"/>
    <col min="15879" max="15884" width="8.75" style="408" customWidth="1"/>
    <col min="15885" max="15885" width="4.25" style="408" customWidth="1"/>
    <col min="15886" max="15887" width="11" style="408" customWidth="1"/>
    <col min="15888" max="15888" width="4.25" style="408" customWidth="1"/>
    <col min="15889" max="16128" width="9" style="408"/>
    <col min="16129" max="16129" width="4.25" style="408" customWidth="1"/>
    <col min="16130" max="16131" width="11" style="408" customWidth="1"/>
    <col min="16132" max="16132" width="4.25" style="408" customWidth="1"/>
    <col min="16133" max="16133" width="13.25" style="408" customWidth="1"/>
    <col min="16134" max="16134" width="2.5" style="408" bestFit="1" customWidth="1"/>
    <col min="16135" max="16140" width="8.75" style="408" customWidth="1"/>
    <col min="16141" max="16141" width="4.25" style="408" customWidth="1"/>
    <col min="16142" max="16143" width="11" style="408" customWidth="1"/>
    <col min="16144" max="16144" width="4.25" style="408" customWidth="1"/>
    <col min="16145" max="16384" width="9" style="408"/>
  </cols>
  <sheetData>
    <row r="1" spans="1:16" ht="23.25" customHeight="1">
      <c r="A1" s="455"/>
      <c r="B1" s="456"/>
      <c r="C1" s="456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8"/>
    </row>
    <row r="2" spans="1:16" ht="23.25" customHeight="1">
      <c r="A2" s="459"/>
      <c r="B2" s="445"/>
      <c r="C2" s="445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60"/>
    </row>
    <row r="3" spans="1:16" s="411" customFormat="1" ht="31.5" customHeight="1">
      <c r="A3" s="461"/>
      <c r="B3" s="409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10"/>
      <c r="P3" s="462"/>
    </row>
    <row r="4" spans="1:16" s="411" customFormat="1" ht="31.5" customHeight="1">
      <c r="A4" s="463"/>
      <c r="B4" s="412"/>
      <c r="C4" s="663" t="s">
        <v>353</v>
      </c>
      <c r="D4" s="664"/>
      <c r="E4" s="664"/>
      <c r="F4" s="664"/>
      <c r="G4" s="664"/>
      <c r="H4" s="664"/>
      <c r="I4" s="664"/>
      <c r="J4" s="664"/>
      <c r="K4" s="664"/>
      <c r="L4" s="664"/>
      <c r="M4" s="664"/>
      <c r="N4" s="665"/>
      <c r="O4" s="412"/>
      <c r="P4" s="464"/>
    </row>
    <row r="5" spans="1:16" s="414" customFormat="1" ht="23.25" customHeight="1">
      <c r="A5" s="465"/>
      <c r="B5" s="413"/>
      <c r="C5" s="666"/>
      <c r="D5" s="667"/>
      <c r="E5" s="667"/>
      <c r="F5" s="667"/>
      <c r="G5" s="667"/>
      <c r="H5" s="667"/>
      <c r="I5" s="667"/>
      <c r="J5" s="667"/>
      <c r="K5" s="667"/>
      <c r="L5" s="667"/>
      <c r="M5" s="667"/>
      <c r="N5" s="668"/>
      <c r="O5" s="413"/>
      <c r="P5" s="466"/>
    </row>
    <row r="6" spans="1:16" s="419" customFormat="1" ht="23.25" customHeight="1">
      <c r="A6" s="467"/>
      <c r="B6" s="415"/>
      <c r="C6" s="666"/>
      <c r="D6" s="667"/>
      <c r="E6" s="667"/>
      <c r="F6" s="667"/>
      <c r="G6" s="667"/>
      <c r="H6" s="667"/>
      <c r="I6" s="667"/>
      <c r="J6" s="667"/>
      <c r="K6" s="667"/>
      <c r="L6" s="667"/>
      <c r="M6" s="667"/>
      <c r="N6" s="668"/>
      <c r="O6" s="415"/>
      <c r="P6" s="468"/>
    </row>
    <row r="7" spans="1:16" s="419" customFormat="1" ht="23.25" customHeight="1">
      <c r="A7" s="467"/>
      <c r="B7" s="415"/>
      <c r="C7" s="669"/>
      <c r="D7" s="670"/>
      <c r="E7" s="670"/>
      <c r="F7" s="670"/>
      <c r="G7" s="670"/>
      <c r="H7" s="670"/>
      <c r="I7" s="670"/>
      <c r="J7" s="670"/>
      <c r="K7" s="670"/>
      <c r="L7" s="670"/>
      <c r="M7" s="670"/>
      <c r="N7" s="671"/>
      <c r="O7" s="415"/>
      <c r="P7" s="468"/>
    </row>
    <row r="8" spans="1:16" s="419" customFormat="1" ht="23.25" customHeight="1">
      <c r="A8" s="467"/>
      <c r="B8" s="415"/>
      <c r="C8" s="415"/>
      <c r="D8" s="420"/>
      <c r="E8" s="417"/>
      <c r="F8" s="421"/>
      <c r="G8" s="421"/>
      <c r="H8" s="421"/>
      <c r="I8" s="421"/>
      <c r="J8" s="421"/>
      <c r="K8" s="422"/>
      <c r="L8" s="415"/>
      <c r="M8" s="415"/>
      <c r="N8" s="415"/>
      <c r="O8" s="415"/>
      <c r="P8" s="468"/>
    </row>
    <row r="9" spans="1:16" s="419" customFormat="1" ht="23.25" customHeight="1">
      <c r="A9" s="467"/>
      <c r="B9" s="415"/>
      <c r="C9" s="415"/>
      <c r="D9" s="416"/>
      <c r="E9" s="417"/>
      <c r="F9" s="421"/>
      <c r="G9" s="421"/>
      <c r="H9" s="421"/>
      <c r="I9" s="421"/>
      <c r="J9" s="421"/>
      <c r="K9" s="422"/>
      <c r="L9" s="415"/>
      <c r="M9" s="415"/>
      <c r="N9" s="415"/>
      <c r="O9" s="415"/>
      <c r="P9" s="468"/>
    </row>
    <row r="10" spans="1:16" s="424" customFormat="1" ht="23.25" customHeight="1">
      <c r="A10" s="469"/>
      <c r="B10" s="423"/>
      <c r="C10" s="423"/>
      <c r="D10" s="420"/>
      <c r="E10" s="417"/>
      <c r="F10" s="470"/>
      <c r="G10" s="470"/>
      <c r="H10" s="470"/>
      <c r="I10" s="470"/>
      <c r="J10" s="470"/>
      <c r="K10" s="421"/>
      <c r="L10" s="415"/>
      <c r="M10" s="415"/>
      <c r="N10" s="415"/>
      <c r="O10" s="415"/>
      <c r="P10" s="468"/>
    </row>
    <row r="11" spans="1:16" s="424" customFormat="1" ht="23.25" customHeight="1">
      <c r="A11" s="469"/>
      <c r="B11" s="423"/>
      <c r="C11" s="423"/>
      <c r="D11" s="418"/>
      <c r="E11" s="418"/>
      <c r="F11" s="470"/>
      <c r="G11" s="470"/>
      <c r="H11" s="470"/>
      <c r="I11" s="470"/>
      <c r="J11" s="470"/>
      <c r="K11" s="421"/>
      <c r="L11" s="415"/>
      <c r="M11" s="415"/>
      <c r="N11" s="415"/>
      <c r="O11" s="415"/>
      <c r="P11" s="468"/>
    </row>
    <row r="12" spans="1:16" s="427" customFormat="1" ht="23.25" customHeight="1">
      <c r="A12" s="471"/>
      <c r="B12" s="425"/>
      <c r="C12" s="425"/>
      <c r="D12" s="420"/>
      <c r="E12" s="417"/>
      <c r="F12" s="421"/>
      <c r="G12" s="421"/>
      <c r="H12" s="421"/>
      <c r="I12" s="426"/>
      <c r="J12" s="426"/>
      <c r="K12" s="426"/>
      <c r="L12" s="426"/>
      <c r="M12" s="426"/>
      <c r="N12" s="426"/>
      <c r="O12" s="426"/>
      <c r="P12" s="472"/>
    </row>
    <row r="13" spans="1:16" s="435" customFormat="1" ht="23.25" customHeight="1">
      <c r="A13" s="473"/>
      <c r="B13" s="428"/>
      <c r="C13" s="428"/>
      <c r="D13" s="428"/>
      <c r="E13" s="430"/>
      <c r="F13" s="431"/>
      <c r="G13" s="432"/>
      <c r="H13" s="430"/>
      <c r="I13" s="430"/>
      <c r="J13" s="430"/>
      <c r="K13" s="433"/>
      <c r="L13" s="434"/>
      <c r="M13" s="434"/>
      <c r="N13" s="434"/>
      <c r="O13" s="434"/>
      <c r="P13" s="474"/>
    </row>
    <row r="14" spans="1:16" s="435" customFormat="1" ht="23.25" customHeight="1">
      <c r="A14" s="473"/>
      <c r="B14" s="428"/>
      <c r="C14" s="428"/>
      <c r="D14" s="428"/>
      <c r="E14" s="429"/>
      <c r="F14" s="436"/>
      <c r="G14" s="437"/>
      <c r="H14" s="437"/>
      <c r="I14" s="437"/>
      <c r="J14" s="437"/>
      <c r="K14" s="437"/>
      <c r="L14" s="438"/>
      <c r="M14" s="438"/>
      <c r="N14" s="438"/>
      <c r="O14" s="438"/>
      <c r="P14" s="474"/>
    </row>
    <row r="15" spans="1:16" s="435" customFormat="1" ht="23.25" customHeight="1">
      <c r="A15" s="473"/>
      <c r="B15" s="428"/>
      <c r="C15" s="428"/>
      <c r="D15" s="428"/>
      <c r="E15" s="430"/>
      <c r="F15" s="661" t="s">
        <v>347</v>
      </c>
      <c r="G15" s="661"/>
      <c r="H15" s="661"/>
      <c r="I15" s="661"/>
      <c r="J15" s="661"/>
      <c r="K15" s="661"/>
      <c r="L15" s="434"/>
      <c r="M15" s="434"/>
      <c r="N15" s="434"/>
      <c r="O15" s="434"/>
      <c r="P15" s="474"/>
    </row>
    <row r="16" spans="1:16" s="435" customFormat="1" ht="23.25" customHeight="1">
      <c r="A16" s="473"/>
      <c r="B16" s="428"/>
      <c r="C16" s="428"/>
      <c r="D16" s="428"/>
      <c r="E16" s="429"/>
      <c r="F16" s="661"/>
      <c r="G16" s="661"/>
      <c r="H16" s="661"/>
      <c r="I16" s="661"/>
      <c r="J16" s="661"/>
      <c r="K16" s="661"/>
      <c r="L16" s="438"/>
      <c r="M16" s="438"/>
      <c r="N16" s="438"/>
      <c r="O16" s="438"/>
      <c r="P16" s="474"/>
    </row>
    <row r="17" spans="1:16" s="435" customFormat="1" ht="23.25" customHeight="1">
      <c r="A17" s="473"/>
      <c r="B17" s="428"/>
      <c r="C17" s="428"/>
      <c r="D17" s="428"/>
      <c r="E17" s="429"/>
      <c r="F17" s="454"/>
      <c r="G17" s="454"/>
      <c r="H17" s="454"/>
      <c r="I17" s="454"/>
      <c r="J17" s="439"/>
      <c r="K17" s="440"/>
      <c r="L17" s="438"/>
      <c r="M17" s="438"/>
      <c r="N17" s="438"/>
      <c r="O17" s="438"/>
      <c r="P17" s="474"/>
    </row>
    <row r="18" spans="1:16" s="435" customFormat="1" ht="23.25" customHeight="1">
      <c r="A18" s="473"/>
      <c r="B18" s="428"/>
      <c r="C18" s="428"/>
      <c r="D18" s="428"/>
      <c r="E18" s="429"/>
      <c r="F18" s="454"/>
      <c r="G18" s="454"/>
      <c r="H18" s="662" t="s">
        <v>341</v>
      </c>
      <c r="I18" s="662"/>
      <c r="J18" s="662"/>
      <c r="K18" s="662"/>
      <c r="L18" s="438"/>
      <c r="M18" s="438"/>
      <c r="N18" s="438"/>
      <c r="O18" s="438"/>
      <c r="P18" s="474"/>
    </row>
    <row r="19" spans="1:16" s="435" customFormat="1" ht="23.25" customHeight="1">
      <c r="A19" s="473"/>
      <c r="B19" s="428"/>
      <c r="C19" s="428"/>
      <c r="D19" s="428"/>
      <c r="E19" s="429"/>
      <c r="F19" s="447"/>
      <c r="G19" s="447"/>
      <c r="H19" s="662"/>
      <c r="I19" s="662"/>
      <c r="J19" s="662"/>
      <c r="K19" s="662"/>
      <c r="L19" s="438"/>
      <c r="M19" s="438"/>
      <c r="N19" s="438"/>
      <c r="O19" s="438"/>
      <c r="P19" s="474"/>
    </row>
    <row r="20" spans="1:16" s="435" customFormat="1" ht="23.25" customHeight="1">
      <c r="A20" s="473"/>
      <c r="B20" s="428"/>
      <c r="C20" s="428"/>
      <c r="D20" s="428"/>
      <c r="E20" s="429"/>
      <c r="F20" s="454"/>
      <c r="G20" s="454"/>
      <c r="H20" s="662"/>
      <c r="I20" s="662"/>
      <c r="J20" s="662"/>
      <c r="K20" s="662"/>
      <c r="L20" s="438"/>
      <c r="M20" s="438"/>
      <c r="N20" s="438"/>
      <c r="O20" s="438"/>
      <c r="P20" s="474"/>
    </row>
    <row r="21" spans="1:16" ht="23.25" customHeight="1" thickBot="1">
      <c r="A21" s="475"/>
      <c r="B21" s="476"/>
      <c r="C21" s="476"/>
      <c r="D21" s="476"/>
      <c r="E21" s="476"/>
      <c r="F21" s="476"/>
      <c r="G21" s="476"/>
      <c r="H21" s="476"/>
      <c r="I21" s="476"/>
      <c r="J21" s="476"/>
      <c r="K21" s="476"/>
      <c r="L21" s="476"/>
      <c r="M21" s="476"/>
      <c r="N21" s="476"/>
      <c r="O21" s="476"/>
      <c r="P21" s="477"/>
    </row>
    <row r="22" spans="1:16">
      <c r="A22" s="441"/>
      <c r="B22" s="441"/>
      <c r="C22" s="441"/>
      <c r="D22" s="441"/>
      <c r="E22" s="442"/>
      <c r="F22" s="441"/>
      <c r="G22" s="441"/>
      <c r="H22" s="441"/>
      <c r="I22" s="441"/>
      <c r="J22" s="441"/>
      <c r="K22" s="441"/>
      <c r="L22" s="441"/>
      <c r="M22" s="441"/>
      <c r="N22" s="441"/>
      <c r="O22" s="441"/>
      <c r="P22" s="441"/>
    </row>
    <row r="23" spans="1:16">
      <c r="E23" s="443"/>
    </row>
    <row r="24" spans="1:16">
      <c r="E24" s="443"/>
    </row>
    <row r="27" spans="1:16" ht="13.5" hidden="1" customHeight="1"/>
    <row r="28" spans="1:16" ht="13.5" hidden="1" customHeight="1"/>
    <row r="29" spans="1:16" ht="13.5" hidden="1" customHeight="1"/>
    <row r="30" spans="1:16" ht="13.5" hidden="1" customHeight="1"/>
    <row r="31" spans="1:16" ht="13.5" hidden="1" customHeight="1"/>
    <row r="40" spans="7:9">
      <c r="G40" s="444"/>
      <c r="H40" s="444"/>
      <c r="I40" s="444"/>
    </row>
    <row r="41" spans="7:9">
      <c r="G41" s="444"/>
      <c r="H41" s="444"/>
      <c r="I41" s="444"/>
    </row>
    <row r="42" spans="7:9">
      <c r="G42" s="444"/>
      <c r="H42" s="444"/>
      <c r="I42" s="444"/>
    </row>
    <row r="43" spans="7:9">
      <c r="G43" s="444"/>
      <c r="H43" s="444"/>
      <c r="I43" s="444"/>
    </row>
    <row r="44" spans="7:9">
      <c r="G44" s="444"/>
      <c r="H44" s="444"/>
      <c r="I44" s="444"/>
    </row>
  </sheetData>
  <mergeCells count="3">
    <mergeCell ref="F15:K16"/>
    <mergeCell ref="H18:K20"/>
    <mergeCell ref="C4:N7"/>
  </mergeCells>
  <phoneticPr fontId="27" type="noConversion"/>
  <printOptions horizontalCentered="1" verticalCentered="1"/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6"/>
  <sheetViews>
    <sheetView view="pageBreakPreview" zoomScale="85" zoomScaleNormal="100" zoomScaleSheetLayoutView="85" workbookViewId="0">
      <selection activeCell="K9" sqref="K9"/>
    </sheetView>
  </sheetViews>
  <sheetFormatPr defaultRowHeight="13.5"/>
  <cols>
    <col min="1" max="3" width="9" style="522"/>
    <col min="4" max="7" width="12.125" style="522" customWidth="1"/>
    <col min="8" max="8" width="12.375" style="522" customWidth="1"/>
    <col min="9" max="10" width="12.125" style="522" customWidth="1"/>
    <col min="11" max="11" width="12.5" style="522" customWidth="1"/>
    <col min="12" max="13" width="12.125" style="522" customWidth="1"/>
    <col min="14" max="259" width="9" style="522"/>
    <col min="260" max="263" width="12.125" style="522" customWidth="1"/>
    <col min="264" max="264" width="12.375" style="522" customWidth="1"/>
    <col min="265" max="266" width="12.125" style="522" customWidth="1"/>
    <col min="267" max="267" width="12.5" style="522" customWidth="1"/>
    <col min="268" max="269" width="12.125" style="522" customWidth="1"/>
    <col min="270" max="515" width="9" style="522"/>
    <col min="516" max="519" width="12.125" style="522" customWidth="1"/>
    <col min="520" max="520" width="12.375" style="522" customWidth="1"/>
    <col min="521" max="522" width="12.125" style="522" customWidth="1"/>
    <col min="523" max="523" width="12.5" style="522" customWidth="1"/>
    <col min="524" max="525" width="12.125" style="522" customWidth="1"/>
    <col min="526" max="771" width="9" style="522"/>
    <col min="772" max="775" width="12.125" style="522" customWidth="1"/>
    <col min="776" max="776" width="12.375" style="522" customWidth="1"/>
    <col min="777" max="778" width="12.125" style="522" customWidth="1"/>
    <col min="779" max="779" width="12.5" style="522" customWidth="1"/>
    <col min="780" max="781" width="12.125" style="522" customWidth="1"/>
    <col min="782" max="1027" width="9" style="522"/>
    <col min="1028" max="1031" width="12.125" style="522" customWidth="1"/>
    <col min="1032" max="1032" width="12.375" style="522" customWidth="1"/>
    <col min="1033" max="1034" width="12.125" style="522" customWidth="1"/>
    <col min="1035" max="1035" width="12.5" style="522" customWidth="1"/>
    <col min="1036" max="1037" width="12.125" style="522" customWidth="1"/>
    <col min="1038" max="1283" width="9" style="522"/>
    <col min="1284" max="1287" width="12.125" style="522" customWidth="1"/>
    <col min="1288" max="1288" width="12.375" style="522" customWidth="1"/>
    <col min="1289" max="1290" width="12.125" style="522" customWidth="1"/>
    <col min="1291" max="1291" width="12.5" style="522" customWidth="1"/>
    <col min="1292" max="1293" width="12.125" style="522" customWidth="1"/>
    <col min="1294" max="1539" width="9" style="522"/>
    <col min="1540" max="1543" width="12.125" style="522" customWidth="1"/>
    <col min="1544" max="1544" width="12.375" style="522" customWidth="1"/>
    <col min="1545" max="1546" width="12.125" style="522" customWidth="1"/>
    <col min="1547" max="1547" width="12.5" style="522" customWidth="1"/>
    <col min="1548" max="1549" width="12.125" style="522" customWidth="1"/>
    <col min="1550" max="1795" width="9" style="522"/>
    <col min="1796" max="1799" width="12.125" style="522" customWidth="1"/>
    <col min="1800" max="1800" width="12.375" style="522" customWidth="1"/>
    <col min="1801" max="1802" width="12.125" style="522" customWidth="1"/>
    <col min="1803" max="1803" width="12.5" style="522" customWidth="1"/>
    <col min="1804" max="1805" width="12.125" style="522" customWidth="1"/>
    <col min="1806" max="2051" width="9" style="522"/>
    <col min="2052" max="2055" width="12.125" style="522" customWidth="1"/>
    <col min="2056" max="2056" width="12.375" style="522" customWidth="1"/>
    <col min="2057" max="2058" width="12.125" style="522" customWidth="1"/>
    <col min="2059" max="2059" width="12.5" style="522" customWidth="1"/>
    <col min="2060" max="2061" width="12.125" style="522" customWidth="1"/>
    <col min="2062" max="2307" width="9" style="522"/>
    <col min="2308" max="2311" width="12.125" style="522" customWidth="1"/>
    <col min="2312" max="2312" width="12.375" style="522" customWidth="1"/>
    <col min="2313" max="2314" width="12.125" style="522" customWidth="1"/>
    <col min="2315" max="2315" width="12.5" style="522" customWidth="1"/>
    <col min="2316" max="2317" width="12.125" style="522" customWidth="1"/>
    <col min="2318" max="2563" width="9" style="522"/>
    <col min="2564" max="2567" width="12.125" style="522" customWidth="1"/>
    <col min="2568" max="2568" width="12.375" style="522" customWidth="1"/>
    <col min="2569" max="2570" width="12.125" style="522" customWidth="1"/>
    <col min="2571" max="2571" width="12.5" style="522" customWidth="1"/>
    <col min="2572" max="2573" width="12.125" style="522" customWidth="1"/>
    <col min="2574" max="2819" width="9" style="522"/>
    <col min="2820" max="2823" width="12.125" style="522" customWidth="1"/>
    <col min="2824" max="2824" width="12.375" style="522" customWidth="1"/>
    <col min="2825" max="2826" width="12.125" style="522" customWidth="1"/>
    <col min="2827" max="2827" width="12.5" style="522" customWidth="1"/>
    <col min="2828" max="2829" width="12.125" style="522" customWidth="1"/>
    <col min="2830" max="3075" width="9" style="522"/>
    <col min="3076" max="3079" width="12.125" style="522" customWidth="1"/>
    <col min="3080" max="3080" width="12.375" style="522" customWidth="1"/>
    <col min="3081" max="3082" width="12.125" style="522" customWidth="1"/>
    <col min="3083" max="3083" width="12.5" style="522" customWidth="1"/>
    <col min="3084" max="3085" width="12.125" style="522" customWidth="1"/>
    <col min="3086" max="3331" width="9" style="522"/>
    <col min="3332" max="3335" width="12.125" style="522" customWidth="1"/>
    <col min="3336" max="3336" width="12.375" style="522" customWidth="1"/>
    <col min="3337" max="3338" width="12.125" style="522" customWidth="1"/>
    <col min="3339" max="3339" width="12.5" style="522" customWidth="1"/>
    <col min="3340" max="3341" width="12.125" style="522" customWidth="1"/>
    <col min="3342" max="3587" width="9" style="522"/>
    <col min="3588" max="3591" width="12.125" style="522" customWidth="1"/>
    <col min="3592" max="3592" width="12.375" style="522" customWidth="1"/>
    <col min="3593" max="3594" width="12.125" style="522" customWidth="1"/>
    <col min="3595" max="3595" width="12.5" style="522" customWidth="1"/>
    <col min="3596" max="3597" width="12.125" style="522" customWidth="1"/>
    <col min="3598" max="3843" width="9" style="522"/>
    <col min="3844" max="3847" width="12.125" style="522" customWidth="1"/>
    <col min="3848" max="3848" width="12.375" style="522" customWidth="1"/>
    <col min="3849" max="3850" width="12.125" style="522" customWidth="1"/>
    <col min="3851" max="3851" width="12.5" style="522" customWidth="1"/>
    <col min="3852" max="3853" width="12.125" style="522" customWidth="1"/>
    <col min="3854" max="4099" width="9" style="522"/>
    <col min="4100" max="4103" width="12.125" style="522" customWidth="1"/>
    <col min="4104" max="4104" width="12.375" style="522" customWidth="1"/>
    <col min="4105" max="4106" width="12.125" style="522" customWidth="1"/>
    <col min="4107" max="4107" width="12.5" style="522" customWidth="1"/>
    <col min="4108" max="4109" width="12.125" style="522" customWidth="1"/>
    <col min="4110" max="4355" width="9" style="522"/>
    <col min="4356" max="4359" width="12.125" style="522" customWidth="1"/>
    <col min="4360" max="4360" width="12.375" style="522" customWidth="1"/>
    <col min="4361" max="4362" width="12.125" style="522" customWidth="1"/>
    <col min="4363" max="4363" width="12.5" style="522" customWidth="1"/>
    <col min="4364" max="4365" width="12.125" style="522" customWidth="1"/>
    <col min="4366" max="4611" width="9" style="522"/>
    <col min="4612" max="4615" width="12.125" style="522" customWidth="1"/>
    <col min="4616" max="4616" width="12.375" style="522" customWidth="1"/>
    <col min="4617" max="4618" width="12.125" style="522" customWidth="1"/>
    <col min="4619" max="4619" width="12.5" style="522" customWidth="1"/>
    <col min="4620" max="4621" width="12.125" style="522" customWidth="1"/>
    <col min="4622" max="4867" width="9" style="522"/>
    <col min="4868" max="4871" width="12.125" style="522" customWidth="1"/>
    <col min="4872" max="4872" width="12.375" style="522" customWidth="1"/>
    <col min="4873" max="4874" width="12.125" style="522" customWidth="1"/>
    <col min="4875" max="4875" width="12.5" style="522" customWidth="1"/>
    <col min="4876" max="4877" width="12.125" style="522" customWidth="1"/>
    <col min="4878" max="5123" width="9" style="522"/>
    <col min="5124" max="5127" width="12.125" style="522" customWidth="1"/>
    <col min="5128" max="5128" width="12.375" style="522" customWidth="1"/>
    <col min="5129" max="5130" width="12.125" style="522" customWidth="1"/>
    <col min="5131" max="5131" width="12.5" style="522" customWidth="1"/>
    <col min="5132" max="5133" width="12.125" style="522" customWidth="1"/>
    <col min="5134" max="5379" width="9" style="522"/>
    <col min="5380" max="5383" width="12.125" style="522" customWidth="1"/>
    <col min="5384" max="5384" width="12.375" style="522" customWidth="1"/>
    <col min="5385" max="5386" width="12.125" style="522" customWidth="1"/>
    <col min="5387" max="5387" width="12.5" style="522" customWidth="1"/>
    <col min="5388" max="5389" width="12.125" style="522" customWidth="1"/>
    <col min="5390" max="5635" width="9" style="522"/>
    <col min="5636" max="5639" width="12.125" style="522" customWidth="1"/>
    <col min="5640" max="5640" width="12.375" style="522" customWidth="1"/>
    <col min="5641" max="5642" width="12.125" style="522" customWidth="1"/>
    <col min="5643" max="5643" width="12.5" style="522" customWidth="1"/>
    <col min="5644" max="5645" width="12.125" style="522" customWidth="1"/>
    <col min="5646" max="5891" width="9" style="522"/>
    <col min="5892" max="5895" width="12.125" style="522" customWidth="1"/>
    <col min="5896" max="5896" width="12.375" style="522" customWidth="1"/>
    <col min="5897" max="5898" width="12.125" style="522" customWidth="1"/>
    <col min="5899" max="5899" width="12.5" style="522" customWidth="1"/>
    <col min="5900" max="5901" width="12.125" style="522" customWidth="1"/>
    <col min="5902" max="6147" width="9" style="522"/>
    <col min="6148" max="6151" width="12.125" style="522" customWidth="1"/>
    <col min="6152" max="6152" width="12.375" style="522" customWidth="1"/>
    <col min="6153" max="6154" width="12.125" style="522" customWidth="1"/>
    <col min="6155" max="6155" width="12.5" style="522" customWidth="1"/>
    <col min="6156" max="6157" width="12.125" style="522" customWidth="1"/>
    <col min="6158" max="6403" width="9" style="522"/>
    <col min="6404" max="6407" width="12.125" style="522" customWidth="1"/>
    <col min="6408" max="6408" width="12.375" style="522" customWidth="1"/>
    <col min="6409" max="6410" width="12.125" style="522" customWidth="1"/>
    <col min="6411" max="6411" width="12.5" style="522" customWidth="1"/>
    <col min="6412" max="6413" width="12.125" style="522" customWidth="1"/>
    <col min="6414" max="6659" width="9" style="522"/>
    <col min="6660" max="6663" width="12.125" style="522" customWidth="1"/>
    <col min="6664" max="6664" width="12.375" style="522" customWidth="1"/>
    <col min="6665" max="6666" width="12.125" style="522" customWidth="1"/>
    <col min="6667" max="6667" width="12.5" style="522" customWidth="1"/>
    <col min="6668" max="6669" width="12.125" style="522" customWidth="1"/>
    <col min="6670" max="6915" width="9" style="522"/>
    <col min="6916" max="6919" width="12.125" style="522" customWidth="1"/>
    <col min="6920" max="6920" width="12.375" style="522" customWidth="1"/>
    <col min="6921" max="6922" width="12.125" style="522" customWidth="1"/>
    <col min="6923" max="6923" width="12.5" style="522" customWidth="1"/>
    <col min="6924" max="6925" width="12.125" style="522" customWidth="1"/>
    <col min="6926" max="7171" width="9" style="522"/>
    <col min="7172" max="7175" width="12.125" style="522" customWidth="1"/>
    <col min="7176" max="7176" width="12.375" style="522" customWidth="1"/>
    <col min="7177" max="7178" width="12.125" style="522" customWidth="1"/>
    <col min="7179" max="7179" width="12.5" style="522" customWidth="1"/>
    <col min="7180" max="7181" width="12.125" style="522" customWidth="1"/>
    <col min="7182" max="7427" width="9" style="522"/>
    <col min="7428" max="7431" width="12.125" style="522" customWidth="1"/>
    <col min="7432" max="7432" width="12.375" style="522" customWidth="1"/>
    <col min="7433" max="7434" width="12.125" style="522" customWidth="1"/>
    <col min="7435" max="7435" width="12.5" style="522" customWidth="1"/>
    <col min="7436" max="7437" width="12.125" style="522" customWidth="1"/>
    <col min="7438" max="7683" width="9" style="522"/>
    <col min="7684" max="7687" width="12.125" style="522" customWidth="1"/>
    <col min="7688" max="7688" width="12.375" style="522" customWidth="1"/>
    <col min="7689" max="7690" width="12.125" style="522" customWidth="1"/>
    <col min="7691" max="7691" width="12.5" style="522" customWidth="1"/>
    <col min="7692" max="7693" width="12.125" style="522" customWidth="1"/>
    <col min="7694" max="7939" width="9" style="522"/>
    <col min="7940" max="7943" width="12.125" style="522" customWidth="1"/>
    <col min="7944" max="7944" width="12.375" style="522" customWidth="1"/>
    <col min="7945" max="7946" width="12.125" style="522" customWidth="1"/>
    <col min="7947" max="7947" width="12.5" style="522" customWidth="1"/>
    <col min="7948" max="7949" width="12.125" style="522" customWidth="1"/>
    <col min="7950" max="8195" width="9" style="522"/>
    <col min="8196" max="8199" width="12.125" style="522" customWidth="1"/>
    <col min="8200" max="8200" width="12.375" style="522" customWidth="1"/>
    <col min="8201" max="8202" width="12.125" style="522" customWidth="1"/>
    <col min="8203" max="8203" width="12.5" style="522" customWidth="1"/>
    <col min="8204" max="8205" width="12.125" style="522" customWidth="1"/>
    <col min="8206" max="8451" width="9" style="522"/>
    <col min="8452" max="8455" width="12.125" style="522" customWidth="1"/>
    <col min="8456" max="8456" width="12.375" style="522" customWidth="1"/>
    <col min="8457" max="8458" width="12.125" style="522" customWidth="1"/>
    <col min="8459" max="8459" width="12.5" style="522" customWidth="1"/>
    <col min="8460" max="8461" width="12.125" style="522" customWidth="1"/>
    <col min="8462" max="8707" width="9" style="522"/>
    <col min="8708" max="8711" width="12.125" style="522" customWidth="1"/>
    <col min="8712" max="8712" width="12.375" style="522" customWidth="1"/>
    <col min="8713" max="8714" width="12.125" style="522" customWidth="1"/>
    <col min="8715" max="8715" width="12.5" style="522" customWidth="1"/>
    <col min="8716" max="8717" width="12.125" style="522" customWidth="1"/>
    <col min="8718" max="8963" width="9" style="522"/>
    <col min="8964" max="8967" width="12.125" style="522" customWidth="1"/>
    <col min="8968" max="8968" width="12.375" style="522" customWidth="1"/>
    <col min="8969" max="8970" width="12.125" style="522" customWidth="1"/>
    <col min="8971" max="8971" width="12.5" style="522" customWidth="1"/>
    <col min="8972" max="8973" width="12.125" style="522" customWidth="1"/>
    <col min="8974" max="9219" width="9" style="522"/>
    <col min="9220" max="9223" width="12.125" style="522" customWidth="1"/>
    <col min="9224" max="9224" width="12.375" style="522" customWidth="1"/>
    <col min="9225" max="9226" width="12.125" style="522" customWidth="1"/>
    <col min="9227" max="9227" width="12.5" style="522" customWidth="1"/>
    <col min="9228" max="9229" width="12.125" style="522" customWidth="1"/>
    <col min="9230" max="9475" width="9" style="522"/>
    <col min="9476" max="9479" width="12.125" style="522" customWidth="1"/>
    <col min="9480" max="9480" width="12.375" style="522" customWidth="1"/>
    <col min="9481" max="9482" width="12.125" style="522" customWidth="1"/>
    <col min="9483" max="9483" width="12.5" style="522" customWidth="1"/>
    <col min="9484" max="9485" width="12.125" style="522" customWidth="1"/>
    <col min="9486" max="9731" width="9" style="522"/>
    <col min="9732" max="9735" width="12.125" style="522" customWidth="1"/>
    <col min="9736" max="9736" width="12.375" style="522" customWidth="1"/>
    <col min="9737" max="9738" width="12.125" style="522" customWidth="1"/>
    <col min="9739" max="9739" width="12.5" style="522" customWidth="1"/>
    <col min="9740" max="9741" width="12.125" style="522" customWidth="1"/>
    <col min="9742" max="9987" width="9" style="522"/>
    <col min="9988" max="9991" width="12.125" style="522" customWidth="1"/>
    <col min="9992" max="9992" width="12.375" style="522" customWidth="1"/>
    <col min="9993" max="9994" width="12.125" style="522" customWidth="1"/>
    <col min="9995" max="9995" width="12.5" style="522" customWidth="1"/>
    <col min="9996" max="9997" width="12.125" style="522" customWidth="1"/>
    <col min="9998" max="10243" width="9" style="522"/>
    <col min="10244" max="10247" width="12.125" style="522" customWidth="1"/>
    <col min="10248" max="10248" width="12.375" style="522" customWidth="1"/>
    <col min="10249" max="10250" width="12.125" style="522" customWidth="1"/>
    <col min="10251" max="10251" width="12.5" style="522" customWidth="1"/>
    <col min="10252" max="10253" width="12.125" style="522" customWidth="1"/>
    <col min="10254" max="10499" width="9" style="522"/>
    <col min="10500" max="10503" width="12.125" style="522" customWidth="1"/>
    <col min="10504" max="10504" width="12.375" style="522" customWidth="1"/>
    <col min="10505" max="10506" width="12.125" style="522" customWidth="1"/>
    <col min="10507" max="10507" width="12.5" style="522" customWidth="1"/>
    <col min="10508" max="10509" width="12.125" style="522" customWidth="1"/>
    <col min="10510" max="10755" width="9" style="522"/>
    <col min="10756" max="10759" width="12.125" style="522" customWidth="1"/>
    <col min="10760" max="10760" width="12.375" style="522" customWidth="1"/>
    <col min="10761" max="10762" width="12.125" style="522" customWidth="1"/>
    <col min="10763" max="10763" width="12.5" style="522" customWidth="1"/>
    <col min="10764" max="10765" width="12.125" style="522" customWidth="1"/>
    <col min="10766" max="11011" width="9" style="522"/>
    <col min="11012" max="11015" width="12.125" style="522" customWidth="1"/>
    <col min="11016" max="11016" width="12.375" style="522" customWidth="1"/>
    <col min="11017" max="11018" width="12.125" style="522" customWidth="1"/>
    <col min="11019" max="11019" width="12.5" style="522" customWidth="1"/>
    <col min="11020" max="11021" width="12.125" style="522" customWidth="1"/>
    <col min="11022" max="11267" width="9" style="522"/>
    <col min="11268" max="11271" width="12.125" style="522" customWidth="1"/>
    <col min="11272" max="11272" width="12.375" style="522" customWidth="1"/>
    <col min="11273" max="11274" width="12.125" style="522" customWidth="1"/>
    <col min="11275" max="11275" width="12.5" style="522" customWidth="1"/>
    <col min="11276" max="11277" width="12.125" style="522" customWidth="1"/>
    <col min="11278" max="11523" width="9" style="522"/>
    <col min="11524" max="11527" width="12.125" style="522" customWidth="1"/>
    <col min="11528" max="11528" width="12.375" style="522" customWidth="1"/>
    <col min="11529" max="11530" width="12.125" style="522" customWidth="1"/>
    <col min="11531" max="11531" width="12.5" style="522" customWidth="1"/>
    <col min="11532" max="11533" width="12.125" style="522" customWidth="1"/>
    <col min="11534" max="11779" width="9" style="522"/>
    <col min="11780" max="11783" width="12.125" style="522" customWidth="1"/>
    <col min="11784" max="11784" width="12.375" style="522" customWidth="1"/>
    <col min="11785" max="11786" width="12.125" style="522" customWidth="1"/>
    <col min="11787" max="11787" width="12.5" style="522" customWidth="1"/>
    <col min="11788" max="11789" width="12.125" style="522" customWidth="1"/>
    <col min="11790" max="12035" width="9" style="522"/>
    <col min="12036" max="12039" width="12.125" style="522" customWidth="1"/>
    <col min="12040" max="12040" width="12.375" style="522" customWidth="1"/>
    <col min="12041" max="12042" width="12.125" style="522" customWidth="1"/>
    <col min="12043" max="12043" width="12.5" style="522" customWidth="1"/>
    <col min="12044" max="12045" width="12.125" style="522" customWidth="1"/>
    <col min="12046" max="12291" width="9" style="522"/>
    <col min="12292" max="12295" width="12.125" style="522" customWidth="1"/>
    <col min="12296" max="12296" width="12.375" style="522" customWidth="1"/>
    <col min="12297" max="12298" width="12.125" style="522" customWidth="1"/>
    <col min="12299" max="12299" width="12.5" style="522" customWidth="1"/>
    <col min="12300" max="12301" width="12.125" style="522" customWidth="1"/>
    <col min="12302" max="12547" width="9" style="522"/>
    <col min="12548" max="12551" width="12.125" style="522" customWidth="1"/>
    <col min="12552" max="12552" width="12.375" style="522" customWidth="1"/>
    <col min="12553" max="12554" width="12.125" style="522" customWidth="1"/>
    <col min="12555" max="12555" width="12.5" style="522" customWidth="1"/>
    <col min="12556" max="12557" width="12.125" style="522" customWidth="1"/>
    <col min="12558" max="12803" width="9" style="522"/>
    <col min="12804" max="12807" width="12.125" style="522" customWidth="1"/>
    <col min="12808" max="12808" width="12.375" style="522" customWidth="1"/>
    <col min="12809" max="12810" width="12.125" style="522" customWidth="1"/>
    <col min="12811" max="12811" width="12.5" style="522" customWidth="1"/>
    <col min="12812" max="12813" width="12.125" style="522" customWidth="1"/>
    <col min="12814" max="13059" width="9" style="522"/>
    <col min="13060" max="13063" width="12.125" style="522" customWidth="1"/>
    <col min="13064" max="13064" width="12.375" style="522" customWidth="1"/>
    <col min="13065" max="13066" width="12.125" style="522" customWidth="1"/>
    <col min="13067" max="13067" width="12.5" style="522" customWidth="1"/>
    <col min="13068" max="13069" width="12.125" style="522" customWidth="1"/>
    <col min="13070" max="13315" width="9" style="522"/>
    <col min="13316" max="13319" width="12.125" style="522" customWidth="1"/>
    <col min="13320" max="13320" width="12.375" style="522" customWidth="1"/>
    <col min="13321" max="13322" width="12.125" style="522" customWidth="1"/>
    <col min="13323" max="13323" width="12.5" style="522" customWidth="1"/>
    <col min="13324" max="13325" width="12.125" style="522" customWidth="1"/>
    <col min="13326" max="13571" width="9" style="522"/>
    <col min="13572" max="13575" width="12.125" style="522" customWidth="1"/>
    <col min="13576" max="13576" width="12.375" style="522" customWidth="1"/>
    <col min="13577" max="13578" width="12.125" style="522" customWidth="1"/>
    <col min="13579" max="13579" width="12.5" style="522" customWidth="1"/>
    <col min="13580" max="13581" width="12.125" style="522" customWidth="1"/>
    <col min="13582" max="13827" width="9" style="522"/>
    <col min="13828" max="13831" width="12.125" style="522" customWidth="1"/>
    <col min="13832" max="13832" width="12.375" style="522" customWidth="1"/>
    <col min="13833" max="13834" width="12.125" style="522" customWidth="1"/>
    <col min="13835" max="13835" width="12.5" style="522" customWidth="1"/>
    <col min="13836" max="13837" width="12.125" style="522" customWidth="1"/>
    <col min="13838" max="14083" width="9" style="522"/>
    <col min="14084" max="14087" width="12.125" style="522" customWidth="1"/>
    <col min="14088" max="14088" width="12.375" style="522" customWidth="1"/>
    <col min="14089" max="14090" width="12.125" style="522" customWidth="1"/>
    <col min="14091" max="14091" width="12.5" style="522" customWidth="1"/>
    <col min="14092" max="14093" width="12.125" style="522" customWidth="1"/>
    <col min="14094" max="14339" width="9" style="522"/>
    <col min="14340" max="14343" width="12.125" style="522" customWidth="1"/>
    <col min="14344" max="14344" width="12.375" style="522" customWidth="1"/>
    <col min="14345" max="14346" width="12.125" style="522" customWidth="1"/>
    <col min="14347" max="14347" width="12.5" style="522" customWidth="1"/>
    <col min="14348" max="14349" width="12.125" style="522" customWidth="1"/>
    <col min="14350" max="14595" width="9" style="522"/>
    <col min="14596" max="14599" width="12.125" style="522" customWidth="1"/>
    <col min="14600" max="14600" width="12.375" style="522" customWidth="1"/>
    <col min="14601" max="14602" width="12.125" style="522" customWidth="1"/>
    <col min="14603" max="14603" width="12.5" style="522" customWidth="1"/>
    <col min="14604" max="14605" width="12.125" style="522" customWidth="1"/>
    <col min="14606" max="14851" width="9" style="522"/>
    <col min="14852" max="14855" width="12.125" style="522" customWidth="1"/>
    <col min="14856" max="14856" width="12.375" style="522" customWidth="1"/>
    <col min="14857" max="14858" width="12.125" style="522" customWidth="1"/>
    <col min="14859" max="14859" width="12.5" style="522" customWidth="1"/>
    <col min="14860" max="14861" width="12.125" style="522" customWidth="1"/>
    <col min="14862" max="15107" width="9" style="522"/>
    <col min="15108" max="15111" width="12.125" style="522" customWidth="1"/>
    <col min="15112" max="15112" width="12.375" style="522" customWidth="1"/>
    <col min="15113" max="15114" width="12.125" style="522" customWidth="1"/>
    <col min="15115" max="15115" width="12.5" style="522" customWidth="1"/>
    <col min="15116" max="15117" width="12.125" style="522" customWidth="1"/>
    <col min="15118" max="15363" width="9" style="522"/>
    <col min="15364" max="15367" width="12.125" style="522" customWidth="1"/>
    <col min="15368" max="15368" width="12.375" style="522" customWidth="1"/>
    <col min="15369" max="15370" width="12.125" style="522" customWidth="1"/>
    <col min="15371" max="15371" width="12.5" style="522" customWidth="1"/>
    <col min="15372" max="15373" width="12.125" style="522" customWidth="1"/>
    <col min="15374" max="15619" width="9" style="522"/>
    <col min="15620" max="15623" width="12.125" style="522" customWidth="1"/>
    <col min="15624" max="15624" width="12.375" style="522" customWidth="1"/>
    <col min="15625" max="15626" width="12.125" style="522" customWidth="1"/>
    <col min="15627" max="15627" width="12.5" style="522" customWidth="1"/>
    <col min="15628" max="15629" width="12.125" style="522" customWidth="1"/>
    <col min="15630" max="15875" width="9" style="522"/>
    <col min="15876" max="15879" width="12.125" style="522" customWidth="1"/>
    <col min="15880" max="15880" width="12.375" style="522" customWidth="1"/>
    <col min="15881" max="15882" width="12.125" style="522" customWidth="1"/>
    <col min="15883" max="15883" width="12.5" style="522" customWidth="1"/>
    <col min="15884" max="15885" width="12.125" style="522" customWidth="1"/>
    <col min="15886" max="16131" width="9" style="522"/>
    <col min="16132" max="16135" width="12.125" style="522" customWidth="1"/>
    <col min="16136" max="16136" width="12.375" style="522" customWidth="1"/>
    <col min="16137" max="16138" width="12.125" style="522" customWidth="1"/>
    <col min="16139" max="16139" width="12.5" style="522" customWidth="1"/>
    <col min="16140" max="16141" width="12.125" style="522" customWidth="1"/>
    <col min="16142" max="16384" width="9" style="522"/>
  </cols>
  <sheetData>
    <row r="2" spans="1:13" ht="33.75">
      <c r="A2" s="520" t="s">
        <v>265</v>
      </c>
      <c r="B2" s="521"/>
      <c r="C2" s="521"/>
      <c r="D2" s="521"/>
      <c r="E2" s="521"/>
      <c r="F2" s="521"/>
      <c r="G2" s="521"/>
      <c r="H2" s="521"/>
      <c r="I2" s="521"/>
      <c r="J2" s="521"/>
      <c r="K2" s="521"/>
    </row>
    <row r="3" spans="1:13" ht="39">
      <c r="B3" s="546"/>
      <c r="C3" s="525"/>
      <c r="D3" s="525"/>
      <c r="E3" s="525"/>
      <c r="F3" s="525"/>
      <c r="G3" s="525"/>
      <c r="H3" s="525"/>
      <c r="I3" s="525"/>
      <c r="J3" s="525"/>
      <c r="K3" s="525"/>
    </row>
    <row r="4" spans="1:13" ht="9.9499999999999993" customHeight="1">
      <c r="B4" s="525"/>
      <c r="C4" s="525"/>
      <c r="D4" s="525"/>
      <c r="E4" s="525"/>
      <c r="F4" s="525"/>
      <c r="G4" s="525"/>
      <c r="H4" s="525"/>
      <c r="I4" s="525"/>
      <c r="J4" s="525"/>
      <c r="K4" s="525"/>
    </row>
    <row r="5" spans="1:13" ht="24.95" customHeight="1">
      <c r="B5" s="523" t="s">
        <v>266</v>
      </c>
      <c r="C5" s="523"/>
      <c r="D5" s="524" t="str">
        <f>표지!C4</f>
        <v>2026년 하반기 생활용 배수지 정기안전점검 용역(남부) 설계예산서</v>
      </c>
      <c r="E5" s="523"/>
      <c r="F5" s="523"/>
      <c r="G5" s="523"/>
      <c r="H5" s="525"/>
      <c r="I5" s="525"/>
      <c r="J5" s="525"/>
      <c r="K5" s="525"/>
    </row>
    <row r="6" spans="1:13" ht="24.95" customHeight="1">
      <c r="B6" s="523" t="s">
        <v>267</v>
      </c>
      <c r="C6" s="523"/>
      <c r="D6" s="526">
        <v>60</v>
      </c>
      <c r="E6" s="523" t="s">
        <v>268</v>
      </c>
      <c r="F6" s="523"/>
      <c r="G6" s="523"/>
      <c r="H6" s="525"/>
      <c r="I6" s="525"/>
      <c r="J6" s="525"/>
      <c r="K6" s="525"/>
    </row>
    <row r="7" spans="1:13" ht="14.25" customHeight="1">
      <c r="B7" s="527"/>
      <c r="C7" s="525"/>
      <c r="D7" s="528"/>
      <c r="E7" s="527"/>
      <c r="F7" s="525"/>
      <c r="G7" s="525"/>
      <c r="H7" s="525"/>
      <c r="I7" s="525"/>
      <c r="J7" s="525"/>
      <c r="K7" s="525"/>
    </row>
    <row r="8" spans="1:13" ht="24" customHeight="1">
      <c r="B8" s="529"/>
      <c r="C8" s="530" t="s">
        <v>269</v>
      </c>
      <c r="D8" s="674" t="s">
        <v>270</v>
      </c>
      <c r="E8" s="676" t="s">
        <v>345</v>
      </c>
      <c r="F8" s="677"/>
      <c r="G8" s="677"/>
      <c r="H8" s="677"/>
      <c r="I8" s="677"/>
      <c r="J8" s="677"/>
      <c r="K8" s="678"/>
    </row>
    <row r="9" spans="1:13" s="531" customFormat="1" ht="23.25" customHeight="1">
      <c r="B9" s="532" t="s">
        <v>271</v>
      </c>
      <c r="C9" s="533"/>
      <c r="D9" s="675"/>
      <c r="E9" s="534" t="s">
        <v>363</v>
      </c>
      <c r="F9" s="534" t="s">
        <v>363</v>
      </c>
      <c r="G9" s="534" t="s">
        <v>363</v>
      </c>
      <c r="H9" s="534" t="s">
        <v>363</v>
      </c>
      <c r="I9" s="534" t="s">
        <v>363</v>
      </c>
      <c r="J9" s="535" t="s">
        <v>363</v>
      </c>
      <c r="K9" s="535"/>
    </row>
    <row r="10" spans="1:13" s="531" customFormat="1" ht="20.100000000000001" customHeight="1">
      <c r="B10" s="679" t="s">
        <v>272</v>
      </c>
      <c r="C10" s="680"/>
      <c r="D10" s="685">
        <f>IF(E10=0,"",(E10+F10+G10+H10+I10+J10+K10))</f>
        <v>20</v>
      </c>
      <c r="E10" s="536">
        <v>10</v>
      </c>
      <c r="F10" s="536">
        <v>10</v>
      </c>
      <c r="G10" s="537"/>
      <c r="H10" s="537"/>
      <c r="I10" s="537"/>
      <c r="J10" s="537"/>
      <c r="K10" s="537"/>
    </row>
    <row r="11" spans="1:13" s="531" customFormat="1" ht="5.0999999999999996" customHeight="1">
      <c r="B11" s="681"/>
      <c r="C11" s="682"/>
      <c r="D11" s="686"/>
      <c r="E11" s="538"/>
      <c r="F11" s="538"/>
      <c r="G11" s="539"/>
      <c r="H11" s="539"/>
      <c r="I11" s="539"/>
      <c r="J11" s="539"/>
      <c r="K11" s="539"/>
    </row>
    <row r="12" spans="1:13" s="531" customFormat="1" ht="20.100000000000001" customHeight="1">
      <c r="B12" s="683"/>
      <c r="C12" s="684"/>
      <c r="D12" s="673"/>
      <c r="E12" s="536"/>
      <c r="F12" s="536"/>
      <c r="G12" s="540"/>
      <c r="H12" s="540"/>
      <c r="I12" s="540"/>
      <c r="J12" s="540"/>
      <c r="K12" s="540"/>
    </row>
    <row r="13" spans="1:13" s="531" customFormat="1" ht="20.100000000000001" customHeight="1">
      <c r="B13" s="679" t="s">
        <v>273</v>
      </c>
      <c r="C13" s="680"/>
      <c r="D13" s="685">
        <f>IF(F13=0,"",(E13+F13+G13+H13+I13+J13+K13))</f>
        <v>40</v>
      </c>
      <c r="E13" s="536">
        <v>10</v>
      </c>
      <c r="F13" s="536">
        <v>10</v>
      </c>
      <c r="G13" s="536">
        <v>10</v>
      </c>
      <c r="H13" s="536">
        <v>10</v>
      </c>
      <c r="I13" s="537"/>
      <c r="J13" s="537"/>
      <c r="K13" s="537"/>
    </row>
    <row r="14" spans="1:13" s="531" customFormat="1" ht="5.0999999999999996" customHeight="1">
      <c r="B14" s="681"/>
      <c r="C14" s="682"/>
      <c r="D14" s="686"/>
      <c r="E14" s="538"/>
      <c r="F14" s="538"/>
      <c r="G14" s="538"/>
      <c r="H14" s="538"/>
      <c r="I14" s="539"/>
      <c r="J14" s="539"/>
      <c r="K14" s="539"/>
    </row>
    <row r="15" spans="1:13" s="531" customFormat="1" ht="20.100000000000001" customHeight="1">
      <c r="B15" s="683"/>
      <c r="C15" s="684"/>
      <c r="D15" s="673"/>
      <c r="E15" s="536"/>
      <c r="F15" s="536"/>
      <c r="G15" s="536"/>
      <c r="H15" s="536"/>
      <c r="I15" s="540"/>
      <c r="J15" s="540"/>
      <c r="K15" s="540"/>
    </row>
    <row r="16" spans="1:13" s="531" customFormat="1" ht="20.100000000000001" customHeight="1">
      <c r="B16" s="679" t="s">
        <v>274</v>
      </c>
      <c r="C16" s="680"/>
      <c r="D16" s="685">
        <f>IF(G16=0,"",(E16+F16+G16+H16+I16+J16+K16))</f>
        <v>30</v>
      </c>
      <c r="E16" s="537"/>
      <c r="F16" s="537"/>
      <c r="G16" s="537">
        <v>10</v>
      </c>
      <c r="H16" s="537">
        <v>10</v>
      </c>
      <c r="I16" s="537">
        <v>10</v>
      </c>
      <c r="J16" s="537"/>
      <c r="K16" s="537"/>
      <c r="M16" s="531" t="s">
        <v>275</v>
      </c>
    </row>
    <row r="17" spans="2:11" s="531" customFormat="1" ht="5.0999999999999996" customHeight="1">
      <c r="B17" s="681"/>
      <c r="C17" s="682"/>
      <c r="D17" s="686"/>
      <c r="E17" s="541"/>
      <c r="F17" s="541"/>
      <c r="G17" s="542"/>
      <c r="H17" s="542"/>
      <c r="I17" s="542"/>
      <c r="J17" s="539"/>
      <c r="K17" s="539"/>
    </row>
    <row r="18" spans="2:11" s="531" customFormat="1" ht="20.100000000000001" customHeight="1">
      <c r="B18" s="683"/>
      <c r="C18" s="684"/>
      <c r="D18" s="673"/>
      <c r="E18" s="540"/>
      <c r="F18" s="540"/>
      <c r="G18" s="540"/>
      <c r="H18" s="540"/>
      <c r="I18" s="540"/>
      <c r="J18" s="540"/>
      <c r="K18" s="540"/>
    </row>
    <row r="19" spans="2:11" s="531" customFormat="1" ht="20.100000000000001" customHeight="1">
      <c r="B19" s="679" t="s">
        <v>276</v>
      </c>
      <c r="C19" s="680"/>
      <c r="D19" s="685">
        <f>IF(I19=0,"",(E19+F19+G19+H19+I19+J19+K19))</f>
        <v>10</v>
      </c>
      <c r="E19" s="543"/>
      <c r="F19" s="543"/>
      <c r="G19" s="537"/>
      <c r="H19" s="537"/>
      <c r="I19" s="537">
        <v>5</v>
      </c>
      <c r="J19" s="537">
        <v>5</v>
      </c>
      <c r="K19" s="537"/>
    </row>
    <row r="20" spans="2:11" s="531" customFormat="1" ht="5.0999999999999996" customHeight="1">
      <c r="B20" s="681"/>
      <c r="C20" s="682"/>
      <c r="D20" s="686"/>
      <c r="E20" s="541"/>
      <c r="F20" s="541"/>
      <c r="G20" s="539"/>
      <c r="H20" s="539"/>
      <c r="I20" s="542"/>
      <c r="J20" s="542"/>
      <c r="K20" s="539"/>
    </row>
    <row r="21" spans="2:11" s="531" customFormat="1" ht="20.100000000000001" customHeight="1">
      <c r="B21" s="683"/>
      <c r="C21" s="684"/>
      <c r="D21" s="673"/>
      <c r="E21" s="544"/>
      <c r="F21" s="544"/>
      <c r="G21" s="540"/>
      <c r="H21" s="540"/>
      <c r="I21" s="540"/>
      <c r="J21" s="540"/>
      <c r="K21" s="540"/>
    </row>
    <row r="22" spans="2:11" s="531" customFormat="1" ht="24.95" customHeight="1">
      <c r="B22" s="672" t="s">
        <v>277</v>
      </c>
      <c r="C22" s="672"/>
      <c r="D22" s="545">
        <f>IF(E$10=0,"",SUM(D10:D21))</f>
        <v>100</v>
      </c>
      <c r="E22" s="545">
        <f t="shared" ref="E22:J22" si="0">IF(E$9=0,"",SUM(E10:E21))</f>
        <v>20</v>
      </c>
      <c r="F22" s="545">
        <f t="shared" si="0"/>
        <v>20</v>
      </c>
      <c r="G22" s="545">
        <f t="shared" si="0"/>
        <v>20</v>
      </c>
      <c r="H22" s="545">
        <f t="shared" si="0"/>
        <v>20</v>
      </c>
      <c r="I22" s="545">
        <f t="shared" si="0"/>
        <v>15</v>
      </c>
      <c r="J22" s="545">
        <f t="shared" si="0"/>
        <v>5</v>
      </c>
      <c r="K22" s="545" t="str">
        <f>IF(K$9=0,"",SUM(K10:K18))</f>
        <v/>
      </c>
    </row>
    <row r="23" spans="2:11" s="531" customFormat="1" ht="24.95" customHeight="1">
      <c r="B23" s="672" t="s">
        <v>278</v>
      </c>
      <c r="C23" s="672"/>
      <c r="D23" s="673"/>
      <c r="E23" s="545">
        <f>IF(E22=0,"",($D22*$E22)/100)</f>
        <v>20</v>
      </c>
      <c r="F23" s="545">
        <f>IF(F22=0,"",($D22*($E22+$F22)/100))</f>
        <v>40</v>
      </c>
      <c r="G23" s="545">
        <f>IF(G22=0,"",($D22*($E22+$F22+$G22)/100))</f>
        <v>60</v>
      </c>
      <c r="H23" s="545">
        <f>IF(H22=0,"",($D22*($E22+$F22+$G22+$H22)/100))</f>
        <v>80</v>
      </c>
      <c r="I23" s="545">
        <f>IF(I9=0,"",($D22*($E22+$F22+$G22+$H22+$I22)/100))</f>
        <v>95</v>
      </c>
      <c r="J23" s="545">
        <f>IF(J9=0,"",($D22*($E22+$F22+$G22+$H22+$I22+J22)/100))</f>
        <v>100</v>
      </c>
      <c r="K23" s="545" t="str">
        <f>IF(K9=0,"",($D22*($E22+K22)/100))</f>
        <v/>
      </c>
    </row>
    <row r="24" spans="2:11" ht="24.95" customHeight="1">
      <c r="B24" s="525"/>
      <c r="C24" s="525"/>
      <c r="D24" s="525"/>
      <c r="E24" s="525"/>
      <c r="F24" s="525"/>
      <c r="G24" s="525"/>
      <c r="H24" s="525"/>
      <c r="I24" s="525"/>
      <c r="J24" s="525"/>
      <c r="K24" s="525"/>
    </row>
    <row r="25" spans="2:11" ht="24.95" customHeight="1"/>
    <row r="26" spans="2:11" ht="24.95" customHeight="1"/>
  </sheetData>
  <mergeCells count="12">
    <mergeCell ref="B23:D23"/>
    <mergeCell ref="D8:D9"/>
    <mergeCell ref="E8:K8"/>
    <mergeCell ref="B10:C12"/>
    <mergeCell ref="D10:D12"/>
    <mergeCell ref="B13:C15"/>
    <mergeCell ref="D13:D15"/>
    <mergeCell ref="B16:C18"/>
    <mergeCell ref="D16:D18"/>
    <mergeCell ref="B19:C21"/>
    <mergeCell ref="D19:D21"/>
    <mergeCell ref="B22:C22"/>
  </mergeCells>
  <phoneticPr fontId="27" type="noConversion"/>
  <pageMargins left="0.75" right="0.5" top="1" bottom="0.8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B26"/>
  <sheetViews>
    <sheetView view="pageBreakPreview" zoomScale="85" zoomScaleNormal="115" zoomScaleSheetLayoutView="85" workbookViewId="0">
      <selection activeCell="A6" sqref="A6:P9"/>
    </sheetView>
  </sheetViews>
  <sheetFormatPr defaultRowHeight="14.25"/>
  <cols>
    <col min="1" max="15" width="7.625" style="453" customWidth="1"/>
    <col min="16" max="16" width="10.25" style="453" customWidth="1"/>
    <col min="17" max="254" width="9" style="453"/>
    <col min="255" max="255" width="3.875" style="453" customWidth="1"/>
    <col min="256" max="256" width="13.625" style="453" customWidth="1"/>
    <col min="257" max="257" width="4.625" style="453" customWidth="1"/>
    <col min="258" max="258" width="12.5" style="453" customWidth="1"/>
    <col min="259" max="259" width="4.25" style="453" customWidth="1"/>
    <col min="260" max="260" width="12.375" style="453" customWidth="1"/>
    <col min="261" max="261" width="4.625" style="453" customWidth="1"/>
    <col min="262" max="262" width="12.25" style="453" customWidth="1"/>
    <col min="263" max="263" width="4.625" style="453" customWidth="1"/>
    <col min="264" max="264" width="12.25" style="453" customWidth="1"/>
    <col min="265" max="265" width="4.625" style="453" customWidth="1"/>
    <col min="266" max="266" width="12.75" style="453" customWidth="1"/>
    <col min="267" max="267" width="4.625" style="453" customWidth="1"/>
    <col min="268" max="268" width="11.625" style="453" customWidth="1"/>
    <col min="269" max="269" width="4.625" style="453" customWidth="1"/>
    <col min="270" max="270" width="11.625" style="453" customWidth="1"/>
    <col min="271" max="510" width="9" style="453"/>
    <col min="511" max="511" width="3.875" style="453" customWidth="1"/>
    <col min="512" max="512" width="13.625" style="453" customWidth="1"/>
    <col min="513" max="513" width="4.625" style="453" customWidth="1"/>
    <col min="514" max="514" width="12.5" style="453" customWidth="1"/>
    <col min="515" max="515" width="4.25" style="453" customWidth="1"/>
    <col min="516" max="516" width="12.375" style="453" customWidth="1"/>
    <col min="517" max="517" width="4.625" style="453" customWidth="1"/>
    <col min="518" max="518" width="12.25" style="453" customWidth="1"/>
    <col min="519" max="519" width="4.625" style="453" customWidth="1"/>
    <col min="520" max="520" width="12.25" style="453" customWidth="1"/>
    <col min="521" max="521" width="4.625" style="453" customWidth="1"/>
    <col min="522" max="522" width="12.75" style="453" customWidth="1"/>
    <col min="523" max="523" width="4.625" style="453" customWidth="1"/>
    <col min="524" max="524" width="11.625" style="453" customWidth="1"/>
    <col min="525" max="525" width="4.625" style="453" customWidth="1"/>
    <col min="526" max="526" width="11.625" style="453" customWidth="1"/>
    <col min="527" max="766" width="9" style="453"/>
    <col min="767" max="767" width="3.875" style="453" customWidth="1"/>
    <col min="768" max="768" width="13.625" style="453" customWidth="1"/>
    <col min="769" max="769" width="4.625" style="453" customWidth="1"/>
    <col min="770" max="770" width="12.5" style="453" customWidth="1"/>
    <col min="771" max="771" width="4.25" style="453" customWidth="1"/>
    <col min="772" max="772" width="12.375" style="453" customWidth="1"/>
    <col min="773" max="773" width="4.625" style="453" customWidth="1"/>
    <col min="774" max="774" width="12.25" style="453" customWidth="1"/>
    <col min="775" max="775" width="4.625" style="453" customWidth="1"/>
    <col min="776" max="776" width="12.25" style="453" customWidth="1"/>
    <col min="777" max="777" width="4.625" style="453" customWidth="1"/>
    <col min="778" max="778" width="12.75" style="453" customWidth="1"/>
    <col min="779" max="779" width="4.625" style="453" customWidth="1"/>
    <col min="780" max="780" width="11.625" style="453" customWidth="1"/>
    <col min="781" max="781" width="4.625" style="453" customWidth="1"/>
    <col min="782" max="782" width="11.625" style="453" customWidth="1"/>
    <col min="783" max="1022" width="9" style="453"/>
    <col min="1023" max="1023" width="3.875" style="453" customWidth="1"/>
    <col min="1024" max="1024" width="13.625" style="453" customWidth="1"/>
    <col min="1025" max="1025" width="4.625" style="453" customWidth="1"/>
    <col min="1026" max="1026" width="12.5" style="453" customWidth="1"/>
    <col min="1027" max="1027" width="4.25" style="453" customWidth="1"/>
    <col min="1028" max="1028" width="12.375" style="453" customWidth="1"/>
    <col min="1029" max="1029" width="4.625" style="453" customWidth="1"/>
    <col min="1030" max="1030" width="12.25" style="453" customWidth="1"/>
    <col min="1031" max="1031" width="4.625" style="453" customWidth="1"/>
    <col min="1032" max="1032" width="12.25" style="453" customWidth="1"/>
    <col min="1033" max="1033" width="4.625" style="453" customWidth="1"/>
    <col min="1034" max="1034" width="12.75" style="453" customWidth="1"/>
    <col min="1035" max="1035" width="4.625" style="453" customWidth="1"/>
    <col min="1036" max="1036" width="11.625" style="453" customWidth="1"/>
    <col min="1037" max="1037" width="4.625" style="453" customWidth="1"/>
    <col min="1038" max="1038" width="11.625" style="453" customWidth="1"/>
    <col min="1039" max="1278" width="9" style="453"/>
    <col min="1279" max="1279" width="3.875" style="453" customWidth="1"/>
    <col min="1280" max="1280" width="13.625" style="453" customWidth="1"/>
    <col min="1281" max="1281" width="4.625" style="453" customWidth="1"/>
    <col min="1282" max="1282" width="12.5" style="453" customWidth="1"/>
    <col min="1283" max="1283" width="4.25" style="453" customWidth="1"/>
    <col min="1284" max="1284" width="12.375" style="453" customWidth="1"/>
    <col min="1285" max="1285" width="4.625" style="453" customWidth="1"/>
    <col min="1286" max="1286" width="12.25" style="453" customWidth="1"/>
    <col min="1287" max="1287" width="4.625" style="453" customWidth="1"/>
    <col min="1288" max="1288" width="12.25" style="453" customWidth="1"/>
    <col min="1289" max="1289" width="4.625" style="453" customWidth="1"/>
    <col min="1290" max="1290" width="12.75" style="453" customWidth="1"/>
    <col min="1291" max="1291" width="4.625" style="453" customWidth="1"/>
    <col min="1292" max="1292" width="11.625" style="453" customWidth="1"/>
    <col min="1293" max="1293" width="4.625" style="453" customWidth="1"/>
    <col min="1294" max="1294" width="11.625" style="453" customWidth="1"/>
    <col min="1295" max="1534" width="9" style="453"/>
    <col min="1535" max="1535" width="3.875" style="453" customWidth="1"/>
    <col min="1536" max="1536" width="13.625" style="453" customWidth="1"/>
    <col min="1537" max="1537" width="4.625" style="453" customWidth="1"/>
    <col min="1538" max="1538" width="12.5" style="453" customWidth="1"/>
    <col min="1539" max="1539" width="4.25" style="453" customWidth="1"/>
    <col min="1540" max="1540" width="12.375" style="453" customWidth="1"/>
    <col min="1541" max="1541" width="4.625" style="453" customWidth="1"/>
    <col min="1542" max="1542" width="12.25" style="453" customWidth="1"/>
    <col min="1543" max="1543" width="4.625" style="453" customWidth="1"/>
    <col min="1544" max="1544" width="12.25" style="453" customWidth="1"/>
    <col min="1545" max="1545" width="4.625" style="453" customWidth="1"/>
    <col min="1546" max="1546" width="12.75" style="453" customWidth="1"/>
    <col min="1547" max="1547" width="4.625" style="453" customWidth="1"/>
    <col min="1548" max="1548" width="11.625" style="453" customWidth="1"/>
    <col min="1549" max="1549" width="4.625" style="453" customWidth="1"/>
    <col min="1550" max="1550" width="11.625" style="453" customWidth="1"/>
    <col min="1551" max="1790" width="9" style="453"/>
    <col min="1791" max="1791" width="3.875" style="453" customWidth="1"/>
    <col min="1792" max="1792" width="13.625" style="453" customWidth="1"/>
    <col min="1793" max="1793" width="4.625" style="453" customWidth="1"/>
    <col min="1794" max="1794" width="12.5" style="453" customWidth="1"/>
    <col min="1795" max="1795" width="4.25" style="453" customWidth="1"/>
    <col min="1796" max="1796" width="12.375" style="453" customWidth="1"/>
    <col min="1797" max="1797" width="4.625" style="453" customWidth="1"/>
    <col min="1798" max="1798" width="12.25" style="453" customWidth="1"/>
    <col min="1799" max="1799" width="4.625" style="453" customWidth="1"/>
    <col min="1800" max="1800" width="12.25" style="453" customWidth="1"/>
    <col min="1801" max="1801" width="4.625" style="453" customWidth="1"/>
    <col min="1802" max="1802" width="12.75" style="453" customWidth="1"/>
    <col min="1803" max="1803" width="4.625" style="453" customWidth="1"/>
    <col min="1804" max="1804" width="11.625" style="453" customWidth="1"/>
    <col min="1805" max="1805" width="4.625" style="453" customWidth="1"/>
    <col min="1806" max="1806" width="11.625" style="453" customWidth="1"/>
    <col min="1807" max="2046" width="9" style="453"/>
    <col min="2047" max="2047" width="3.875" style="453" customWidth="1"/>
    <col min="2048" max="2048" width="13.625" style="453" customWidth="1"/>
    <col min="2049" max="2049" width="4.625" style="453" customWidth="1"/>
    <col min="2050" max="2050" width="12.5" style="453" customWidth="1"/>
    <col min="2051" max="2051" width="4.25" style="453" customWidth="1"/>
    <col min="2052" max="2052" width="12.375" style="453" customWidth="1"/>
    <col min="2053" max="2053" width="4.625" style="453" customWidth="1"/>
    <col min="2054" max="2054" width="12.25" style="453" customWidth="1"/>
    <col min="2055" max="2055" width="4.625" style="453" customWidth="1"/>
    <col min="2056" max="2056" width="12.25" style="453" customWidth="1"/>
    <col min="2057" max="2057" width="4.625" style="453" customWidth="1"/>
    <col min="2058" max="2058" width="12.75" style="453" customWidth="1"/>
    <col min="2059" max="2059" width="4.625" style="453" customWidth="1"/>
    <col min="2060" max="2060" width="11.625" style="453" customWidth="1"/>
    <col min="2061" max="2061" width="4.625" style="453" customWidth="1"/>
    <col min="2062" max="2062" width="11.625" style="453" customWidth="1"/>
    <col min="2063" max="2302" width="9" style="453"/>
    <col min="2303" max="2303" width="3.875" style="453" customWidth="1"/>
    <col min="2304" max="2304" width="13.625" style="453" customWidth="1"/>
    <col min="2305" max="2305" width="4.625" style="453" customWidth="1"/>
    <col min="2306" max="2306" width="12.5" style="453" customWidth="1"/>
    <col min="2307" max="2307" width="4.25" style="453" customWidth="1"/>
    <col min="2308" max="2308" width="12.375" style="453" customWidth="1"/>
    <col min="2309" max="2309" width="4.625" style="453" customWidth="1"/>
    <col min="2310" max="2310" width="12.25" style="453" customWidth="1"/>
    <col min="2311" max="2311" width="4.625" style="453" customWidth="1"/>
    <col min="2312" max="2312" width="12.25" style="453" customWidth="1"/>
    <col min="2313" max="2313" width="4.625" style="453" customWidth="1"/>
    <col min="2314" max="2314" width="12.75" style="453" customWidth="1"/>
    <col min="2315" max="2315" width="4.625" style="453" customWidth="1"/>
    <col min="2316" max="2316" width="11.625" style="453" customWidth="1"/>
    <col min="2317" max="2317" width="4.625" style="453" customWidth="1"/>
    <col min="2318" max="2318" width="11.625" style="453" customWidth="1"/>
    <col min="2319" max="2558" width="9" style="453"/>
    <col min="2559" max="2559" width="3.875" style="453" customWidth="1"/>
    <col min="2560" max="2560" width="13.625" style="453" customWidth="1"/>
    <col min="2561" max="2561" width="4.625" style="453" customWidth="1"/>
    <col min="2562" max="2562" width="12.5" style="453" customWidth="1"/>
    <col min="2563" max="2563" width="4.25" style="453" customWidth="1"/>
    <col min="2564" max="2564" width="12.375" style="453" customWidth="1"/>
    <col min="2565" max="2565" width="4.625" style="453" customWidth="1"/>
    <col min="2566" max="2566" width="12.25" style="453" customWidth="1"/>
    <col min="2567" max="2567" width="4.625" style="453" customWidth="1"/>
    <col min="2568" max="2568" width="12.25" style="453" customWidth="1"/>
    <col min="2569" max="2569" width="4.625" style="453" customWidth="1"/>
    <col min="2570" max="2570" width="12.75" style="453" customWidth="1"/>
    <col min="2571" max="2571" width="4.625" style="453" customWidth="1"/>
    <col min="2572" max="2572" width="11.625" style="453" customWidth="1"/>
    <col min="2573" max="2573" width="4.625" style="453" customWidth="1"/>
    <col min="2574" max="2574" width="11.625" style="453" customWidth="1"/>
    <col min="2575" max="2814" width="9" style="453"/>
    <col min="2815" max="2815" width="3.875" style="453" customWidth="1"/>
    <col min="2816" max="2816" width="13.625" style="453" customWidth="1"/>
    <col min="2817" max="2817" width="4.625" style="453" customWidth="1"/>
    <col min="2818" max="2818" width="12.5" style="453" customWidth="1"/>
    <col min="2819" max="2819" width="4.25" style="453" customWidth="1"/>
    <col min="2820" max="2820" width="12.375" style="453" customWidth="1"/>
    <col min="2821" max="2821" width="4.625" style="453" customWidth="1"/>
    <col min="2822" max="2822" width="12.25" style="453" customWidth="1"/>
    <col min="2823" max="2823" width="4.625" style="453" customWidth="1"/>
    <col min="2824" max="2824" width="12.25" style="453" customWidth="1"/>
    <col min="2825" max="2825" width="4.625" style="453" customWidth="1"/>
    <col min="2826" max="2826" width="12.75" style="453" customWidth="1"/>
    <col min="2827" max="2827" width="4.625" style="453" customWidth="1"/>
    <col min="2828" max="2828" width="11.625" style="453" customWidth="1"/>
    <col min="2829" max="2829" width="4.625" style="453" customWidth="1"/>
    <col min="2830" max="2830" width="11.625" style="453" customWidth="1"/>
    <col min="2831" max="3070" width="9" style="453"/>
    <col min="3071" max="3071" width="3.875" style="453" customWidth="1"/>
    <col min="3072" max="3072" width="13.625" style="453" customWidth="1"/>
    <col min="3073" max="3073" width="4.625" style="453" customWidth="1"/>
    <col min="3074" max="3074" width="12.5" style="453" customWidth="1"/>
    <col min="3075" max="3075" width="4.25" style="453" customWidth="1"/>
    <col min="3076" max="3076" width="12.375" style="453" customWidth="1"/>
    <col min="3077" max="3077" width="4.625" style="453" customWidth="1"/>
    <col min="3078" max="3078" width="12.25" style="453" customWidth="1"/>
    <col min="3079" max="3079" width="4.625" style="453" customWidth="1"/>
    <col min="3080" max="3080" width="12.25" style="453" customWidth="1"/>
    <col min="3081" max="3081" width="4.625" style="453" customWidth="1"/>
    <col min="3082" max="3082" width="12.75" style="453" customWidth="1"/>
    <col min="3083" max="3083" width="4.625" style="453" customWidth="1"/>
    <col min="3084" max="3084" width="11.625" style="453" customWidth="1"/>
    <col min="3085" max="3085" width="4.625" style="453" customWidth="1"/>
    <col min="3086" max="3086" width="11.625" style="453" customWidth="1"/>
    <col min="3087" max="3326" width="9" style="453"/>
    <col min="3327" max="3327" width="3.875" style="453" customWidth="1"/>
    <col min="3328" max="3328" width="13.625" style="453" customWidth="1"/>
    <col min="3329" max="3329" width="4.625" style="453" customWidth="1"/>
    <col min="3330" max="3330" width="12.5" style="453" customWidth="1"/>
    <col min="3331" max="3331" width="4.25" style="453" customWidth="1"/>
    <col min="3332" max="3332" width="12.375" style="453" customWidth="1"/>
    <col min="3333" max="3333" width="4.625" style="453" customWidth="1"/>
    <col min="3334" max="3334" width="12.25" style="453" customWidth="1"/>
    <col min="3335" max="3335" width="4.625" style="453" customWidth="1"/>
    <col min="3336" max="3336" width="12.25" style="453" customWidth="1"/>
    <col min="3337" max="3337" width="4.625" style="453" customWidth="1"/>
    <col min="3338" max="3338" width="12.75" style="453" customWidth="1"/>
    <col min="3339" max="3339" width="4.625" style="453" customWidth="1"/>
    <col min="3340" max="3340" width="11.625" style="453" customWidth="1"/>
    <col min="3341" max="3341" width="4.625" style="453" customWidth="1"/>
    <col min="3342" max="3342" width="11.625" style="453" customWidth="1"/>
    <col min="3343" max="3582" width="9" style="453"/>
    <col min="3583" max="3583" width="3.875" style="453" customWidth="1"/>
    <col min="3584" max="3584" width="13.625" style="453" customWidth="1"/>
    <col min="3585" max="3585" width="4.625" style="453" customWidth="1"/>
    <col min="3586" max="3586" width="12.5" style="453" customWidth="1"/>
    <col min="3587" max="3587" width="4.25" style="453" customWidth="1"/>
    <col min="3588" max="3588" width="12.375" style="453" customWidth="1"/>
    <col min="3589" max="3589" width="4.625" style="453" customWidth="1"/>
    <col min="3590" max="3590" width="12.25" style="453" customWidth="1"/>
    <col min="3591" max="3591" width="4.625" style="453" customWidth="1"/>
    <col min="3592" max="3592" width="12.25" style="453" customWidth="1"/>
    <col min="3593" max="3593" width="4.625" style="453" customWidth="1"/>
    <col min="3594" max="3594" width="12.75" style="453" customWidth="1"/>
    <col min="3595" max="3595" width="4.625" style="453" customWidth="1"/>
    <col min="3596" max="3596" width="11.625" style="453" customWidth="1"/>
    <col min="3597" max="3597" width="4.625" style="453" customWidth="1"/>
    <col min="3598" max="3598" width="11.625" style="453" customWidth="1"/>
    <col min="3599" max="3838" width="9" style="453"/>
    <col min="3839" max="3839" width="3.875" style="453" customWidth="1"/>
    <col min="3840" max="3840" width="13.625" style="453" customWidth="1"/>
    <col min="3841" max="3841" width="4.625" style="453" customWidth="1"/>
    <col min="3842" max="3842" width="12.5" style="453" customWidth="1"/>
    <col min="3843" max="3843" width="4.25" style="453" customWidth="1"/>
    <col min="3844" max="3844" width="12.375" style="453" customWidth="1"/>
    <col min="3845" max="3845" width="4.625" style="453" customWidth="1"/>
    <col min="3846" max="3846" width="12.25" style="453" customWidth="1"/>
    <col min="3847" max="3847" width="4.625" style="453" customWidth="1"/>
    <col min="3848" max="3848" width="12.25" style="453" customWidth="1"/>
    <col min="3849" max="3849" width="4.625" style="453" customWidth="1"/>
    <col min="3850" max="3850" width="12.75" style="453" customWidth="1"/>
    <col min="3851" max="3851" width="4.625" style="453" customWidth="1"/>
    <col min="3852" max="3852" width="11.625" style="453" customWidth="1"/>
    <col min="3853" max="3853" width="4.625" style="453" customWidth="1"/>
    <col min="3854" max="3854" width="11.625" style="453" customWidth="1"/>
    <col min="3855" max="4094" width="9" style="453"/>
    <col min="4095" max="4095" width="3.875" style="453" customWidth="1"/>
    <col min="4096" max="4096" width="13.625" style="453" customWidth="1"/>
    <col min="4097" max="4097" width="4.625" style="453" customWidth="1"/>
    <col min="4098" max="4098" width="12.5" style="453" customWidth="1"/>
    <col min="4099" max="4099" width="4.25" style="453" customWidth="1"/>
    <col min="4100" max="4100" width="12.375" style="453" customWidth="1"/>
    <col min="4101" max="4101" width="4.625" style="453" customWidth="1"/>
    <col min="4102" max="4102" width="12.25" style="453" customWidth="1"/>
    <col min="4103" max="4103" width="4.625" style="453" customWidth="1"/>
    <col min="4104" max="4104" width="12.25" style="453" customWidth="1"/>
    <col min="4105" max="4105" width="4.625" style="453" customWidth="1"/>
    <col min="4106" max="4106" width="12.75" style="453" customWidth="1"/>
    <col min="4107" max="4107" width="4.625" style="453" customWidth="1"/>
    <col min="4108" max="4108" width="11.625" style="453" customWidth="1"/>
    <col min="4109" max="4109" width="4.625" style="453" customWidth="1"/>
    <col min="4110" max="4110" width="11.625" style="453" customWidth="1"/>
    <col min="4111" max="4350" width="9" style="453"/>
    <col min="4351" max="4351" width="3.875" style="453" customWidth="1"/>
    <col min="4352" max="4352" width="13.625" style="453" customWidth="1"/>
    <col min="4353" max="4353" width="4.625" style="453" customWidth="1"/>
    <col min="4354" max="4354" width="12.5" style="453" customWidth="1"/>
    <col min="4355" max="4355" width="4.25" style="453" customWidth="1"/>
    <col min="4356" max="4356" width="12.375" style="453" customWidth="1"/>
    <col min="4357" max="4357" width="4.625" style="453" customWidth="1"/>
    <col min="4358" max="4358" width="12.25" style="453" customWidth="1"/>
    <col min="4359" max="4359" width="4.625" style="453" customWidth="1"/>
    <col min="4360" max="4360" width="12.25" style="453" customWidth="1"/>
    <col min="4361" max="4361" width="4.625" style="453" customWidth="1"/>
    <col min="4362" max="4362" width="12.75" style="453" customWidth="1"/>
    <col min="4363" max="4363" width="4.625" style="453" customWidth="1"/>
    <col min="4364" max="4364" width="11.625" style="453" customWidth="1"/>
    <col min="4365" max="4365" width="4.625" style="453" customWidth="1"/>
    <col min="4366" max="4366" width="11.625" style="453" customWidth="1"/>
    <col min="4367" max="4606" width="9" style="453"/>
    <col min="4607" max="4607" width="3.875" style="453" customWidth="1"/>
    <col min="4608" max="4608" width="13.625" style="453" customWidth="1"/>
    <col min="4609" max="4609" width="4.625" style="453" customWidth="1"/>
    <col min="4610" max="4610" width="12.5" style="453" customWidth="1"/>
    <col min="4611" max="4611" width="4.25" style="453" customWidth="1"/>
    <col min="4612" max="4612" width="12.375" style="453" customWidth="1"/>
    <col min="4613" max="4613" width="4.625" style="453" customWidth="1"/>
    <col min="4614" max="4614" width="12.25" style="453" customWidth="1"/>
    <col min="4615" max="4615" width="4.625" style="453" customWidth="1"/>
    <col min="4616" max="4616" width="12.25" style="453" customWidth="1"/>
    <col min="4617" max="4617" width="4.625" style="453" customWidth="1"/>
    <col min="4618" max="4618" width="12.75" style="453" customWidth="1"/>
    <col min="4619" max="4619" width="4.625" style="453" customWidth="1"/>
    <col min="4620" max="4620" width="11.625" style="453" customWidth="1"/>
    <col min="4621" max="4621" width="4.625" style="453" customWidth="1"/>
    <col min="4622" max="4622" width="11.625" style="453" customWidth="1"/>
    <col min="4623" max="4862" width="9" style="453"/>
    <col min="4863" max="4863" width="3.875" style="453" customWidth="1"/>
    <col min="4864" max="4864" width="13.625" style="453" customWidth="1"/>
    <col min="4865" max="4865" width="4.625" style="453" customWidth="1"/>
    <col min="4866" max="4866" width="12.5" style="453" customWidth="1"/>
    <col min="4867" max="4867" width="4.25" style="453" customWidth="1"/>
    <col min="4868" max="4868" width="12.375" style="453" customWidth="1"/>
    <col min="4869" max="4869" width="4.625" style="453" customWidth="1"/>
    <col min="4870" max="4870" width="12.25" style="453" customWidth="1"/>
    <col min="4871" max="4871" width="4.625" style="453" customWidth="1"/>
    <col min="4872" max="4872" width="12.25" style="453" customWidth="1"/>
    <col min="4873" max="4873" width="4.625" style="453" customWidth="1"/>
    <col min="4874" max="4874" width="12.75" style="453" customWidth="1"/>
    <col min="4875" max="4875" width="4.625" style="453" customWidth="1"/>
    <col min="4876" max="4876" width="11.625" style="453" customWidth="1"/>
    <col min="4877" max="4877" width="4.625" style="453" customWidth="1"/>
    <col min="4878" max="4878" width="11.625" style="453" customWidth="1"/>
    <col min="4879" max="5118" width="9" style="453"/>
    <col min="5119" max="5119" width="3.875" style="453" customWidth="1"/>
    <col min="5120" max="5120" width="13.625" style="453" customWidth="1"/>
    <col min="5121" max="5121" width="4.625" style="453" customWidth="1"/>
    <col min="5122" max="5122" width="12.5" style="453" customWidth="1"/>
    <col min="5123" max="5123" width="4.25" style="453" customWidth="1"/>
    <col min="5124" max="5124" width="12.375" style="453" customWidth="1"/>
    <col min="5125" max="5125" width="4.625" style="453" customWidth="1"/>
    <col min="5126" max="5126" width="12.25" style="453" customWidth="1"/>
    <col min="5127" max="5127" width="4.625" style="453" customWidth="1"/>
    <col min="5128" max="5128" width="12.25" style="453" customWidth="1"/>
    <col min="5129" max="5129" width="4.625" style="453" customWidth="1"/>
    <col min="5130" max="5130" width="12.75" style="453" customWidth="1"/>
    <col min="5131" max="5131" width="4.625" style="453" customWidth="1"/>
    <col min="5132" max="5132" width="11.625" style="453" customWidth="1"/>
    <col min="5133" max="5133" width="4.625" style="453" customWidth="1"/>
    <col min="5134" max="5134" width="11.625" style="453" customWidth="1"/>
    <col min="5135" max="5374" width="9" style="453"/>
    <col min="5375" max="5375" width="3.875" style="453" customWidth="1"/>
    <col min="5376" max="5376" width="13.625" style="453" customWidth="1"/>
    <col min="5377" max="5377" width="4.625" style="453" customWidth="1"/>
    <col min="5378" max="5378" width="12.5" style="453" customWidth="1"/>
    <col min="5379" max="5379" width="4.25" style="453" customWidth="1"/>
    <col min="5380" max="5380" width="12.375" style="453" customWidth="1"/>
    <col min="5381" max="5381" width="4.625" style="453" customWidth="1"/>
    <col min="5382" max="5382" width="12.25" style="453" customWidth="1"/>
    <col min="5383" max="5383" width="4.625" style="453" customWidth="1"/>
    <col min="5384" max="5384" width="12.25" style="453" customWidth="1"/>
    <col min="5385" max="5385" width="4.625" style="453" customWidth="1"/>
    <col min="5386" max="5386" width="12.75" style="453" customWidth="1"/>
    <col min="5387" max="5387" width="4.625" style="453" customWidth="1"/>
    <col min="5388" max="5388" width="11.625" style="453" customWidth="1"/>
    <col min="5389" max="5389" width="4.625" style="453" customWidth="1"/>
    <col min="5390" max="5390" width="11.625" style="453" customWidth="1"/>
    <col min="5391" max="5630" width="9" style="453"/>
    <col min="5631" max="5631" width="3.875" style="453" customWidth="1"/>
    <col min="5632" max="5632" width="13.625" style="453" customWidth="1"/>
    <col min="5633" max="5633" width="4.625" style="453" customWidth="1"/>
    <col min="5634" max="5634" width="12.5" style="453" customWidth="1"/>
    <col min="5635" max="5635" width="4.25" style="453" customWidth="1"/>
    <col min="5636" max="5636" width="12.375" style="453" customWidth="1"/>
    <col min="5637" max="5637" width="4.625" style="453" customWidth="1"/>
    <col min="5638" max="5638" width="12.25" style="453" customWidth="1"/>
    <col min="5639" max="5639" width="4.625" style="453" customWidth="1"/>
    <col min="5640" max="5640" width="12.25" style="453" customWidth="1"/>
    <col min="5641" max="5641" width="4.625" style="453" customWidth="1"/>
    <col min="5642" max="5642" width="12.75" style="453" customWidth="1"/>
    <col min="5643" max="5643" width="4.625" style="453" customWidth="1"/>
    <col min="5644" max="5644" width="11.625" style="453" customWidth="1"/>
    <col min="5645" max="5645" width="4.625" style="453" customWidth="1"/>
    <col min="5646" max="5646" width="11.625" style="453" customWidth="1"/>
    <col min="5647" max="5886" width="9" style="453"/>
    <col min="5887" max="5887" width="3.875" style="453" customWidth="1"/>
    <col min="5888" max="5888" width="13.625" style="453" customWidth="1"/>
    <col min="5889" max="5889" width="4.625" style="453" customWidth="1"/>
    <col min="5890" max="5890" width="12.5" style="453" customWidth="1"/>
    <col min="5891" max="5891" width="4.25" style="453" customWidth="1"/>
    <col min="5892" max="5892" width="12.375" style="453" customWidth="1"/>
    <col min="5893" max="5893" width="4.625" style="453" customWidth="1"/>
    <col min="5894" max="5894" width="12.25" style="453" customWidth="1"/>
    <col min="5895" max="5895" width="4.625" style="453" customWidth="1"/>
    <col min="5896" max="5896" width="12.25" style="453" customWidth="1"/>
    <col min="5897" max="5897" width="4.625" style="453" customWidth="1"/>
    <col min="5898" max="5898" width="12.75" style="453" customWidth="1"/>
    <col min="5899" max="5899" width="4.625" style="453" customWidth="1"/>
    <col min="5900" max="5900" width="11.625" style="453" customWidth="1"/>
    <col min="5901" max="5901" width="4.625" style="453" customWidth="1"/>
    <col min="5902" max="5902" width="11.625" style="453" customWidth="1"/>
    <col min="5903" max="6142" width="9" style="453"/>
    <col min="6143" max="6143" width="3.875" style="453" customWidth="1"/>
    <col min="6144" max="6144" width="13.625" style="453" customWidth="1"/>
    <col min="6145" max="6145" width="4.625" style="453" customWidth="1"/>
    <col min="6146" max="6146" width="12.5" style="453" customWidth="1"/>
    <col min="6147" max="6147" width="4.25" style="453" customWidth="1"/>
    <col min="6148" max="6148" width="12.375" style="453" customWidth="1"/>
    <col min="6149" max="6149" width="4.625" style="453" customWidth="1"/>
    <col min="6150" max="6150" width="12.25" style="453" customWidth="1"/>
    <col min="6151" max="6151" width="4.625" style="453" customWidth="1"/>
    <col min="6152" max="6152" width="12.25" style="453" customWidth="1"/>
    <col min="6153" max="6153" width="4.625" style="453" customWidth="1"/>
    <col min="6154" max="6154" width="12.75" style="453" customWidth="1"/>
    <col min="6155" max="6155" width="4.625" style="453" customWidth="1"/>
    <col min="6156" max="6156" width="11.625" style="453" customWidth="1"/>
    <col min="6157" max="6157" width="4.625" style="453" customWidth="1"/>
    <col min="6158" max="6158" width="11.625" style="453" customWidth="1"/>
    <col min="6159" max="6398" width="9" style="453"/>
    <col min="6399" max="6399" width="3.875" style="453" customWidth="1"/>
    <col min="6400" max="6400" width="13.625" style="453" customWidth="1"/>
    <col min="6401" max="6401" width="4.625" style="453" customWidth="1"/>
    <col min="6402" max="6402" width="12.5" style="453" customWidth="1"/>
    <col min="6403" max="6403" width="4.25" style="453" customWidth="1"/>
    <col min="6404" max="6404" width="12.375" style="453" customWidth="1"/>
    <col min="6405" max="6405" width="4.625" style="453" customWidth="1"/>
    <col min="6406" max="6406" width="12.25" style="453" customWidth="1"/>
    <col min="6407" max="6407" width="4.625" style="453" customWidth="1"/>
    <col min="6408" max="6408" width="12.25" style="453" customWidth="1"/>
    <col min="6409" max="6409" width="4.625" style="453" customWidth="1"/>
    <col min="6410" max="6410" width="12.75" style="453" customWidth="1"/>
    <col min="6411" max="6411" width="4.625" style="453" customWidth="1"/>
    <col min="6412" max="6412" width="11.625" style="453" customWidth="1"/>
    <col min="6413" max="6413" width="4.625" style="453" customWidth="1"/>
    <col min="6414" max="6414" width="11.625" style="453" customWidth="1"/>
    <col min="6415" max="6654" width="9" style="453"/>
    <col min="6655" max="6655" width="3.875" style="453" customWidth="1"/>
    <col min="6656" max="6656" width="13.625" style="453" customWidth="1"/>
    <col min="6657" max="6657" width="4.625" style="453" customWidth="1"/>
    <col min="6658" max="6658" width="12.5" style="453" customWidth="1"/>
    <col min="6659" max="6659" width="4.25" style="453" customWidth="1"/>
    <col min="6660" max="6660" width="12.375" style="453" customWidth="1"/>
    <col min="6661" max="6661" width="4.625" style="453" customWidth="1"/>
    <col min="6662" max="6662" width="12.25" style="453" customWidth="1"/>
    <col min="6663" max="6663" width="4.625" style="453" customWidth="1"/>
    <col min="6664" max="6664" width="12.25" style="453" customWidth="1"/>
    <col min="6665" max="6665" width="4.625" style="453" customWidth="1"/>
    <col min="6666" max="6666" width="12.75" style="453" customWidth="1"/>
    <col min="6667" max="6667" width="4.625" style="453" customWidth="1"/>
    <col min="6668" max="6668" width="11.625" style="453" customWidth="1"/>
    <col min="6669" max="6669" width="4.625" style="453" customWidth="1"/>
    <col min="6670" max="6670" width="11.625" style="453" customWidth="1"/>
    <col min="6671" max="6910" width="9" style="453"/>
    <col min="6911" max="6911" width="3.875" style="453" customWidth="1"/>
    <col min="6912" max="6912" width="13.625" style="453" customWidth="1"/>
    <col min="6913" max="6913" width="4.625" style="453" customWidth="1"/>
    <col min="6914" max="6914" width="12.5" style="453" customWidth="1"/>
    <col min="6915" max="6915" width="4.25" style="453" customWidth="1"/>
    <col min="6916" max="6916" width="12.375" style="453" customWidth="1"/>
    <col min="6917" max="6917" width="4.625" style="453" customWidth="1"/>
    <col min="6918" max="6918" width="12.25" style="453" customWidth="1"/>
    <col min="6919" max="6919" width="4.625" style="453" customWidth="1"/>
    <col min="6920" max="6920" width="12.25" style="453" customWidth="1"/>
    <col min="6921" max="6921" width="4.625" style="453" customWidth="1"/>
    <col min="6922" max="6922" width="12.75" style="453" customWidth="1"/>
    <col min="6923" max="6923" width="4.625" style="453" customWidth="1"/>
    <col min="6924" max="6924" width="11.625" style="453" customWidth="1"/>
    <col min="6925" max="6925" width="4.625" style="453" customWidth="1"/>
    <col min="6926" max="6926" width="11.625" style="453" customWidth="1"/>
    <col min="6927" max="7166" width="9" style="453"/>
    <col min="7167" max="7167" width="3.875" style="453" customWidth="1"/>
    <col min="7168" max="7168" width="13.625" style="453" customWidth="1"/>
    <col min="7169" max="7169" width="4.625" style="453" customWidth="1"/>
    <col min="7170" max="7170" width="12.5" style="453" customWidth="1"/>
    <col min="7171" max="7171" width="4.25" style="453" customWidth="1"/>
    <col min="7172" max="7172" width="12.375" style="453" customWidth="1"/>
    <col min="7173" max="7173" width="4.625" style="453" customWidth="1"/>
    <col min="7174" max="7174" width="12.25" style="453" customWidth="1"/>
    <col min="7175" max="7175" width="4.625" style="453" customWidth="1"/>
    <col min="7176" max="7176" width="12.25" style="453" customWidth="1"/>
    <col min="7177" max="7177" width="4.625" style="453" customWidth="1"/>
    <col min="7178" max="7178" width="12.75" style="453" customWidth="1"/>
    <col min="7179" max="7179" width="4.625" style="453" customWidth="1"/>
    <col min="7180" max="7180" width="11.625" style="453" customWidth="1"/>
    <col min="7181" max="7181" width="4.625" style="453" customWidth="1"/>
    <col min="7182" max="7182" width="11.625" style="453" customWidth="1"/>
    <col min="7183" max="7422" width="9" style="453"/>
    <col min="7423" max="7423" width="3.875" style="453" customWidth="1"/>
    <col min="7424" max="7424" width="13.625" style="453" customWidth="1"/>
    <col min="7425" max="7425" width="4.625" style="453" customWidth="1"/>
    <col min="7426" max="7426" width="12.5" style="453" customWidth="1"/>
    <col min="7427" max="7427" width="4.25" style="453" customWidth="1"/>
    <col min="7428" max="7428" width="12.375" style="453" customWidth="1"/>
    <col min="7429" max="7429" width="4.625" style="453" customWidth="1"/>
    <col min="7430" max="7430" width="12.25" style="453" customWidth="1"/>
    <col min="7431" max="7431" width="4.625" style="453" customWidth="1"/>
    <col min="7432" max="7432" width="12.25" style="453" customWidth="1"/>
    <col min="7433" max="7433" width="4.625" style="453" customWidth="1"/>
    <col min="7434" max="7434" width="12.75" style="453" customWidth="1"/>
    <col min="7435" max="7435" width="4.625" style="453" customWidth="1"/>
    <col min="7436" max="7436" width="11.625" style="453" customWidth="1"/>
    <col min="7437" max="7437" width="4.625" style="453" customWidth="1"/>
    <col min="7438" max="7438" width="11.625" style="453" customWidth="1"/>
    <col min="7439" max="7678" width="9" style="453"/>
    <col min="7679" max="7679" width="3.875" style="453" customWidth="1"/>
    <col min="7680" max="7680" width="13.625" style="453" customWidth="1"/>
    <col min="7681" max="7681" width="4.625" style="453" customWidth="1"/>
    <col min="7682" max="7682" width="12.5" style="453" customWidth="1"/>
    <col min="7683" max="7683" width="4.25" style="453" customWidth="1"/>
    <col min="7684" max="7684" width="12.375" style="453" customWidth="1"/>
    <col min="7685" max="7685" width="4.625" style="453" customWidth="1"/>
    <col min="7686" max="7686" width="12.25" style="453" customWidth="1"/>
    <col min="7687" max="7687" width="4.625" style="453" customWidth="1"/>
    <col min="7688" max="7688" width="12.25" style="453" customWidth="1"/>
    <col min="7689" max="7689" width="4.625" style="453" customWidth="1"/>
    <col min="7690" max="7690" width="12.75" style="453" customWidth="1"/>
    <col min="7691" max="7691" width="4.625" style="453" customWidth="1"/>
    <col min="7692" max="7692" width="11.625" style="453" customWidth="1"/>
    <col min="7693" max="7693" width="4.625" style="453" customWidth="1"/>
    <col min="7694" max="7694" width="11.625" style="453" customWidth="1"/>
    <col min="7695" max="7934" width="9" style="453"/>
    <col min="7935" max="7935" width="3.875" style="453" customWidth="1"/>
    <col min="7936" max="7936" width="13.625" style="453" customWidth="1"/>
    <col min="7937" max="7937" width="4.625" style="453" customWidth="1"/>
    <col min="7938" max="7938" width="12.5" style="453" customWidth="1"/>
    <col min="7939" max="7939" width="4.25" style="453" customWidth="1"/>
    <col min="7940" max="7940" width="12.375" style="453" customWidth="1"/>
    <col min="7941" max="7941" width="4.625" style="453" customWidth="1"/>
    <col min="7942" max="7942" width="12.25" style="453" customWidth="1"/>
    <col min="7943" max="7943" width="4.625" style="453" customWidth="1"/>
    <col min="7944" max="7944" width="12.25" style="453" customWidth="1"/>
    <col min="7945" max="7945" width="4.625" style="453" customWidth="1"/>
    <col min="7946" max="7946" width="12.75" style="453" customWidth="1"/>
    <col min="7947" max="7947" width="4.625" style="453" customWidth="1"/>
    <col min="7948" max="7948" width="11.625" style="453" customWidth="1"/>
    <col min="7949" max="7949" width="4.625" style="453" customWidth="1"/>
    <col min="7950" max="7950" width="11.625" style="453" customWidth="1"/>
    <col min="7951" max="8190" width="9" style="453"/>
    <col min="8191" max="8191" width="3.875" style="453" customWidth="1"/>
    <col min="8192" max="8192" width="13.625" style="453" customWidth="1"/>
    <col min="8193" max="8193" width="4.625" style="453" customWidth="1"/>
    <col min="8194" max="8194" width="12.5" style="453" customWidth="1"/>
    <col min="8195" max="8195" width="4.25" style="453" customWidth="1"/>
    <col min="8196" max="8196" width="12.375" style="453" customWidth="1"/>
    <col min="8197" max="8197" width="4.625" style="453" customWidth="1"/>
    <col min="8198" max="8198" width="12.25" style="453" customWidth="1"/>
    <col min="8199" max="8199" width="4.625" style="453" customWidth="1"/>
    <col min="8200" max="8200" width="12.25" style="453" customWidth="1"/>
    <col min="8201" max="8201" width="4.625" style="453" customWidth="1"/>
    <col min="8202" max="8202" width="12.75" style="453" customWidth="1"/>
    <col min="8203" max="8203" width="4.625" style="453" customWidth="1"/>
    <col min="8204" max="8204" width="11.625" style="453" customWidth="1"/>
    <col min="8205" max="8205" width="4.625" style="453" customWidth="1"/>
    <col min="8206" max="8206" width="11.625" style="453" customWidth="1"/>
    <col min="8207" max="8446" width="9" style="453"/>
    <col min="8447" max="8447" width="3.875" style="453" customWidth="1"/>
    <col min="8448" max="8448" width="13.625" style="453" customWidth="1"/>
    <col min="8449" max="8449" width="4.625" style="453" customWidth="1"/>
    <col min="8450" max="8450" width="12.5" style="453" customWidth="1"/>
    <col min="8451" max="8451" width="4.25" style="453" customWidth="1"/>
    <col min="8452" max="8452" width="12.375" style="453" customWidth="1"/>
    <col min="8453" max="8453" width="4.625" style="453" customWidth="1"/>
    <col min="8454" max="8454" width="12.25" style="453" customWidth="1"/>
    <col min="8455" max="8455" width="4.625" style="453" customWidth="1"/>
    <col min="8456" max="8456" width="12.25" style="453" customWidth="1"/>
    <col min="8457" max="8457" width="4.625" style="453" customWidth="1"/>
    <col min="8458" max="8458" width="12.75" style="453" customWidth="1"/>
    <col min="8459" max="8459" width="4.625" style="453" customWidth="1"/>
    <col min="8460" max="8460" width="11.625" style="453" customWidth="1"/>
    <col min="8461" max="8461" width="4.625" style="453" customWidth="1"/>
    <col min="8462" max="8462" width="11.625" style="453" customWidth="1"/>
    <col min="8463" max="8702" width="9" style="453"/>
    <col min="8703" max="8703" width="3.875" style="453" customWidth="1"/>
    <col min="8704" max="8704" width="13.625" style="453" customWidth="1"/>
    <col min="8705" max="8705" width="4.625" style="453" customWidth="1"/>
    <col min="8706" max="8706" width="12.5" style="453" customWidth="1"/>
    <col min="8707" max="8707" width="4.25" style="453" customWidth="1"/>
    <col min="8708" max="8708" width="12.375" style="453" customWidth="1"/>
    <col min="8709" max="8709" width="4.625" style="453" customWidth="1"/>
    <col min="8710" max="8710" width="12.25" style="453" customWidth="1"/>
    <col min="8711" max="8711" width="4.625" style="453" customWidth="1"/>
    <col min="8712" max="8712" width="12.25" style="453" customWidth="1"/>
    <col min="8713" max="8713" width="4.625" style="453" customWidth="1"/>
    <col min="8714" max="8714" width="12.75" style="453" customWidth="1"/>
    <col min="8715" max="8715" width="4.625" style="453" customWidth="1"/>
    <col min="8716" max="8716" width="11.625" style="453" customWidth="1"/>
    <col min="8717" max="8717" width="4.625" style="453" customWidth="1"/>
    <col min="8718" max="8718" width="11.625" style="453" customWidth="1"/>
    <col min="8719" max="8958" width="9" style="453"/>
    <col min="8959" max="8959" width="3.875" style="453" customWidth="1"/>
    <col min="8960" max="8960" width="13.625" style="453" customWidth="1"/>
    <col min="8961" max="8961" width="4.625" style="453" customWidth="1"/>
    <col min="8962" max="8962" width="12.5" style="453" customWidth="1"/>
    <col min="8963" max="8963" width="4.25" style="453" customWidth="1"/>
    <col min="8964" max="8964" width="12.375" style="453" customWidth="1"/>
    <col min="8965" max="8965" width="4.625" style="453" customWidth="1"/>
    <col min="8966" max="8966" width="12.25" style="453" customWidth="1"/>
    <col min="8967" max="8967" width="4.625" style="453" customWidth="1"/>
    <col min="8968" max="8968" width="12.25" style="453" customWidth="1"/>
    <col min="8969" max="8969" width="4.625" style="453" customWidth="1"/>
    <col min="8970" max="8970" width="12.75" style="453" customWidth="1"/>
    <col min="8971" max="8971" width="4.625" style="453" customWidth="1"/>
    <col min="8972" max="8972" width="11.625" style="453" customWidth="1"/>
    <col min="8973" max="8973" width="4.625" style="453" customWidth="1"/>
    <col min="8974" max="8974" width="11.625" style="453" customWidth="1"/>
    <col min="8975" max="9214" width="9" style="453"/>
    <col min="9215" max="9215" width="3.875" style="453" customWidth="1"/>
    <col min="9216" max="9216" width="13.625" style="453" customWidth="1"/>
    <col min="9217" max="9217" width="4.625" style="453" customWidth="1"/>
    <col min="9218" max="9218" width="12.5" style="453" customWidth="1"/>
    <col min="9219" max="9219" width="4.25" style="453" customWidth="1"/>
    <col min="9220" max="9220" width="12.375" style="453" customWidth="1"/>
    <col min="9221" max="9221" width="4.625" style="453" customWidth="1"/>
    <col min="9222" max="9222" width="12.25" style="453" customWidth="1"/>
    <col min="9223" max="9223" width="4.625" style="453" customWidth="1"/>
    <col min="9224" max="9224" width="12.25" style="453" customWidth="1"/>
    <col min="9225" max="9225" width="4.625" style="453" customWidth="1"/>
    <col min="9226" max="9226" width="12.75" style="453" customWidth="1"/>
    <col min="9227" max="9227" width="4.625" style="453" customWidth="1"/>
    <col min="9228" max="9228" width="11.625" style="453" customWidth="1"/>
    <col min="9229" max="9229" width="4.625" style="453" customWidth="1"/>
    <col min="9230" max="9230" width="11.625" style="453" customWidth="1"/>
    <col min="9231" max="9470" width="9" style="453"/>
    <col min="9471" max="9471" width="3.875" style="453" customWidth="1"/>
    <col min="9472" max="9472" width="13.625" style="453" customWidth="1"/>
    <col min="9473" max="9473" width="4.625" style="453" customWidth="1"/>
    <col min="9474" max="9474" width="12.5" style="453" customWidth="1"/>
    <col min="9475" max="9475" width="4.25" style="453" customWidth="1"/>
    <col min="9476" max="9476" width="12.375" style="453" customWidth="1"/>
    <col min="9477" max="9477" width="4.625" style="453" customWidth="1"/>
    <col min="9478" max="9478" width="12.25" style="453" customWidth="1"/>
    <col min="9479" max="9479" width="4.625" style="453" customWidth="1"/>
    <col min="9480" max="9480" width="12.25" style="453" customWidth="1"/>
    <col min="9481" max="9481" width="4.625" style="453" customWidth="1"/>
    <col min="9482" max="9482" width="12.75" style="453" customWidth="1"/>
    <col min="9483" max="9483" width="4.625" style="453" customWidth="1"/>
    <col min="9484" max="9484" width="11.625" style="453" customWidth="1"/>
    <col min="9485" max="9485" width="4.625" style="453" customWidth="1"/>
    <col min="9486" max="9486" width="11.625" style="453" customWidth="1"/>
    <col min="9487" max="9726" width="9" style="453"/>
    <col min="9727" max="9727" width="3.875" style="453" customWidth="1"/>
    <col min="9728" max="9728" width="13.625" style="453" customWidth="1"/>
    <col min="9729" max="9729" width="4.625" style="453" customWidth="1"/>
    <col min="9730" max="9730" width="12.5" style="453" customWidth="1"/>
    <col min="9731" max="9731" width="4.25" style="453" customWidth="1"/>
    <col min="9732" max="9732" width="12.375" style="453" customWidth="1"/>
    <col min="9733" max="9733" width="4.625" style="453" customWidth="1"/>
    <col min="9734" max="9734" width="12.25" style="453" customWidth="1"/>
    <col min="9735" max="9735" width="4.625" style="453" customWidth="1"/>
    <col min="9736" max="9736" width="12.25" style="453" customWidth="1"/>
    <col min="9737" max="9737" width="4.625" style="453" customWidth="1"/>
    <col min="9738" max="9738" width="12.75" style="453" customWidth="1"/>
    <col min="9739" max="9739" width="4.625" style="453" customWidth="1"/>
    <col min="9740" max="9740" width="11.625" style="453" customWidth="1"/>
    <col min="9741" max="9741" width="4.625" style="453" customWidth="1"/>
    <col min="9742" max="9742" width="11.625" style="453" customWidth="1"/>
    <col min="9743" max="9982" width="9" style="453"/>
    <col min="9983" max="9983" width="3.875" style="453" customWidth="1"/>
    <col min="9984" max="9984" width="13.625" style="453" customWidth="1"/>
    <col min="9985" max="9985" width="4.625" style="453" customWidth="1"/>
    <col min="9986" max="9986" width="12.5" style="453" customWidth="1"/>
    <col min="9987" max="9987" width="4.25" style="453" customWidth="1"/>
    <col min="9988" max="9988" width="12.375" style="453" customWidth="1"/>
    <col min="9989" max="9989" width="4.625" style="453" customWidth="1"/>
    <col min="9990" max="9990" width="12.25" style="453" customWidth="1"/>
    <col min="9991" max="9991" width="4.625" style="453" customWidth="1"/>
    <col min="9992" max="9992" width="12.25" style="453" customWidth="1"/>
    <col min="9993" max="9993" width="4.625" style="453" customWidth="1"/>
    <col min="9994" max="9994" width="12.75" style="453" customWidth="1"/>
    <col min="9995" max="9995" width="4.625" style="453" customWidth="1"/>
    <col min="9996" max="9996" width="11.625" style="453" customWidth="1"/>
    <col min="9997" max="9997" width="4.625" style="453" customWidth="1"/>
    <col min="9998" max="9998" width="11.625" style="453" customWidth="1"/>
    <col min="9999" max="10238" width="9" style="453"/>
    <col min="10239" max="10239" width="3.875" style="453" customWidth="1"/>
    <col min="10240" max="10240" width="13.625" style="453" customWidth="1"/>
    <col min="10241" max="10241" width="4.625" style="453" customWidth="1"/>
    <col min="10242" max="10242" width="12.5" style="453" customWidth="1"/>
    <col min="10243" max="10243" width="4.25" style="453" customWidth="1"/>
    <col min="10244" max="10244" width="12.375" style="453" customWidth="1"/>
    <col min="10245" max="10245" width="4.625" style="453" customWidth="1"/>
    <col min="10246" max="10246" width="12.25" style="453" customWidth="1"/>
    <col min="10247" max="10247" width="4.625" style="453" customWidth="1"/>
    <col min="10248" max="10248" width="12.25" style="453" customWidth="1"/>
    <col min="10249" max="10249" width="4.625" style="453" customWidth="1"/>
    <col min="10250" max="10250" width="12.75" style="453" customWidth="1"/>
    <col min="10251" max="10251" width="4.625" style="453" customWidth="1"/>
    <col min="10252" max="10252" width="11.625" style="453" customWidth="1"/>
    <col min="10253" max="10253" width="4.625" style="453" customWidth="1"/>
    <col min="10254" max="10254" width="11.625" style="453" customWidth="1"/>
    <col min="10255" max="10494" width="9" style="453"/>
    <col min="10495" max="10495" width="3.875" style="453" customWidth="1"/>
    <col min="10496" max="10496" width="13.625" style="453" customWidth="1"/>
    <col min="10497" max="10497" width="4.625" style="453" customWidth="1"/>
    <col min="10498" max="10498" width="12.5" style="453" customWidth="1"/>
    <col min="10499" max="10499" width="4.25" style="453" customWidth="1"/>
    <col min="10500" max="10500" width="12.375" style="453" customWidth="1"/>
    <col min="10501" max="10501" width="4.625" style="453" customWidth="1"/>
    <col min="10502" max="10502" width="12.25" style="453" customWidth="1"/>
    <col min="10503" max="10503" width="4.625" style="453" customWidth="1"/>
    <col min="10504" max="10504" width="12.25" style="453" customWidth="1"/>
    <col min="10505" max="10505" width="4.625" style="453" customWidth="1"/>
    <col min="10506" max="10506" width="12.75" style="453" customWidth="1"/>
    <col min="10507" max="10507" width="4.625" style="453" customWidth="1"/>
    <col min="10508" max="10508" width="11.625" style="453" customWidth="1"/>
    <col min="10509" max="10509" width="4.625" style="453" customWidth="1"/>
    <col min="10510" max="10510" width="11.625" style="453" customWidth="1"/>
    <col min="10511" max="10750" width="9" style="453"/>
    <col min="10751" max="10751" width="3.875" style="453" customWidth="1"/>
    <col min="10752" max="10752" width="13.625" style="453" customWidth="1"/>
    <col min="10753" max="10753" width="4.625" style="453" customWidth="1"/>
    <col min="10754" max="10754" width="12.5" style="453" customWidth="1"/>
    <col min="10755" max="10755" width="4.25" style="453" customWidth="1"/>
    <col min="10756" max="10756" width="12.375" style="453" customWidth="1"/>
    <col min="10757" max="10757" width="4.625" style="453" customWidth="1"/>
    <col min="10758" max="10758" width="12.25" style="453" customWidth="1"/>
    <col min="10759" max="10759" width="4.625" style="453" customWidth="1"/>
    <col min="10760" max="10760" width="12.25" style="453" customWidth="1"/>
    <col min="10761" max="10761" width="4.625" style="453" customWidth="1"/>
    <col min="10762" max="10762" width="12.75" style="453" customWidth="1"/>
    <col min="10763" max="10763" width="4.625" style="453" customWidth="1"/>
    <col min="10764" max="10764" width="11.625" style="453" customWidth="1"/>
    <col min="10765" max="10765" width="4.625" style="453" customWidth="1"/>
    <col min="10766" max="10766" width="11.625" style="453" customWidth="1"/>
    <col min="10767" max="11006" width="9" style="453"/>
    <col min="11007" max="11007" width="3.875" style="453" customWidth="1"/>
    <col min="11008" max="11008" width="13.625" style="453" customWidth="1"/>
    <col min="11009" max="11009" width="4.625" style="453" customWidth="1"/>
    <col min="11010" max="11010" width="12.5" style="453" customWidth="1"/>
    <col min="11011" max="11011" width="4.25" style="453" customWidth="1"/>
    <col min="11012" max="11012" width="12.375" style="453" customWidth="1"/>
    <col min="11013" max="11013" width="4.625" style="453" customWidth="1"/>
    <col min="11014" max="11014" width="12.25" style="453" customWidth="1"/>
    <col min="11015" max="11015" width="4.625" style="453" customWidth="1"/>
    <col min="11016" max="11016" width="12.25" style="453" customWidth="1"/>
    <col min="11017" max="11017" width="4.625" style="453" customWidth="1"/>
    <col min="11018" max="11018" width="12.75" style="453" customWidth="1"/>
    <col min="11019" max="11019" width="4.625" style="453" customWidth="1"/>
    <col min="11020" max="11020" width="11.625" style="453" customWidth="1"/>
    <col min="11021" max="11021" width="4.625" style="453" customWidth="1"/>
    <col min="11022" max="11022" width="11.625" style="453" customWidth="1"/>
    <col min="11023" max="11262" width="9" style="453"/>
    <col min="11263" max="11263" width="3.875" style="453" customWidth="1"/>
    <col min="11264" max="11264" width="13.625" style="453" customWidth="1"/>
    <col min="11265" max="11265" width="4.625" style="453" customWidth="1"/>
    <col min="11266" max="11266" width="12.5" style="453" customWidth="1"/>
    <col min="11267" max="11267" width="4.25" style="453" customWidth="1"/>
    <col min="11268" max="11268" width="12.375" style="453" customWidth="1"/>
    <col min="11269" max="11269" width="4.625" style="453" customWidth="1"/>
    <col min="11270" max="11270" width="12.25" style="453" customWidth="1"/>
    <col min="11271" max="11271" width="4.625" style="453" customWidth="1"/>
    <col min="11272" max="11272" width="12.25" style="453" customWidth="1"/>
    <col min="11273" max="11273" width="4.625" style="453" customWidth="1"/>
    <col min="11274" max="11274" width="12.75" style="453" customWidth="1"/>
    <col min="11275" max="11275" width="4.625" style="453" customWidth="1"/>
    <col min="11276" max="11276" width="11.625" style="453" customWidth="1"/>
    <col min="11277" max="11277" width="4.625" style="453" customWidth="1"/>
    <col min="11278" max="11278" width="11.625" style="453" customWidth="1"/>
    <col min="11279" max="11518" width="9" style="453"/>
    <col min="11519" max="11519" width="3.875" style="453" customWidth="1"/>
    <col min="11520" max="11520" width="13.625" style="453" customWidth="1"/>
    <col min="11521" max="11521" width="4.625" style="453" customWidth="1"/>
    <col min="11522" max="11522" width="12.5" style="453" customWidth="1"/>
    <col min="11523" max="11523" width="4.25" style="453" customWidth="1"/>
    <col min="11524" max="11524" width="12.375" style="453" customWidth="1"/>
    <col min="11525" max="11525" width="4.625" style="453" customWidth="1"/>
    <col min="11526" max="11526" width="12.25" style="453" customWidth="1"/>
    <col min="11527" max="11527" width="4.625" style="453" customWidth="1"/>
    <col min="11528" max="11528" width="12.25" style="453" customWidth="1"/>
    <col min="11529" max="11529" width="4.625" style="453" customWidth="1"/>
    <col min="11530" max="11530" width="12.75" style="453" customWidth="1"/>
    <col min="11531" max="11531" width="4.625" style="453" customWidth="1"/>
    <col min="11532" max="11532" width="11.625" style="453" customWidth="1"/>
    <col min="11533" max="11533" width="4.625" style="453" customWidth="1"/>
    <col min="11534" max="11534" width="11.625" style="453" customWidth="1"/>
    <col min="11535" max="11774" width="9" style="453"/>
    <col min="11775" max="11775" width="3.875" style="453" customWidth="1"/>
    <col min="11776" max="11776" width="13.625" style="453" customWidth="1"/>
    <col min="11777" max="11777" width="4.625" style="453" customWidth="1"/>
    <col min="11778" max="11778" width="12.5" style="453" customWidth="1"/>
    <col min="11779" max="11779" width="4.25" style="453" customWidth="1"/>
    <col min="11780" max="11780" width="12.375" style="453" customWidth="1"/>
    <col min="11781" max="11781" width="4.625" style="453" customWidth="1"/>
    <col min="11782" max="11782" width="12.25" style="453" customWidth="1"/>
    <col min="11783" max="11783" width="4.625" style="453" customWidth="1"/>
    <col min="11784" max="11784" width="12.25" style="453" customWidth="1"/>
    <col min="11785" max="11785" width="4.625" style="453" customWidth="1"/>
    <col min="11786" max="11786" width="12.75" style="453" customWidth="1"/>
    <col min="11787" max="11787" width="4.625" style="453" customWidth="1"/>
    <col min="11788" max="11788" width="11.625" style="453" customWidth="1"/>
    <col min="11789" max="11789" width="4.625" style="453" customWidth="1"/>
    <col min="11790" max="11790" width="11.625" style="453" customWidth="1"/>
    <col min="11791" max="12030" width="9" style="453"/>
    <col min="12031" max="12031" width="3.875" style="453" customWidth="1"/>
    <col min="12032" max="12032" width="13.625" style="453" customWidth="1"/>
    <col min="12033" max="12033" width="4.625" style="453" customWidth="1"/>
    <col min="12034" max="12034" width="12.5" style="453" customWidth="1"/>
    <col min="12035" max="12035" width="4.25" style="453" customWidth="1"/>
    <col min="12036" max="12036" width="12.375" style="453" customWidth="1"/>
    <col min="12037" max="12037" width="4.625" style="453" customWidth="1"/>
    <col min="12038" max="12038" width="12.25" style="453" customWidth="1"/>
    <col min="12039" max="12039" width="4.625" style="453" customWidth="1"/>
    <col min="12040" max="12040" width="12.25" style="453" customWidth="1"/>
    <col min="12041" max="12041" width="4.625" style="453" customWidth="1"/>
    <col min="12042" max="12042" width="12.75" style="453" customWidth="1"/>
    <col min="12043" max="12043" width="4.625" style="453" customWidth="1"/>
    <col min="12044" max="12044" width="11.625" style="453" customWidth="1"/>
    <col min="12045" max="12045" width="4.625" style="453" customWidth="1"/>
    <col min="12046" max="12046" width="11.625" style="453" customWidth="1"/>
    <col min="12047" max="12286" width="9" style="453"/>
    <col min="12287" max="12287" width="3.875" style="453" customWidth="1"/>
    <col min="12288" max="12288" width="13.625" style="453" customWidth="1"/>
    <col min="12289" max="12289" width="4.625" style="453" customWidth="1"/>
    <col min="12290" max="12290" width="12.5" style="453" customWidth="1"/>
    <col min="12291" max="12291" width="4.25" style="453" customWidth="1"/>
    <col min="12292" max="12292" width="12.375" style="453" customWidth="1"/>
    <col min="12293" max="12293" width="4.625" style="453" customWidth="1"/>
    <col min="12294" max="12294" width="12.25" style="453" customWidth="1"/>
    <col min="12295" max="12295" width="4.625" style="453" customWidth="1"/>
    <col min="12296" max="12296" width="12.25" style="453" customWidth="1"/>
    <col min="12297" max="12297" width="4.625" style="453" customWidth="1"/>
    <col min="12298" max="12298" width="12.75" style="453" customWidth="1"/>
    <col min="12299" max="12299" width="4.625" style="453" customWidth="1"/>
    <col min="12300" max="12300" width="11.625" style="453" customWidth="1"/>
    <col min="12301" max="12301" width="4.625" style="453" customWidth="1"/>
    <col min="12302" max="12302" width="11.625" style="453" customWidth="1"/>
    <col min="12303" max="12542" width="9" style="453"/>
    <col min="12543" max="12543" width="3.875" style="453" customWidth="1"/>
    <col min="12544" max="12544" width="13.625" style="453" customWidth="1"/>
    <col min="12545" max="12545" width="4.625" style="453" customWidth="1"/>
    <col min="12546" max="12546" width="12.5" style="453" customWidth="1"/>
    <col min="12547" max="12547" width="4.25" style="453" customWidth="1"/>
    <col min="12548" max="12548" width="12.375" style="453" customWidth="1"/>
    <col min="12549" max="12549" width="4.625" style="453" customWidth="1"/>
    <col min="12550" max="12550" width="12.25" style="453" customWidth="1"/>
    <col min="12551" max="12551" width="4.625" style="453" customWidth="1"/>
    <col min="12552" max="12552" width="12.25" style="453" customWidth="1"/>
    <col min="12553" max="12553" width="4.625" style="453" customWidth="1"/>
    <col min="12554" max="12554" width="12.75" style="453" customWidth="1"/>
    <col min="12555" max="12555" width="4.625" style="453" customWidth="1"/>
    <col min="12556" max="12556" width="11.625" style="453" customWidth="1"/>
    <col min="12557" max="12557" width="4.625" style="453" customWidth="1"/>
    <col min="12558" max="12558" width="11.625" style="453" customWidth="1"/>
    <col min="12559" max="12798" width="9" style="453"/>
    <col min="12799" max="12799" width="3.875" style="453" customWidth="1"/>
    <col min="12800" max="12800" width="13.625" style="453" customWidth="1"/>
    <col min="12801" max="12801" width="4.625" style="453" customWidth="1"/>
    <col min="12802" max="12802" width="12.5" style="453" customWidth="1"/>
    <col min="12803" max="12803" width="4.25" style="453" customWidth="1"/>
    <col min="12804" max="12804" width="12.375" style="453" customWidth="1"/>
    <col min="12805" max="12805" width="4.625" style="453" customWidth="1"/>
    <col min="12806" max="12806" width="12.25" style="453" customWidth="1"/>
    <col min="12807" max="12807" width="4.625" style="453" customWidth="1"/>
    <col min="12808" max="12808" width="12.25" style="453" customWidth="1"/>
    <col min="12809" max="12809" width="4.625" style="453" customWidth="1"/>
    <col min="12810" max="12810" width="12.75" style="453" customWidth="1"/>
    <col min="12811" max="12811" width="4.625" style="453" customWidth="1"/>
    <col min="12812" max="12812" width="11.625" style="453" customWidth="1"/>
    <col min="12813" max="12813" width="4.625" style="453" customWidth="1"/>
    <col min="12814" max="12814" width="11.625" style="453" customWidth="1"/>
    <col min="12815" max="13054" width="9" style="453"/>
    <col min="13055" max="13055" width="3.875" style="453" customWidth="1"/>
    <col min="13056" max="13056" width="13.625" style="453" customWidth="1"/>
    <col min="13057" max="13057" width="4.625" style="453" customWidth="1"/>
    <col min="13058" max="13058" width="12.5" style="453" customWidth="1"/>
    <col min="13059" max="13059" width="4.25" style="453" customWidth="1"/>
    <col min="13060" max="13060" width="12.375" style="453" customWidth="1"/>
    <col min="13061" max="13061" width="4.625" style="453" customWidth="1"/>
    <col min="13062" max="13062" width="12.25" style="453" customWidth="1"/>
    <col min="13063" max="13063" width="4.625" style="453" customWidth="1"/>
    <col min="13064" max="13064" width="12.25" style="453" customWidth="1"/>
    <col min="13065" max="13065" width="4.625" style="453" customWidth="1"/>
    <col min="13066" max="13066" width="12.75" style="453" customWidth="1"/>
    <col min="13067" max="13067" width="4.625" style="453" customWidth="1"/>
    <col min="13068" max="13068" width="11.625" style="453" customWidth="1"/>
    <col min="13069" max="13069" width="4.625" style="453" customWidth="1"/>
    <col min="13070" max="13070" width="11.625" style="453" customWidth="1"/>
    <col min="13071" max="13310" width="9" style="453"/>
    <col min="13311" max="13311" width="3.875" style="453" customWidth="1"/>
    <col min="13312" max="13312" width="13.625" style="453" customWidth="1"/>
    <col min="13313" max="13313" width="4.625" style="453" customWidth="1"/>
    <col min="13314" max="13314" width="12.5" style="453" customWidth="1"/>
    <col min="13315" max="13315" width="4.25" style="453" customWidth="1"/>
    <col min="13316" max="13316" width="12.375" style="453" customWidth="1"/>
    <col min="13317" max="13317" width="4.625" style="453" customWidth="1"/>
    <col min="13318" max="13318" width="12.25" style="453" customWidth="1"/>
    <col min="13319" max="13319" width="4.625" style="453" customWidth="1"/>
    <col min="13320" max="13320" width="12.25" style="453" customWidth="1"/>
    <col min="13321" max="13321" width="4.625" style="453" customWidth="1"/>
    <col min="13322" max="13322" width="12.75" style="453" customWidth="1"/>
    <col min="13323" max="13323" width="4.625" style="453" customWidth="1"/>
    <col min="13324" max="13324" width="11.625" style="453" customWidth="1"/>
    <col min="13325" max="13325" width="4.625" style="453" customWidth="1"/>
    <col min="13326" max="13326" width="11.625" style="453" customWidth="1"/>
    <col min="13327" max="13566" width="9" style="453"/>
    <col min="13567" max="13567" width="3.875" style="453" customWidth="1"/>
    <col min="13568" max="13568" width="13.625" style="453" customWidth="1"/>
    <col min="13569" max="13569" width="4.625" style="453" customWidth="1"/>
    <col min="13570" max="13570" width="12.5" style="453" customWidth="1"/>
    <col min="13571" max="13571" width="4.25" style="453" customWidth="1"/>
    <col min="13572" max="13572" width="12.375" style="453" customWidth="1"/>
    <col min="13573" max="13573" width="4.625" style="453" customWidth="1"/>
    <col min="13574" max="13574" width="12.25" style="453" customWidth="1"/>
    <col min="13575" max="13575" width="4.625" style="453" customWidth="1"/>
    <col min="13576" max="13576" width="12.25" style="453" customWidth="1"/>
    <col min="13577" max="13577" width="4.625" style="453" customWidth="1"/>
    <col min="13578" max="13578" width="12.75" style="453" customWidth="1"/>
    <col min="13579" max="13579" width="4.625" style="453" customWidth="1"/>
    <col min="13580" max="13580" width="11.625" style="453" customWidth="1"/>
    <col min="13581" max="13581" width="4.625" style="453" customWidth="1"/>
    <col min="13582" max="13582" width="11.625" style="453" customWidth="1"/>
    <col min="13583" max="13822" width="9" style="453"/>
    <col min="13823" max="13823" width="3.875" style="453" customWidth="1"/>
    <col min="13824" max="13824" width="13.625" style="453" customWidth="1"/>
    <col min="13825" max="13825" width="4.625" style="453" customWidth="1"/>
    <col min="13826" max="13826" width="12.5" style="453" customWidth="1"/>
    <col min="13827" max="13827" width="4.25" style="453" customWidth="1"/>
    <col min="13828" max="13828" width="12.375" style="453" customWidth="1"/>
    <col min="13829" max="13829" width="4.625" style="453" customWidth="1"/>
    <col min="13830" max="13830" width="12.25" style="453" customWidth="1"/>
    <col min="13831" max="13831" width="4.625" style="453" customWidth="1"/>
    <col min="13832" max="13832" width="12.25" style="453" customWidth="1"/>
    <col min="13833" max="13833" width="4.625" style="453" customWidth="1"/>
    <col min="13834" max="13834" width="12.75" style="453" customWidth="1"/>
    <col min="13835" max="13835" width="4.625" style="453" customWidth="1"/>
    <col min="13836" max="13836" width="11.625" style="453" customWidth="1"/>
    <col min="13837" max="13837" width="4.625" style="453" customWidth="1"/>
    <col min="13838" max="13838" width="11.625" style="453" customWidth="1"/>
    <col min="13839" max="14078" width="9" style="453"/>
    <col min="14079" max="14079" width="3.875" style="453" customWidth="1"/>
    <col min="14080" max="14080" width="13.625" style="453" customWidth="1"/>
    <col min="14081" max="14081" width="4.625" style="453" customWidth="1"/>
    <col min="14082" max="14082" width="12.5" style="453" customWidth="1"/>
    <col min="14083" max="14083" width="4.25" style="453" customWidth="1"/>
    <col min="14084" max="14084" width="12.375" style="453" customWidth="1"/>
    <col min="14085" max="14085" width="4.625" style="453" customWidth="1"/>
    <col min="14086" max="14086" width="12.25" style="453" customWidth="1"/>
    <col min="14087" max="14087" width="4.625" style="453" customWidth="1"/>
    <col min="14088" max="14088" width="12.25" style="453" customWidth="1"/>
    <col min="14089" max="14089" width="4.625" style="453" customWidth="1"/>
    <col min="14090" max="14090" width="12.75" style="453" customWidth="1"/>
    <col min="14091" max="14091" width="4.625" style="453" customWidth="1"/>
    <col min="14092" max="14092" width="11.625" style="453" customWidth="1"/>
    <col min="14093" max="14093" width="4.625" style="453" customWidth="1"/>
    <col min="14094" max="14094" width="11.625" style="453" customWidth="1"/>
    <col min="14095" max="14334" width="9" style="453"/>
    <col min="14335" max="14335" width="3.875" style="453" customWidth="1"/>
    <col min="14336" max="14336" width="13.625" style="453" customWidth="1"/>
    <col min="14337" max="14337" width="4.625" style="453" customWidth="1"/>
    <col min="14338" max="14338" width="12.5" style="453" customWidth="1"/>
    <col min="14339" max="14339" width="4.25" style="453" customWidth="1"/>
    <col min="14340" max="14340" width="12.375" style="453" customWidth="1"/>
    <col min="14341" max="14341" width="4.625" style="453" customWidth="1"/>
    <col min="14342" max="14342" width="12.25" style="453" customWidth="1"/>
    <col min="14343" max="14343" width="4.625" style="453" customWidth="1"/>
    <col min="14344" max="14344" width="12.25" style="453" customWidth="1"/>
    <col min="14345" max="14345" width="4.625" style="453" customWidth="1"/>
    <col min="14346" max="14346" width="12.75" style="453" customWidth="1"/>
    <col min="14347" max="14347" width="4.625" style="453" customWidth="1"/>
    <col min="14348" max="14348" width="11.625" style="453" customWidth="1"/>
    <col min="14349" max="14349" width="4.625" style="453" customWidth="1"/>
    <col min="14350" max="14350" width="11.625" style="453" customWidth="1"/>
    <col min="14351" max="14590" width="9" style="453"/>
    <col min="14591" max="14591" width="3.875" style="453" customWidth="1"/>
    <col min="14592" max="14592" width="13.625" style="453" customWidth="1"/>
    <col min="14593" max="14593" width="4.625" style="453" customWidth="1"/>
    <col min="14594" max="14594" width="12.5" style="453" customWidth="1"/>
    <col min="14595" max="14595" width="4.25" style="453" customWidth="1"/>
    <col min="14596" max="14596" width="12.375" style="453" customWidth="1"/>
    <col min="14597" max="14597" width="4.625" style="453" customWidth="1"/>
    <col min="14598" max="14598" width="12.25" style="453" customWidth="1"/>
    <col min="14599" max="14599" width="4.625" style="453" customWidth="1"/>
    <col min="14600" max="14600" width="12.25" style="453" customWidth="1"/>
    <col min="14601" max="14601" width="4.625" style="453" customWidth="1"/>
    <col min="14602" max="14602" width="12.75" style="453" customWidth="1"/>
    <col min="14603" max="14603" width="4.625" style="453" customWidth="1"/>
    <col min="14604" max="14604" width="11.625" style="453" customWidth="1"/>
    <col min="14605" max="14605" width="4.625" style="453" customWidth="1"/>
    <col min="14606" max="14606" width="11.625" style="453" customWidth="1"/>
    <col min="14607" max="14846" width="9" style="453"/>
    <col min="14847" max="14847" width="3.875" style="453" customWidth="1"/>
    <col min="14848" max="14848" width="13.625" style="453" customWidth="1"/>
    <col min="14849" max="14849" width="4.625" style="453" customWidth="1"/>
    <col min="14850" max="14850" width="12.5" style="453" customWidth="1"/>
    <col min="14851" max="14851" width="4.25" style="453" customWidth="1"/>
    <col min="14852" max="14852" width="12.375" style="453" customWidth="1"/>
    <col min="14853" max="14853" width="4.625" style="453" customWidth="1"/>
    <col min="14854" max="14854" width="12.25" style="453" customWidth="1"/>
    <col min="14855" max="14855" width="4.625" style="453" customWidth="1"/>
    <col min="14856" max="14856" width="12.25" style="453" customWidth="1"/>
    <col min="14857" max="14857" width="4.625" style="453" customWidth="1"/>
    <col min="14858" max="14858" width="12.75" style="453" customWidth="1"/>
    <col min="14859" max="14859" width="4.625" style="453" customWidth="1"/>
    <col min="14860" max="14860" width="11.625" style="453" customWidth="1"/>
    <col min="14861" max="14861" width="4.625" style="453" customWidth="1"/>
    <col min="14862" max="14862" width="11.625" style="453" customWidth="1"/>
    <col min="14863" max="15102" width="9" style="453"/>
    <col min="15103" max="15103" width="3.875" style="453" customWidth="1"/>
    <col min="15104" max="15104" width="13.625" style="453" customWidth="1"/>
    <col min="15105" max="15105" width="4.625" style="453" customWidth="1"/>
    <col min="15106" max="15106" width="12.5" style="453" customWidth="1"/>
    <col min="15107" max="15107" width="4.25" style="453" customWidth="1"/>
    <col min="15108" max="15108" width="12.375" style="453" customWidth="1"/>
    <col min="15109" max="15109" width="4.625" style="453" customWidth="1"/>
    <col min="15110" max="15110" width="12.25" style="453" customWidth="1"/>
    <col min="15111" max="15111" width="4.625" style="453" customWidth="1"/>
    <col min="15112" max="15112" width="12.25" style="453" customWidth="1"/>
    <col min="15113" max="15113" width="4.625" style="453" customWidth="1"/>
    <col min="15114" max="15114" width="12.75" style="453" customWidth="1"/>
    <col min="15115" max="15115" width="4.625" style="453" customWidth="1"/>
    <col min="15116" max="15116" width="11.625" style="453" customWidth="1"/>
    <col min="15117" max="15117" width="4.625" style="453" customWidth="1"/>
    <col min="15118" max="15118" width="11.625" style="453" customWidth="1"/>
    <col min="15119" max="15358" width="9" style="453"/>
    <col min="15359" max="15359" width="3.875" style="453" customWidth="1"/>
    <col min="15360" max="15360" width="13.625" style="453" customWidth="1"/>
    <col min="15361" max="15361" width="4.625" style="453" customWidth="1"/>
    <col min="15362" max="15362" width="12.5" style="453" customWidth="1"/>
    <col min="15363" max="15363" width="4.25" style="453" customWidth="1"/>
    <col min="15364" max="15364" width="12.375" style="453" customWidth="1"/>
    <col min="15365" max="15365" width="4.625" style="453" customWidth="1"/>
    <col min="15366" max="15366" width="12.25" style="453" customWidth="1"/>
    <col min="15367" max="15367" width="4.625" style="453" customWidth="1"/>
    <col min="15368" max="15368" width="12.25" style="453" customWidth="1"/>
    <col min="15369" max="15369" width="4.625" style="453" customWidth="1"/>
    <col min="15370" max="15370" width="12.75" style="453" customWidth="1"/>
    <col min="15371" max="15371" width="4.625" style="453" customWidth="1"/>
    <col min="15372" max="15372" width="11.625" style="453" customWidth="1"/>
    <col min="15373" max="15373" width="4.625" style="453" customWidth="1"/>
    <col min="15374" max="15374" width="11.625" style="453" customWidth="1"/>
    <col min="15375" max="15614" width="9" style="453"/>
    <col min="15615" max="15615" width="3.875" style="453" customWidth="1"/>
    <col min="15616" max="15616" width="13.625" style="453" customWidth="1"/>
    <col min="15617" max="15617" width="4.625" style="453" customWidth="1"/>
    <col min="15618" max="15618" width="12.5" style="453" customWidth="1"/>
    <col min="15619" max="15619" width="4.25" style="453" customWidth="1"/>
    <col min="15620" max="15620" width="12.375" style="453" customWidth="1"/>
    <col min="15621" max="15621" width="4.625" style="453" customWidth="1"/>
    <col min="15622" max="15622" width="12.25" style="453" customWidth="1"/>
    <col min="15623" max="15623" width="4.625" style="453" customWidth="1"/>
    <col min="15624" max="15624" width="12.25" style="453" customWidth="1"/>
    <col min="15625" max="15625" width="4.625" style="453" customWidth="1"/>
    <col min="15626" max="15626" width="12.75" style="453" customWidth="1"/>
    <col min="15627" max="15627" width="4.625" style="453" customWidth="1"/>
    <col min="15628" max="15628" width="11.625" style="453" customWidth="1"/>
    <col min="15629" max="15629" width="4.625" style="453" customWidth="1"/>
    <col min="15630" max="15630" width="11.625" style="453" customWidth="1"/>
    <col min="15631" max="15870" width="9" style="453"/>
    <col min="15871" max="15871" width="3.875" style="453" customWidth="1"/>
    <col min="15872" max="15872" width="13.625" style="453" customWidth="1"/>
    <col min="15873" max="15873" width="4.625" style="453" customWidth="1"/>
    <col min="15874" max="15874" width="12.5" style="453" customWidth="1"/>
    <col min="15875" max="15875" width="4.25" style="453" customWidth="1"/>
    <col min="15876" max="15876" width="12.375" style="453" customWidth="1"/>
    <col min="15877" max="15877" width="4.625" style="453" customWidth="1"/>
    <col min="15878" max="15878" width="12.25" style="453" customWidth="1"/>
    <col min="15879" max="15879" width="4.625" style="453" customWidth="1"/>
    <col min="15880" max="15880" width="12.25" style="453" customWidth="1"/>
    <col min="15881" max="15881" width="4.625" style="453" customWidth="1"/>
    <col min="15882" max="15882" width="12.75" style="453" customWidth="1"/>
    <col min="15883" max="15883" width="4.625" style="453" customWidth="1"/>
    <col min="15884" max="15884" width="11.625" style="453" customWidth="1"/>
    <col min="15885" max="15885" width="4.625" style="453" customWidth="1"/>
    <col min="15886" max="15886" width="11.625" style="453" customWidth="1"/>
    <col min="15887" max="16126" width="9" style="453"/>
    <col min="16127" max="16127" width="3.875" style="453" customWidth="1"/>
    <col min="16128" max="16128" width="13.625" style="453" customWidth="1"/>
    <col min="16129" max="16129" width="4.625" style="453" customWidth="1"/>
    <col min="16130" max="16130" width="12.5" style="453" customWidth="1"/>
    <col min="16131" max="16131" width="4.25" style="453" customWidth="1"/>
    <col min="16132" max="16132" width="12.375" style="453" customWidth="1"/>
    <col min="16133" max="16133" width="4.625" style="453" customWidth="1"/>
    <col min="16134" max="16134" width="12.25" style="453" customWidth="1"/>
    <col min="16135" max="16135" width="4.625" style="453" customWidth="1"/>
    <col min="16136" max="16136" width="12.25" style="453" customWidth="1"/>
    <col min="16137" max="16137" width="4.625" style="453" customWidth="1"/>
    <col min="16138" max="16138" width="12.75" style="453" customWidth="1"/>
    <col min="16139" max="16139" width="4.625" style="453" customWidth="1"/>
    <col min="16140" max="16140" width="11.625" style="453" customWidth="1"/>
    <col min="16141" max="16141" width="4.625" style="453" customWidth="1"/>
    <col min="16142" max="16142" width="11.625" style="453" customWidth="1"/>
    <col min="16143" max="16384" width="9" style="453"/>
  </cols>
  <sheetData>
    <row r="1" spans="1:28" s="451" customFormat="1" ht="65.25" customHeight="1">
      <c r="A1" s="647" t="s">
        <v>334</v>
      </c>
      <c r="B1" s="689"/>
      <c r="C1" s="688"/>
      <c r="D1" s="481" t="s">
        <v>335</v>
      </c>
      <c r="E1" s="687"/>
      <c r="F1" s="688"/>
      <c r="G1" s="481" t="s">
        <v>336</v>
      </c>
      <c r="H1" s="687"/>
      <c r="I1" s="688"/>
      <c r="J1" s="550" t="s">
        <v>337</v>
      </c>
      <c r="K1" s="687"/>
      <c r="L1" s="688"/>
      <c r="M1" s="481" t="s">
        <v>338</v>
      </c>
      <c r="N1" s="687"/>
      <c r="O1" s="688"/>
      <c r="P1" s="646" t="s">
        <v>349</v>
      </c>
    </row>
    <row r="2" spans="1:28" s="452" customFormat="1" ht="15.75" customHeight="1">
      <c r="A2" s="482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4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</row>
    <row r="3" spans="1:28" ht="24.95" customHeight="1">
      <c r="A3" s="485" t="s">
        <v>348</v>
      </c>
      <c r="B3" s="486"/>
      <c r="C3" s="487"/>
      <c r="D3" s="488"/>
      <c r="E3" s="488"/>
      <c r="F3" s="488"/>
      <c r="G3" s="488"/>
      <c r="H3" s="488"/>
      <c r="I3" s="488"/>
      <c r="J3" s="488"/>
      <c r="K3" s="488"/>
      <c r="L3" s="488"/>
      <c r="M3" s="488"/>
      <c r="N3" s="488"/>
      <c r="O3" s="488"/>
      <c r="P3" s="490"/>
    </row>
    <row r="4" spans="1:28" ht="26.25" customHeight="1">
      <c r="A4" s="485"/>
      <c r="B4" s="486"/>
      <c r="C4" s="487"/>
      <c r="D4" s="487"/>
      <c r="E4" s="491"/>
      <c r="F4" s="491"/>
      <c r="G4" s="491"/>
      <c r="H4" s="491"/>
      <c r="I4" s="491"/>
      <c r="J4" s="491"/>
      <c r="K4" s="491"/>
      <c r="L4" s="491"/>
      <c r="M4" s="491"/>
      <c r="N4" s="491" t="s">
        <v>339</v>
      </c>
      <c r="O4" s="491"/>
      <c r="P4" s="490"/>
    </row>
    <row r="5" spans="1:28" ht="26.25">
      <c r="A5" s="492"/>
      <c r="B5" s="493"/>
      <c r="C5" s="487"/>
      <c r="D5" s="487"/>
      <c r="E5" s="487"/>
      <c r="F5" s="487"/>
      <c r="G5" s="487"/>
      <c r="H5" s="487"/>
      <c r="I5" s="487"/>
      <c r="J5" s="487"/>
      <c r="K5" s="487"/>
      <c r="L5" s="487"/>
      <c r="M5" s="487"/>
      <c r="N5" s="487"/>
      <c r="O5" s="487"/>
      <c r="P5" s="490"/>
    </row>
    <row r="6" spans="1:28" ht="30.75" customHeight="1">
      <c r="A6" s="691" t="str">
        <f>표지!C4</f>
        <v>2026년 하반기 생활용 배수지 정기안전점검 용역(남부) 설계예산서</v>
      </c>
      <c r="B6" s="692"/>
      <c r="C6" s="692"/>
      <c r="D6" s="692"/>
      <c r="E6" s="692"/>
      <c r="F6" s="692"/>
      <c r="G6" s="692"/>
      <c r="H6" s="692"/>
      <c r="I6" s="692"/>
      <c r="J6" s="692"/>
      <c r="K6" s="692"/>
      <c r="L6" s="692"/>
      <c r="M6" s="692"/>
      <c r="N6" s="692"/>
      <c r="O6" s="692"/>
      <c r="P6" s="693"/>
    </row>
    <row r="7" spans="1:28" ht="13.5" customHeight="1">
      <c r="A7" s="691"/>
      <c r="B7" s="692"/>
      <c r="C7" s="692"/>
      <c r="D7" s="692"/>
      <c r="E7" s="692"/>
      <c r="F7" s="692"/>
      <c r="G7" s="692"/>
      <c r="H7" s="692"/>
      <c r="I7" s="692"/>
      <c r="J7" s="692"/>
      <c r="K7" s="692"/>
      <c r="L7" s="692"/>
      <c r="M7" s="692"/>
      <c r="N7" s="692"/>
      <c r="O7" s="692"/>
      <c r="P7" s="693"/>
    </row>
    <row r="8" spans="1:28" ht="13.5" customHeight="1">
      <c r="A8" s="691"/>
      <c r="B8" s="692"/>
      <c r="C8" s="692"/>
      <c r="D8" s="692"/>
      <c r="E8" s="692"/>
      <c r="F8" s="692"/>
      <c r="G8" s="692"/>
      <c r="H8" s="692"/>
      <c r="I8" s="692"/>
      <c r="J8" s="692"/>
      <c r="K8" s="692"/>
      <c r="L8" s="692"/>
      <c r="M8" s="692"/>
      <c r="N8" s="692"/>
      <c r="O8" s="692"/>
      <c r="P8" s="693"/>
    </row>
    <row r="9" spans="1:28" ht="22.5" customHeight="1">
      <c r="A9" s="691"/>
      <c r="B9" s="692"/>
      <c r="C9" s="692"/>
      <c r="D9" s="692"/>
      <c r="E9" s="692"/>
      <c r="F9" s="692"/>
      <c r="G9" s="692"/>
      <c r="H9" s="692"/>
      <c r="I9" s="692"/>
      <c r="J9" s="692"/>
      <c r="K9" s="692"/>
      <c r="L9" s="692"/>
      <c r="M9" s="692"/>
      <c r="N9" s="692"/>
      <c r="O9" s="692"/>
      <c r="P9" s="693"/>
    </row>
    <row r="10" spans="1:28" ht="22.5" customHeight="1">
      <c r="A10" s="494"/>
      <c r="B10" s="495"/>
      <c r="C10" s="495"/>
      <c r="D10" s="495"/>
      <c r="E10" s="495"/>
      <c r="F10" s="495"/>
      <c r="G10" s="495"/>
      <c r="H10" s="495"/>
      <c r="I10" s="495"/>
      <c r="J10" s="495"/>
      <c r="K10" s="495"/>
      <c r="L10" s="487"/>
      <c r="M10" s="487"/>
      <c r="N10" s="487"/>
      <c r="O10" s="487"/>
      <c r="P10" s="490"/>
    </row>
    <row r="11" spans="1:28" ht="22.5" customHeight="1">
      <c r="A11" s="494"/>
      <c r="B11" s="504"/>
      <c r="C11" s="504"/>
      <c r="D11" s="504"/>
      <c r="E11" s="695" t="s">
        <v>258</v>
      </c>
      <c r="F11" s="695"/>
      <c r="G11" s="695"/>
      <c r="H11" s="695"/>
      <c r="I11" s="695"/>
      <c r="J11" s="496"/>
      <c r="K11" s="496"/>
      <c r="L11" s="487"/>
      <c r="M11" s="487"/>
      <c r="N11" s="487"/>
      <c r="O11" s="487"/>
      <c r="P11" s="490"/>
    </row>
    <row r="12" spans="1:28" ht="24" customHeight="1">
      <c r="A12" s="497"/>
      <c r="B12" s="504"/>
      <c r="C12" s="504"/>
      <c r="D12" s="504"/>
      <c r="E12" s="695" t="s">
        <v>354</v>
      </c>
      <c r="F12" s="695"/>
      <c r="G12" s="695"/>
      <c r="H12" s="695"/>
      <c r="I12" s="695"/>
      <c r="J12" s="498"/>
      <c r="K12" s="549"/>
      <c r="L12" s="498"/>
      <c r="M12" s="499"/>
      <c r="N12" s="499"/>
      <c r="O12" s="499"/>
      <c r="P12" s="490"/>
    </row>
    <row r="13" spans="1:28" ht="17.25" customHeight="1">
      <c r="A13" s="500"/>
      <c r="B13" s="501"/>
      <c r="C13" s="501"/>
      <c r="D13" s="696"/>
      <c r="E13" s="696"/>
      <c r="F13" s="696"/>
      <c r="G13" s="696"/>
      <c r="H13" s="696"/>
      <c r="I13" s="696"/>
      <c r="J13" s="696"/>
      <c r="K13" s="549"/>
      <c r="L13" s="502"/>
      <c r="M13" s="501"/>
      <c r="N13" s="501"/>
      <c r="O13" s="501"/>
      <c r="P13" s="490"/>
    </row>
    <row r="14" spans="1:28" ht="24" customHeight="1">
      <c r="A14" s="500"/>
      <c r="B14" s="501"/>
      <c r="C14" s="501"/>
      <c r="D14" s="502"/>
      <c r="E14" s="502"/>
      <c r="F14" s="502"/>
      <c r="G14" s="502"/>
      <c r="H14" s="502"/>
      <c r="I14" s="502"/>
      <c r="J14" s="502"/>
      <c r="K14" s="502"/>
      <c r="L14" s="502"/>
      <c r="M14" s="501"/>
      <c r="N14" s="501"/>
      <c r="O14" s="501"/>
      <c r="P14" s="490"/>
    </row>
    <row r="15" spans="1:28" ht="15" customHeight="1">
      <c r="A15" s="494"/>
      <c r="B15" s="502"/>
      <c r="C15" s="502"/>
      <c r="D15" s="502"/>
      <c r="E15" s="502"/>
      <c r="F15" s="502"/>
      <c r="G15" s="502"/>
      <c r="H15" s="502"/>
      <c r="I15" s="502"/>
      <c r="J15" s="502"/>
      <c r="K15" s="502"/>
      <c r="L15" s="496"/>
      <c r="M15" s="487"/>
      <c r="N15" s="487"/>
      <c r="O15" s="487"/>
      <c r="P15" s="490"/>
    </row>
    <row r="16" spans="1:28" ht="42" customHeight="1">
      <c r="A16" s="503"/>
      <c r="B16" s="504"/>
      <c r="C16" s="504"/>
      <c r="D16" s="695" t="s">
        <v>261</v>
      </c>
      <c r="E16" s="695"/>
      <c r="F16" s="695"/>
      <c r="G16" s="695" t="str">
        <f>IF($E$20=0,"",("금"&amp;NUMBERSTRING($E$20,1))&amp;"원(금"&amp;(TEXT(E$20,"#,###)원")))</f>
        <v>금사천오십이만원(금40,520,000)원</v>
      </c>
      <c r="H16" s="695"/>
      <c r="I16" s="695"/>
      <c r="J16" s="695"/>
      <c r="K16" s="695"/>
      <c r="L16" s="695"/>
      <c r="M16" s="695"/>
      <c r="N16" s="548"/>
      <c r="O16" s="548"/>
      <c r="P16" s="490"/>
    </row>
    <row r="17" spans="1:16" ht="31.5" customHeight="1">
      <c r="A17" s="503"/>
      <c r="B17" s="504"/>
      <c r="C17" s="504"/>
      <c r="D17" s="695" t="s">
        <v>262</v>
      </c>
      <c r="E17" s="695"/>
      <c r="F17" s="695"/>
      <c r="G17" s="695" t="str">
        <f>IF($E$20=0,"",("금"&amp;NUMBERSTRING($E$20,1))&amp;"원(금"&amp;(TEXT(E$20,"#,###)원")))</f>
        <v>금사천오십이만원(금40,520,000)원</v>
      </c>
      <c r="H17" s="695"/>
      <c r="I17" s="695"/>
      <c r="J17" s="695"/>
      <c r="K17" s="695"/>
      <c r="L17" s="695"/>
      <c r="M17" s="695"/>
      <c r="N17" s="548"/>
      <c r="O17" s="548"/>
      <c r="P17" s="490"/>
    </row>
    <row r="18" spans="1:16" ht="23.1" customHeight="1" thickBot="1">
      <c r="A18" s="505"/>
      <c r="B18" s="506"/>
      <c r="C18" s="506"/>
      <c r="D18" s="506"/>
      <c r="E18" s="506"/>
      <c r="F18" s="506"/>
      <c r="G18" s="506"/>
      <c r="H18" s="506"/>
      <c r="I18" s="506"/>
      <c r="J18" s="506"/>
      <c r="K18" s="506"/>
      <c r="L18" s="506"/>
      <c r="M18" s="506"/>
      <c r="N18" s="506"/>
      <c r="O18" s="506"/>
      <c r="P18" s="507"/>
    </row>
    <row r="19" spans="1:16" ht="16.5" customHeight="1">
      <c r="A19" s="487"/>
      <c r="B19" s="694"/>
      <c r="C19" s="694"/>
      <c r="D19" s="694"/>
      <c r="E19" s="694"/>
      <c r="F19" s="694"/>
      <c r="G19" s="694"/>
      <c r="H19" s="694"/>
      <c r="I19" s="694"/>
      <c r="J19" s="694"/>
      <c r="K19" s="547"/>
      <c r="L19" s="487"/>
      <c r="M19" s="487"/>
      <c r="N19" s="487"/>
      <c r="O19" s="487"/>
      <c r="P19" s="489"/>
    </row>
    <row r="20" spans="1:16" ht="16.5">
      <c r="A20" s="489"/>
      <c r="B20" s="489"/>
      <c r="C20" s="508" t="s">
        <v>259</v>
      </c>
      <c r="D20" s="489"/>
      <c r="E20" s="690">
        <f>내역서!F21</f>
        <v>40520000</v>
      </c>
      <c r="F20" s="690"/>
      <c r="G20" s="489"/>
      <c r="H20" s="489"/>
      <c r="I20" s="489"/>
      <c r="J20" s="489"/>
      <c r="K20" s="489"/>
      <c r="L20" s="489"/>
      <c r="M20" s="489"/>
      <c r="N20" s="489"/>
      <c r="O20" s="489"/>
      <c r="P20" s="489"/>
    </row>
    <row r="21" spans="1:16" ht="16.5">
      <c r="A21" s="489"/>
      <c r="B21" s="489"/>
      <c r="C21" s="489"/>
      <c r="D21" s="489"/>
      <c r="E21" s="489"/>
      <c r="F21" s="489"/>
      <c r="G21" s="489"/>
      <c r="H21" s="489"/>
      <c r="I21" s="489"/>
      <c r="J21" s="489"/>
      <c r="K21" s="489"/>
      <c r="L21" s="489"/>
      <c r="M21" s="489"/>
      <c r="N21" s="489"/>
      <c r="O21" s="489"/>
      <c r="P21" s="489"/>
    </row>
    <row r="22" spans="1:16" ht="16.5">
      <c r="A22" s="489"/>
      <c r="B22" s="489"/>
      <c r="C22" s="508" t="s">
        <v>260</v>
      </c>
      <c r="D22" s="489"/>
      <c r="E22" s="690">
        <f>E20</f>
        <v>40520000</v>
      </c>
      <c r="F22" s="690"/>
      <c r="G22" s="489"/>
      <c r="H22" s="489"/>
      <c r="I22" s="489"/>
      <c r="J22" s="489"/>
      <c r="K22" s="489"/>
      <c r="L22" s="489"/>
      <c r="M22" s="489"/>
      <c r="N22" s="489"/>
      <c r="O22" s="489"/>
      <c r="P22" s="489"/>
    </row>
    <row r="24" spans="1:16">
      <c r="A24" s="453">
        <v>1</v>
      </c>
      <c r="B24" s="453">
        <v>2</v>
      </c>
      <c r="C24" s="453">
        <v>3</v>
      </c>
      <c r="D24" s="453">
        <v>4</v>
      </c>
      <c r="E24" s="453">
        <v>5</v>
      </c>
      <c r="F24" s="453">
        <v>6</v>
      </c>
      <c r="G24" s="453">
        <v>7</v>
      </c>
      <c r="H24" s="453">
        <v>8</v>
      </c>
      <c r="I24" s="453">
        <v>9</v>
      </c>
      <c r="J24" s="453">
        <v>10</v>
      </c>
      <c r="K24" s="453">
        <v>11</v>
      </c>
      <c r="L24" s="453">
        <v>12</v>
      </c>
      <c r="M24" s="453">
        <v>13</v>
      </c>
      <c r="N24" s="453">
        <v>14</v>
      </c>
      <c r="O24" s="453">
        <v>15</v>
      </c>
      <c r="P24" s="453">
        <v>16</v>
      </c>
    </row>
    <row r="25" spans="1:16" ht="18">
      <c r="D25" s="451"/>
      <c r="E25" s="451"/>
    </row>
    <row r="26" spans="1:16" ht="18">
      <c r="D26" s="451"/>
      <c r="E26" s="451"/>
    </row>
  </sheetData>
  <mergeCells count="16">
    <mergeCell ref="E20:F20"/>
    <mergeCell ref="E22:F22"/>
    <mergeCell ref="A6:P9"/>
    <mergeCell ref="B19:J19"/>
    <mergeCell ref="D16:F16"/>
    <mergeCell ref="D17:F17"/>
    <mergeCell ref="D13:J13"/>
    <mergeCell ref="G16:M16"/>
    <mergeCell ref="G17:M17"/>
    <mergeCell ref="E11:I11"/>
    <mergeCell ref="E12:I12"/>
    <mergeCell ref="N1:O1"/>
    <mergeCell ref="B1:C1"/>
    <mergeCell ref="E1:F1"/>
    <mergeCell ref="H1:I1"/>
    <mergeCell ref="K1:L1"/>
  </mergeCells>
  <phoneticPr fontId="27" type="noConversion"/>
  <printOptions horizontalCentered="1"/>
  <pageMargins left="0.78740157480314965" right="0.39370078740157483" top="1.0629921259842521" bottom="0.51181102362204722" header="0.39370078740157483" footer="0.3937007874015748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2"/>
  <dimension ref="A1:K626"/>
  <sheetViews>
    <sheetView view="pageBreakPreview" zoomScale="85" zoomScaleSheetLayoutView="85" workbookViewId="0">
      <selection activeCell="C8" sqref="C8"/>
    </sheetView>
  </sheetViews>
  <sheetFormatPr defaultColWidth="9" defaultRowHeight="11.25"/>
  <cols>
    <col min="1" max="1" width="24.625" style="2" customWidth="1"/>
    <col min="2" max="2" width="32.75" style="2" customWidth="1"/>
    <col min="3" max="3" width="10.625" style="2" customWidth="1"/>
    <col min="4" max="4" width="10.625" style="276" customWidth="1"/>
    <col min="5" max="5" width="16.625" style="2" customWidth="1"/>
    <col min="6" max="6" width="21" style="2" customWidth="1"/>
    <col min="7" max="7" width="15.625" style="2" customWidth="1"/>
    <col min="8" max="8" width="9.375" style="2" bestFit="1" customWidth="1"/>
    <col min="9" max="9" width="16.75" style="2" bestFit="1" customWidth="1"/>
    <col min="10" max="10" width="9" style="2"/>
    <col min="11" max="11" width="14.5" style="2" bestFit="1" customWidth="1"/>
    <col min="12" max="16384" width="9" style="2"/>
  </cols>
  <sheetData>
    <row r="1" spans="1:11" ht="32.1" customHeight="1">
      <c r="A1" s="703" t="s">
        <v>108</v>
      </c>
      <c r="B1" s="703"/>
      <c r="C1" s="703"/>
      <c r="D1" s="703"/>
      <c r="E1" s="703"/>
      <c r="F1" s="703"/>
      <c r="G1" s="703"/>
    </row>
    <row r="2" spans="1:11" s="4" customFormat="1" ht="21" customHeight="1" thickBot="1">
      <c r="A2" s="204" t="str">
        <f>표지!C4</f>
        <v>2026년 하반기 생활용 배수지 정기안전점검 용역(남부) 설계예산서</v>
      </c>
      <c r="B2" s="100"/>
      <c r="C2" s="101"/>
      <c r="D2" s="269"/>
      <c r="E2" s="102"/>
      <c r="F2" s="103"/>
      <c r="G2" s="103"/>
    </row>
    <row r="3" spans="1:11" s="1" customFormat="1" ht="20.100000000000001" customHeight="1">
      <c r="A3" s="704" t="s">
        <v>100</v>
      </c>
      <c r="B3" s="699" t="s">
        <v>2</v>
      </c>
      <c r="C3" s="699" t="s">
        <v>101</v>
      </c>
      <c r="D3" s="701" t="s">
        <v>102</v>
      </c>
      <c r="E3" s="699" t="s">
        <v>103</v>
      </c>
      <c r="F3" s="699"/>
      <c r="G3" s="706" t="s">
        <v>1</v>
      </c>
      <c r="H3" s="8" t="s">
        <v>254</v>
      </c>
      <c r="I3" s="450">
        <v>1</v>
      </c>
    </row>
    <row r="4" spans="1:11" s="1" customFormat="1" ht="20.100000000000001" customHeight="1" thickBot="1">
      <c r="A4" s="705"/>
      <c r="B4" s="700"/>
      <c r="C4" s="700"/>
      <c r="D4" s="702"/>
      <c r="E4" s="99" t="s">
        <v>0</v>
      </c>
      <c r="F4" s="99" t="s">
        <v>3</v>
      </c>
      <c r="G4" s="707"/>
      <c r="H4" s="8" t="s">
        <v>255</v>
      </c>
      <c r="I4" s="450">
        <f>I3</f>
        <v>1</v>
      </c>
    </row>
    <row r="5" spans="1:11" s="1" customFormat="1" ht="27.95" customHeight="1" thickTop="1">
      <c r="A5" s="697" t="s">
        <v>340</v>
      </c>
      <c r="B5" s="698"/>
      <c r="C5" s="205"/>
      <c r="D5" s="270"/>
      <c r="E5" s="206"/>
      <c r="F5" s="332"/>
      <c r="G5" s="207"/>
      <c r="H5" s="403">
        <v>1</v>
      </c>
      <c r="I5" s="403">
        <f>I4/I3</f>
        <v>1</v>
      </c>
    </row>
    <row r="6" spans="1:11" s="265" customFormat="1" ht="27.95" customHeight="1">
      <c r="A6" s="266" t="s">
        <v>218</v>
      </c>
      <c r="B6" s="105"/>
      <c r="C6" s="105" t="s">
        <v>104</v>
      </c>
      <c r="D6" s="272" t="s">
        <v>104</v>
      </c>
      <c r="E6" s="267"/>
      <c r="F6" s="267">
        <f>SUM(F7:F8)</f>
        <v>12699610</v>
      </c>
      <c r="G6" s="268"/>
      <c r="I6" s="353" t="s">
        <v>249</v>
      </c>
      <c r="K6" s="265">
        <f>SUM(F6,F9,F10,F11)</f>
        <v>36615222</v>
      </c>
    </row>
    <row r="7" spans="1:11" s="4" customFormat="1" ht="27.95" customHeight="1">
      <c r="A7" s="104" t="s">
        <v>219</v>
      </c>
      <c r="B7" s="279" t="s">
        <v>203</v>
      </c>
      <c r="C7" s="277" t="s">
        <v>200</v>
      </c>
      <c r="D7" s="362">
        <f>대가산출!L47</f>
        <v>24.700000000000006</v>
      </c>
      <c r="E7" s="278">
        <f>대가산출!D3*H5</f>
        <v>310884</v>
      </c>
      <c r="F7" s="106">
        <f>TRUNC(D7*E7,0)</f>
        <v>7678834</v>
      </c>
      <c r="G7" s="385"/>
      <c r="I7" s="383">
        <v>1</v>
      </c>
    </row>
    <row r="8" spans="1:11" s="4" customFormat="1" ht="27.95" customHeight="1">
      <c r="A8" s="104" t="s">
        <v>225</v>
      </c>
      <c r="B8" s="279" t="s">
        <v>203</v>
      </c>
      <c r="C8" s="277" t="s">
        <v>201</v>
      </c>
      <c r="D8" s="362">
        <f>대가산출!M47</f>
        <v>16.149999999999999</v>
      </c>
      <c r="E8" s="278">
        <f>대가산출!D3*H5</f>
        <v>310884</v>
      </c>
      <c r="F8" s="106">
        <f>TRUNC(D8*E8,0)</f>
        <v>5020776</v>
      </c>
      <c r="G8" s="385"/>
      <c r="I8" s="383">
        <f>I7</f>
        <v>1</v>
      </c>
    </row>
    <row r="9" spans="1:11" s="265" customFormat="1" ht="27.95" customHeight="1">
      <c r="A9" s="266" t="s">
        <v>220</v>
      </c>
      <c r="B9" s="279" t="s">
        <v>204</v>
      </c>
      <c r="C9" s="277" t="s">
        <v>202</v>
      </c>
      <c r="D9" s="362">
        <v>1</v>
      </c>
      <c r="E9" s="278"/>
      <c r="F9" s="267">
        <f>대가산출!P61</f>
        <v>13969565</v>
      </c>
      <c r="G9" s="386"/>
    </row>
    <row r="10" spans="1:11" s="265" customFormat="1" ht="27.95" customHeight="1">
      <c r="A10" s="266" t="s">
        <v>222</v>
      </c>
      <c r="B10" s="279" t="s">
        <v>205</v>
      </c>
      <c r="C10" s="277" t="s">
        <v>202</v>
      </c>
      <c r="D10" s="362">
        <v>1</v>
      </c>
      <c r="E10" s="278"/>
      <c r="F10" s="267">
        <f>대가산출!Q61</f>
        <v>5333832</v>
      </c>
      <c r="G10" s="386"/>
    </row>
    <row r="11" spans="1:11" s="265" customFormat="1" ht="27.95" customHeight="1">
      <c r="A11" s="266" t="s">
        <v>221</v>
      </c>
      <c r="B11" s="354" t="s">
        <v>206</v>
      </c>
      <c r="C11" s="277"/>
      <c r="D11" s="362"/>
      <c r="E11" s="277"/>
      <c r="F11" s="105">
        <f>SUM(F12:F17)</f>
        <v>4612215</v>
      </c>
      <c r="G11" s="387"/>
    </row>
    <row r="12" spans="1:11" s="4" customFormat="1" ht="27.95" customHeight="1">
      <c r="A12" s="104" t="s">
        <v>223</v>
      </c>
      <c r="B12" s="280" t="s">
        <v>207</v>
      </c>
      <c r="C12" s="277" t="s">
        <v>200</v>
      </c>
      <c r="D12" s="362">
        <f>D7</f>
        <v>24.700000000000006</v>
      </c>
      <c r="E12" s="277"/>
      <c r="F12" s="123">
        <f>대가산출!R61</f>
        <v>617500</v>
      </c>
      <c r="G12" s="388"/>
    </row>
    <row r="13" spans="1:11" s="4" customFormat="1" ht="27.95" customHeight="1">
      <c r="A13" s="104" t="s">
        <v>224</v>
      </c>
      <c r="B13" s="280" t="s">
        <v>208</v>
      </c>
      <c r="C13" s="277" t="s">
        <v>200</v>
      </c>
      <c r="D13" s="362">
        <f>ROUNDDOWN(D7/4,2)</f>
        <v>6.17</v>
      </c>
      <c r="E13" s="278"/>
      <c r="F13" s="106">
        <f>대가산출!S61</f>
        <v>305942</v>
      </c>
      <c r="G13" s="107"/>
    </row>
    <row r="14" spans="1:11" s="4" customFormat="1" ht="27.95" customHeight="1">
      <c r="A14" s="104" t="s">
        <v>226</v>
      </c>
      <c r="B14" s="280" t="s">
        <v>209</v>
      </c>
      <c r="C14" s="277" t="str">
        <f>C13</f>
        <v>인.일</v>
      </c>
      <c r="D14" s="362">
        <f>ROUNDDOWN(D7*0.4,2)</f>
        <v>9.8800000000000008</v>
      </c>
      <c r="E14" s="278"/>
      <c r="F14" s="106">
        <f>대가산출!T61</f>
        <v>2234084</v>
      </c>
      <c r="G14" s="384"/>
    </row>
    <row r="15" spans="1:11" s="4" customFormat="1" ht="27.95" customHeight="1">
      <c r="A15" s="104" t="s">
        <v>227</v>
      </c>
      <c r="B15" s="279" t="s">
        <v>210</v>
      </c>
      <c r="C15" s="277" t="s">
        <v>202</v>
      </c>
      <c r="D15" s="362">
        <v>1</v>
      </c>
      <c r="E15" s="278"/>
      <c r="F15" s="106">
        <f>대가산출!U61</f>
        <v>767876</v>
      </c>
      <c r="G15" s="384"/>
    </row>
    <row r="16" spans="1:11" s="4" customFormat="1" ht="27.95" customHeight="1">
      <c r="A16" s="104" t="s">
        <v>228</v>
      </c>
      <c r="B16" s="279" t="s">
        <v>256</v>
      </c>
      <c r="C16" s="277" t="str">
        <f>C15</f>
        <v>식</v>
      </c>
      <c r="D16" s="362">
        <v>1</v>
      </c>
      <c r="E16" s="278"/>
      <c r="F16" s="106">
        <f>대가산출!V61</f>
        <v>634973</v>
      </c>
      <c r="G16" s="384"/>
    </row>
    <row r="17" spans="1:9" s="4" customFormat="1" ht="27.95" customHeight="1">
      <c r="A17" s="104" t="s">
        <v>229</v>
      </c>
      <c r="B17" s="279" t="s">
        <v>333</v>
      </c>
      <c r="C17" s="277" t="s">
        <v>160</v>
      </c>
      <c r="D17" s="362">
        <v>3</v>
      </c>
      <c r="E17" s="278">
        <f>일위대가!L6*H5</f>
        <v>17280</v>
      </c>
      <c r="F17" s="106">
        <f>TRUNC(D17*E17,0)</f>
        <v>51840</v>
      </c>
      <c r="G17" s="107"/>
      <c r="H17" s="404"/>
    </row>
    <row r="18" spans="1:9" s="3" customFormat="1" ht="27.95" customHeight="1">
      <c r="A18" s="266" t="s">
        <v>331</v>
      </c>
      <c r="B18" s="621"/>
      <c r="C18" s="123" t="s">
        <v>212</v>
      </c>
      <c r="D18" s="271">
        <v>1</v>
      </c>
      <c r="E18" s="123"/>
      <c r="F18" s="105">
        <f>용역손해배상보험료!E43</f>
        <v>222254</v>
      </c>
      <c r="G18" s="622"/>
      <c r="I18" s="3" t="s">
        <v>250</v>
      </c>
    </row>
    <row r="19" spans="1:9" s="3" customFormat="1" ht="27.95" customHeight="1">
      <c r="A19" s="224" t="s">
        <v>105</v>
      </c>
      <c r="B19" s="123"/>
      <c r="C19" s="123"/>
      <c r="D19" s="271"/>
      <c r="E19" s="123"/>
      <c r="F19" s="406">
        <f>F18+F11+F10+F9+F6</f>
        <v>36837476</v>
      </c>
      <c r="G19" s="509"/>
      <c r="I19" s="405">
        <f>F19-I4</f>
        <v>36837475</v>
      </c>
    </row>
    <row r="20" spans="1:9" s="3" customFormat="1" ht="27.95" customHeight="1">
      <c r="A20" s="224" t="s">
        <v>106</v>
      </c>
      <c r="B20" s="123"/>
      <c r="C20" s="123"/>
      <c r="D20" s="271"/>
      <c r="E20" s="123"/>
      <c r="F20" s="105">
        <f>TRUNC(F19*0.1,0)</f>
        <v>3683747</v>
      </c>
      <c r="G20" s="407"/>
    </row>
    <row r="21" spans="1:9" s="4" customFormat="1" ht="27.95" customHeight="1" thickBot="1">
      <c r="A21" s="225" t="s">
        <v>107</v>
      </c>
      <c r="B21" s="121"/>
      <c r="C21" s="121"/>
      <c r="D21" s="273"/>
      <c r="E21" s="121"/>
      <c r="F21" s="281">
        <f>ROUNDDOWN((F19+F20),-4)</f>
        <v>40520000</v>
      </c>
      <c r="G21" s="122" t="s">
        <v>332</v>
      </c>
    </row>
    <row r="22" spans="1:9" s="4" customFormat="1" ht="18" customHeight="1">
      <c r="A22" s="3"/>
      <c r="B22" s="3"/>
      <c r="C22" s="3"/>
      <c r="D22" s="274"/>
      <c r="E22" s="3"/>
      <c r="F22" s="3"/>
      <c r="G22" s="9"/>
    </row>
    <row r="23" spans="1:9" s="1" customFormat="1" ht="13.5">
      <c r="A23" s="5"/>
      <c r="C23" s="5"/>
      <c r="D23" s="275"/>
    </row>
    <row r="24" spans="1:9" s="1" customFormat="1" ht="13.5">
      <c r="A24" s="5"/>
      <c r="C24" s="5"/>
      <c r="D24" s="275"/>
    </row>
    <row r="25" spans="1:9" s="1" customFormat="1" ht="13.5">
      <c r="A25" s="5"/>
      <c r="C25" s="5"/>
      <c r="D25" s="275"/>
    </row>
    <row r="26" spans="1:9" s="1" customFormat="1" ht="13.5">
      <c r="A26" s="5"/>
      <c r="C26" s="5"/>
      <c r="D26" s="275"/>
    </row>
    <row r="27" spans="1:9" s="1" customFormat="1" ht="13.5">
      <c r="A27" s="5"/>
      <c r="C27" s="5"/>
      <c r="D27" s="275"/>
    </row>
    <row r="28" spans="1:9" s="1" customFormat="1" ht="13.5">
      <c r="A28" s="5"/>
      <c r="C28" s="5"/>
      <c r="D28" s="275"/>
    </row>
    <row r="29" spans="1:9" s="1" customFormat="1" ht="13.5">
      <c r="A29" s="5"/>
      <c r="C29" s="5"/>
      <c r="D29" s="275"/>
    </row>
    <row r="30" spans="1:9" s="1" customFormat="1" ht="13.5">
      <c r="A30" s="5"/>
      <c r="C30" s="5"/>
      <c r="D30" s="275"/>
    </row>
    <row r="31" spans="1:9" s="1" customFormat="1" ht="13.5">
      <c r="A31" s="5"/>
      <c r="C31" s="5"/>
      <c r="D31" s="275"/>
    </row>
    <row r="32" spans="1:9" s="1" customFormat="1" ht="13.5">
      <c r="A32" s="5"/>
      <c r="C32" s="5"/>
      <c r="D32" s="275"/>
    </row>
    <row r="33" spans="1:4" s="1" customFormat="1" ht="13.5">
      <c r="A33" s="5"/>
      <c r="C33" s="5"/>
      <c r="D33" s="275"/>
    </row>
    <row r="34" spans="1:4" s="1" customFormat="1" ht="13.5">
      <c r="A34" s="5"/>
      <c r="C34" s="5"/>
      <c r="D34" s="275"/>
    </row>
    <row r="35" spans="1:4" s="1" customFormat="1" ht="13.5">
      <c r="A35" s="5"/>
      <c r="C35" s="5"/>
      <c r="D35" s="275"/>
    </row>
    <row r="36" spans="1:4" s="1" customFormat="1" ht="13.5">
      <c r="A36" s="5"/>
      <c r="C36" s="5"/>
      <c r="D36" s="275"/>
    </row>
    <row r="37" spans="1:4" s="1" customFormat="1" ht="13.5">
      <c r="A37" s="5"/>
      <c r="C37" s="5"/>
      <c r="D37" s="275"/>
    </row>
    <row r="38" spans="1:4" s="1" customFormat="1" ht="13.5">
      <c r="A38" s="5"/>
      <c r="C38" s="5"/>
      <c r="D38" s="275"/>
    </row>
    <row r="39" spans="1:4" s="1" customFormat="1" ht="13.5">
      <c r="A39" s="5"/>
      <c r="C39" s="5"/>
      <c r="D39" s="275"/>
    </row>
    <row r="40" spans="1:4" s="1" customFormat="1" ht="13.5">
      <c r="A40" s="5"/>
      <c r="C40" s="5"/>
      <c r="D40" s="275"/>
    </row>
    <row r="41" spans="1:4" s="1" customFormat="1" ht="13.5">
      <c r="A41" s="6"/>
      <c r="C41" s="6"/>
      <c r="D41" s="275"/>
    </row>
    <row r="42" spans="1:4" s="1" customFormat="1" ht="13.5">
      <c r="A42" s="6"/>
      <c r="C42" s="6"/>
      <c r="D42" s="275"/>
    </row>
    <row r="43" spans="1:4" s="1" customFormat="1" ht="13.5">
      <c r="A43" s="6"/>
      <c r="C43" s="6"/>
      <c r="D43" s="275"/>
    </row>
    <row r="44" spans="1:4" s="1" customFormat="1" ht="13.5">
      <c r="A44" s="6"/>
      <c r="C44" s="6"/>
      <c r="D44" s="275"/>
    </row>
    <row r="45" spans="1:4" s="1" customFormat="1" ht="13.5">
      <c r="A45" s="6"/>
      <c r="C45" s="6"/>
      <c r="D45" s="275"/>
    </row>
    <row r="46" spans="1:4" s="1" customFormat="1" ht="13.5">
      <c r="A46" s="6"/>
      <c r="C46" s="6"/>
      <c r="D46" s="275"/>
    </row>
    <row r="47" spans="1:4" s="1" customFormat="1" ht="13.5">
      <c r="A47" s="6"/>
      <c r="C47" s="6"/>
      <c r="D47" s="275"/>
    </row>
    <row r="48" spans="1:4" s="1" customFormat="1" ht="13.5">
      <c r="A48" s="6"/>
      <c r="C48" s="6"/>
      <c r="D48" s="275"/>
    </row>
    <row r="49" spans="1:4" s="1" customFormat="1" ht="13.5">
      <c r="A49" s="6"/>
      <c r="C49" s="6"/>
      <c r="D49" s="275"/>
    </row>
    <row r="50" spans="1:4" s="1" customFormat="1" ht="13.5">
      <c r="A50" s="6"/>
      <c r="C50" s="6"/>
      <c r="D50" s="275"/>
    </row>
    <row r="51" spans="1:4" s="1" customFormat="1" ht="13.5">
      <c r="A51" s="6"/>
      <c r="C51" s="6"/>
      <c r="D51" s="275"/>
    </row>
    <row r="52" spans="1:4" s="1" customFormat="1" ht="13.5">
      <c r="A52" s="6"/>
      <c r="C52" s="6"/>
      <c r="D52" s="275"/>
    </row>
    <row r="53" spans="1:4" s="1" customFormat="1" ht="13.5">
      <c r="A53" s="6"/>
      <c r="C53" s="6"/>
      <c r="D53" s="275"/>
    </row>
    <row r="54" spans="1:4" s="1" customFormat="1" ht="13.5">
      <c r="A54" s="6"/>
      <c r="C54" s="6"/>
      <c r="D54" s="275"/>
    </row>
    <row r="55" spans="1:4" s="1" customFormat="1" ht="13.5">
      <c r="A55" s="6"/>
      <c r="C55" s="6"/>
      <c r="D55" s="275"/>
    </row>
    <row r="56" spans="1:4" s="1" customFormat="1" ht="13.5">
      <c r="A56" s="6"/>
      <c r="C56" s="6"/>
      <c r="D56" s="275"/>
    </row>
    <row r="57" spans="1:4" s="1" customFormat="1" ht="13.5">
      <c r="A57" s="6"/>
      <c r="C57" s="6"/>
      <c r="D57" s="275"/>
    </row>
    <row r="58" spans="1:4" s="1" customFormat="1" ht="13.5">
      <c r="A58" s="6"/>
      <c r="C58" s="6"/>
      <c r="D58" s="275"/>
    </row>
    <row r="59" spans="1:4" s="1" customFormat="1" ht="13.5">
      <c r="A59" s="6"/>
      <c r="C59" s="6"/>
      <c r="D59" s="275"/>
    </row>
    <row r="60" spans="1:4" s="1" customFormat="1" ht="13.5">
      <c r="A60" s="6"/>
      <c r="C60" s="6"/>
      <c r="D60" s="275"/>
    </row>
    <row r="61" spans="1:4" s="1" customFormat="1" ht="13.5">
      <c r="A61" s="6"/>
      <c r="C61" s="6"/>
      <c r="D61" s="275"/>
    </row>
    <row r="62" spans="1:4" s="1" customFormat="1" ht="13.5">
      <c r="A62" s="6"/>
      <c r="C62" s="6"/>
      <c r="D62" s="275"/>
    </row>
    <row r="63" spans="1:4" s="1" customFormat="1" ht="13.5">
      <c r="A63" s="6"/>
      <c r="C63" s="6"/>
      <c r="D63" s="275"/>
    </row>
    <row r="64" spans="1:4" s="1" customFormat="1" ht="13.5">
      <c r="A64" s="6"/>
      <c r="C64" s="6"/>
      <c r="D64" s="275"/>
    </row>
    <row r="65" spans="1:4" s="1" customFormat="1" ht="13.5">
      <c r="A65" s="6"/>
      <c r="C65" s="6"/>
      <c r="D65" s="275"/>
    </row>
    <row r="66" spans="1:4" s="1" customFormat="1" ht="13.5">
      <c r="A66" s="6"/>
      <c r="C66" s="6"/>
      <c r="D66" s="275"/>
    </row>
    <row r="67" spans="1:4" s="1" customFormat="1" ht="13.5">
      <c r="A67" s="6"/>
      <c r="C67" s="6"/>
      <c r="D67" s="275"/>
    </row>
    <row r="68" spans="1:4" s="1" customFormat="1" ht="13.5">
      <c r="A68" s="6"/>
      <c r="C68" s="6"/>
      <c r="D68" s="275"/>
    </row>
    <row r="69" spans="1:4" s="1" customFormat="1" ht="13.5">
      <c r="A69" s="6"/>
      <c r="C69" s="6"/>
      <c r="D69" s="275"/>
    </row>
    <row r="70" spans="1:4" s="1" customFormat="1" ht="13.5">
      <c r="A70" s="6"/>
      <c r="C70" s="6"/>
      <c r="D70" s="275"/>
    </row>
    <row r="71" spans="1:4" s="1" customFormat="1" ht="13.5">
      <c r="A71" s="6"/>
      <c r="C71" s="6"/>
      <c r="D71" s="275"/>
    </row>
    <row r="72" spans="1:4" s="1" customFormat="1" ht="13.5">
      <c r="A72" s="6"/>
      <c r="C72" s="6"/>
      <c r="D72" s="275"/>
    </row>
    <row r="73" spans="1:4" s="1" customFormat="1" ht="13.5">
      <c r="A73" s="6"/>
      <c r="C73" s="6"/>
      <c r="D73" s="275"/>
    </row>
    <row r="74" spans="1:4" s="1" customFormat="1" ht="13.5">
      <c r="A74" s="6"/>
      <c r="C74" s="6"/>
      <c r="D74" s="275"/>
    </row>
    <row r="75" spans="1:4" s="1" customFormat="1" ht="13.5">
      <c r="A75" s="6"/>
      <c r="C75" s="6"/>
      <c r="D75" s="275"/>
    </row>
    <row r="76" spans="1:4" s="1" customFormat="1" ht="13.5">
      <c r="A76" s="6"/>
      <c r="C76" s="6"/>
      <c r="D76" s="275"/>
    </row>
    <row r="77" spans="1:4" s="1" customFormat="1" ht="13.5">
      <c r="A77" s="6"/>
      <c r="C77" s="6"/>
      <c r="D77" s="275"/>
    </row>
    <row r="78" spans="1:4" s="1" customFormat="1" ht="13.5">
      <c r="A78" s="6"/>
      <c r="C78" s="6"/>
      <c r="D78" s="275"/>
    </row>
    <row r="79" spans="1:4" s="1" customFormat="1" ht="13.5">
      <c r="A79" s="6"/>
      <c r="C79" s="6"/>
      <c r="D79" s="275"/>
    </row>
    <row r="80" spans="1:4" s="1" customFormat="1" ht="13.5">
      <c r="A80" s="6"/>
      <c r="C80" s="6"/>
      <c r="D80" s="275"/>
    </row>
    <row r="81" spans="1:4" s="1" customFormat="1" ht="13.5">
      <c r="A81" s="6"/>
      <c r="C81" s="6"/>
      <c r="D81" s="275"/>
    </row>
    <row r="82" spans="1:4" s="1" customFormat="1" ht="13.5">
      <c r="A82" s="6"/>
      <c r="C82" s="6"/>
      <c r="D82" s="275"/>
    </row>
    <row r="83" spans="1:4" s="1" customFormat="1" ht="13.5">
      <c r="A83" s="6"/>
      <c r="C83" s="6"/>
      <c r="D83" s="275"/>
    </row>
    <row r="84" spans="1:4" s="1" customFormat="1" ht="13.5">
      <c r="A84" s="6"/>
      <c r="C84" s="6"/>
      <c r="D84" s="275"/>
    </row>
    <row r="85" spans="1:4" s="1" customFormat="1" ht="13.5">
      <c r="A85" s="6"/>
      <c r="C85" s="6"/>
      <c r="D85" s="275"/>
    </row>
    <row r="86" spans="1:4" s="1" customFormat="1" ht="13.5">
      <c r="A86" s="6"/>
      <c r="C86" s="6"/>
      <c r="D86" s="275"/>
    </row>
    <row r="87" spans="1:4" s="1" customFormat="1" ht="13.5">
      <c r="A87" s="6"/>
      <c r="C87" s="6"/>
      <c r="D87" s="275"/>
    </row>
    <row r="88" spans="1:4" s="1" customFormat="1" ht="13.5">
      <c r="A88" s="6"/>
      <c r="C88" s="6"/>
      <c r="D88" s="275"/>
    </row>
    <row r="89" spans="1:4" s="1" customFormat="1" ht="13.5">
      <c r="A89" s="6"/>
      <c r="C89" s="6"/>
      <c r="D89" s="275"/>
    </row>
    <row r="90" spans="1:4" s="1" customFormat="1" ht="13.5">
      <c r="A90" s="6"/>
      <c r="C90" s="6"/>
      <c r="D90" s="275"/>
    </row>
    <row r="91" spans="1:4" s="1" customFormat="1" ht="13.5">
      <c r="A91" s="6"/>
      <c r="C91" s="6"/>
      <c r="D91" s="275"/>
    </row>
    <row r="92" spans="1:4" s="1" customFormat="1" ht="13.5">
      <c r="A92" s="6"/>
      <c r="C92" s="6"/>
      <c r="D92" s="275"/>
    </row>
    <row r="93" spans="1:4" s="1" customFormat="1" ht="13.5">
      <c r="A93" s="6"/>
      <c r="C93" s="6"/>
      <c r="D93" s="275"/>
    </row>
    <row r="94" spans="1:4" s="1" customFormat="1" ht="13.5">
      <c r="A94" s="6"/>
      <c r="C94" s="6"/>
      <c r="D94" s="275"/>
    </row>
    <row r="95" spans="1:4" s="1" customFormat="1" ht="13.5">
      <c r="A95" s="6"/>
      <c r="C95" s="6"/>
      <c r="D95" s="275"/>
    </row>
    <row r="96" spans="1:4" s="1" customFormat="1" ht="13.5">
      <c r="A96" s="6"/>
      <c r="C96" s="6"/>
      <c r="D96" s="275"/>
    </row>
    <row r="97" spans="1:4" s="1" customFormat="1" ht="13.5">
      <c r="A97" s="6"/>
      <c r="C97" s="6"/>
      <c r="D97" s="275"/>
    </row>
    <row r="98" spans="1:4" s="1" customFormat="1" ht="13.5">
      <c r="A98" s="6"/>
      <c r="C98" s="6"/>
      <c r="D98" s="275"/>
    </row>
    <row r="99" spans="1:4" s="1" customFormat="1" ht="13.5">
      <c r="A99" s="6"/>
      <c r="C99" s="6"/>
      <c r="D99" s="275"/>
    </row>
    <row r="100" spans="1:4" s="1" customFormat="1" ht="13.5">
      <c r="A100" s="6"/>
      <c r="C100" s="6"/>
      <c r="D100" s="275"/>
    </row>
    <row r="101" spans="1:4" s="1" customFormat="1" ht="13.5">
      <c r="A101" s="6"/>
      <c r="C101" s="6"/>
      <c r="D101" s="275"/>
    </row>
    <row r="102" spans="1:4" s="1" customFormat="1" ht="13.5">
      <c r="A102" s="6"/>
      <c r="C102" s="6"/>
      <c r="D102" s="275"/>
    </row>
    <row r="103" spans="1:4" s="1" customFormat="1" ht="13.5">
      <c r="A103" s="6"/>
      <c r="C103" s="6"/>
      <c r="D103" s="275"/>
    </row>
    <row r="104" spans="1:4" s="1" customFormat="1" ht="13.5">
      <c r="A104" s="6"/>
      <c r="C104" s="6"/>
      <c r="D104" s="275"/>
    </row>
    <row r="105" spans="1:4" s="1" customFormat="1" ht="13.5">
      <c r="A105" s="6"/>
      <c r="C105" s="6"/>
      <c r="D105" s="275"/>
    </row>
    <row r="106" spans="1:4" s="1" customFormat="1" ht="13.5">
      <c r="A106" s="6"/>
      <c r="C106" s="6"/>
      <c r="D106" s="275"/>
    </row>
    <row r="107" spans="1:4" s="1" customFormat="1" ht="13.5">
      <c r="A107" s="6"/>
      <c r="C107" s="6"/>
      <c r="D107" s="275"/>
    </row>
    <row r="108" spans="1:4" s="1" customFormat="1" ht="13.5">
      <c r="A108" s="6"/>
      <c r="C108" s="6"/>
      <c r="D108" s="275"/>
    </row>
    <row r="109" spans="1:4" s="1" customFormat="1" ht="13.5">
      <c r="A109" s="6"/>
      <c r="C109" s="6"/>
      <c r="D109" s="275"/>
    </row>
    <row r="110" spans="1:4" s="1" customFormat="1" ht="13.5">
      <c r="A110" s="6"/>
      <c r="C110" s="6"/>
      <c r="D110" s="275"/>
    </row>
    <row r="111" spans="1:4" s="1" customFormat="1" ht="13.5">
      <c r="A111" s="6"/>
      <c r="C111" s="6"/>
      <c r="D111" s="275"/>
    </row>
    <row r="112" spans="1:4" s="1" customFormat="1" ht="13.5">
      <c r="A112" s="6"/>
      <c r="C112" s="6"/>
      <c r="D112" s="275"/>
    </row>
    <row r="113" spans="1:4" s="1" customFormat="1" ht="13.5">
      <c r="A113" s="6"/>
      <c r="C113" s="6"/>
      <c r="D113" s="275"/>
    </row>
    <row r="114" spans="1:4" s="1" customFormat="1" ht="13.5">
      <c r="A114" s="6"/>
      <c r="C114" s="6"/>
      <c r="D114" s="275"/>
    </row>
    <row r="115" spans="1:4" s="1" customFormat="1" ht="13.5">
      <c r="A115" s="6"/>
      <c r="C115" s="6"/>
      <c r="D115" s="275"/>
    </row>
    <row r="116" spans="1:4" s="1" customFormat="1" ht="13.5">
      <c r="A116" s="6"/>
      <c r="C116" s="6"/>
      <c r="D116" s="275"/>
    </row>
    <row r="117" spans="1:4" s="1" customFormat="1" ht="13.5">
      <c r="A117" s="6"/>
      <c r="C117" s="6"/>
      <c r="D117" s="275"/>
    </row>
    <row r="118" spans="1:4" s="1" customFormat="1" ht="13.5">
      <c r="A118" s="6"/>
      <c r="C118" s="6"/>
      <c r="D118" s="275"/>
    </row>
    <row r="119" spans="1:4" s="1" customFormat="1" ht="13.5">
      <c r="A119" s="6"/>
      <c r="C119" s="6"/>
      <c r="D119" s="275"/>
    </row>
    <row r="120" spans="1:4" s="1" customFormat="1" ht="13.5">
      <c r="A120" s="6"/>
      <c r="C120" s="6"/>
      <c r="D120" s="275"/>
    </row>
    <row r="121" spans="1:4" s="1" customFormat="1" ht="13.5">
      <c r="A121" s="6"/>
      <c r="C121" s="6"/>
      <c r="D121" s="275"/>
    </row>
    <row r="122" spans="1:4" s="1" customFormat="1" ht="13.5">
      <c r="A122" s="6"/>
      <c r="C122" s="6"/>
      <c r="D122" s="275"/>
    </row>
    <row r="123" spans="1:4" s="1" customFormat="1" ht="13.5">
      <c r="A123" s="6"/>
      <c r="C123" s="6"/>
      <c r="D123" s="275"/>
    </row>
    <row r="124" spans="1:4" s="1" customFormat="1" ht="13.5">
      <c r="A124" s="6"/>
      <c r="C124" s="6"/>
      <c r="D124" s="275"/>
    </row>
    <row r="125" spans="1:4" s="1" customFormat="1" ht="13.5">
      <c r="A125" s="6"/>
      <c r="C125" s="6"/>
      <c r="D125" s="275"/>
    </row>
    <row r="126" spans="1:4" s="1" customFormat="1" ht="13.5">
      <c r="A126" s="6"/>
      <c r="C126" s="6"/>
      <c r="D126" s="275"/>
    </row>
    <row r="127" spans="1:4" s="1" customFormat="1" ht="13.5">
      <c r="A127" s="6"/>
      <c r="C127" s="6"/>
      <c r="D127" s="275"/>
    </row>
    <row r="128" spans="1:4" s="1" customFormat="1" ht="13.5">
      <c r="A128" s="6"/>
      <c r="C128" s="6"/>
      <c r="D128" s="275"/>
    </row>
    <row r="129" spans="1:4" s="1" customFormat="1" ht="13.5">
      <c r="A129" s="6"/>
      <c r="C129" s="6"/>
      <c r="D129" s="275"/>
    </row>
    <row r="130" spans="1:4" s="1" customFormat="1" ht="13.5">
      <c r="A130" s="6"/>
      <c r="C130" s="6"/>
      <c r="D130" s="275"/>
    </row>
    <row r="131" spans="1:4" s="1" customFormat="1" ht="13.5">
      <c r="A131" s="6"/>
      <c r="C131" s="6"/>
      <c r="D131" s="275"/>
    </row>
    <row r="132" spans="1:4" s="1" customFormat="1" ht="13.5">
      <c r="A132" s="6"/>
      <c r="C132" s="6"/>
      <c r="D132" s="275"/>
    </row>
    <row r="133" spans="1:4" s="1" customFormat="1" ht="13.5">
      <c r="A133" s="6"/>
      <c r="C133" s="6"/>
      <c r="D133" s="275"/>
    </row>
    <row r="134" spans="1:4" s="1" customFormat="1" ht="13.5">
      <c r="A134" s="6"/>
      <c r="C134" s="6"/>
      <c r="D134" s="275"/>
    </row>
    <row r="135" spans="1:4" s="1" customFormat="1" ht="13.5">
      <c r="A135" s="6"/>
      <c r="C135" s="6"/>
      <c r="D135" s="275"/>
    </row>
    <row r="136" spans="1:4" s="1" customFormat="1" ht="13.5">
      <c r="A136" s="6"/>
      <c r="C136" s="6"/>
      <c r="D136" s="275"/>
    </row>
    <row r="137" spans="1:4" s="1" customFormat="1" ht="13.5">
      <c r="A137" s="6"/>
      <c r="C137" s="6"/>
      <c r="D137" s="275"/>
    </row>
    <row r="138" spans="1:4" s="1" customFormat="1" ht="13.5">
      <c r="A138" s="6"/>
      <c r="C138" s="6"/>
      <c r="D138" s="275"/>
    </row>
    <row r="139" spans="1:4" s="1" customFormat="1" ht="13.5">
      <c r="A139" s="6"/>
      <c r="C139" s="6"/>
      <c r="D139" s="275"/>
    </row>
    <row r="140" spans="1:4" s="1" customFormat="1" ht="13.5">
      <c r="A140" s="6"/>
      <c r="C140" s="6"/>
      <c r="D140" s="275"/>
    </row>
    <row r="141" spans="1:4" s="1" customFormat="1" ht="13.5">
      <c r="A141" s="6"/>
      <c r="C141" s="6"/>
      <c r="D141" s="275"/>
    </row>
    <row r="142" spans="1:4" s="1" customFormat="1" ht="13.5">
      <c r="A142" s="6"/>
      <c r="C142" s="6"/>
      <c r="D142" s="275"/>
    </row>
    <row r="143" spans="1:4" s="1" customFormat="1" ht="13.5">
      <c r="A143" s="6"/>
      <c r="C143" s="6"/>
      <c r="D143" s="275"/>
    </row>
    <row r="144" spans="1:4" s="1" customFormat="1" ht="13.5">
      <c r="A144" s="6"/>
      <c r="C144" s="6"/>
      <c r="D144" s="275"/>
    </row>
    <row r="145" spans="1:4" s="1" customFormat="1" ht="13.5">
      <c r="A145" s="6"/>
      <c r="C145" s="6"/>
      <c r="D145" s="275"/>
    </row>
    <row r="146" spans="1:4" s="1" customFormat="1" ht="13.5">
      <c r="A146" s="6"/>
      <c r="C146" s="6"/>
      <c r="D146" s="275"/>
    </row>
    <row r="147" spans="1:4" s="1" customFormat="1" ht="13.5">
      <c r="A147" s="6"/>
      <c r="C147" s="6"/>
      <c r="D147" s="275"/>
    </row>
    <row r="148" spans="1:4" s="1" customFormat="1" ht="13.5">
      <c r="A148" s="6"/>
      <c r="C148" s="6"/>
      <c r="D148" s="275"/>
    </row>
    <row r="149" spans="1:4" s="1" customFormat="1" ht="13.5">
      <c r="A149" s="6"/>
      <c r="C149" s="6"/>
      <c r="D149" s="275"/>
    </row>
    <row r="150" spans="1:4" s="1" customFormat="1" ht="13.5">
      <c r="A150" s="6"/>
      <c r="C150" s="6"/>
      <c r="D150" s="275"/>
    </row>
    <row r="151" spans="1:4" s="1" customFormat="1" ht="13.5">
      <c r="A151" s="6"/>
      <c r="C151" s="6"/>
      <c r="D151" s="275"/>
    </row>
    <row r="152" spans="1:4" s="1" customFormat="1" ht="13.5">
      <c r="A152" s="6"/>
      <c r="C152" s="6"/>
      <c r="D152" s="275"/>
    </row>
    <row r="153" spans="1:4" s="1" customFormat="1" ht="13.5">
      <c r="A153" s="6"/>
      <c r="C153" s="6"/>
      <c r="D153" s="275"/>
    </row>
    <row r="154" spans="1:4" s="1" customFormat="1" ht="13.5">
      <c r="A154" s="6"/>
      <c r="C154" s="6"/>
      <c r="D154" s="275"/>
    </row>
    <row r="155" spans="1:4" s="1" customFormat="1" ht="13.5">
      <c r="A155" s="6"/>
      <c r="C155" s="6"/>
      <c r="D155" s="275"/>
    </row>
    <row r="156" spans="1:4" s="1" customFormat="1" ht="13.5">
      <c r="A156" s="6"/>
      <c r="C156" s="6"/>
      <c r="D156" s="275"/>
    </row>
    <row r="157" spans="1:4" s="1" customFormat="1" ht="13.5">
      <c r="A157" s="6"/>
      <c r="C157" s="6"/>
      <c r="D157" s="275"/>
    </row>
    <row r="158" spans="1:4" s="1" customFormat="1" ht="13.5">
      <c r="A158" s="6"/>
      <c r="C158" s="6"/>
      <c r="D158" s="275"/>
    </row>
    <row r="159" spans="1:4" s="1" customFormat="1" ht="13.5">
      <c r="A159" s="6"/>
      <c r="C159" s="6"/>
      <c r="D159" s="275"/>
    </row>
    <row r="160" spans="1:4" s="1" customFormat="1" ht="13.5">
      <c r="A160" s="6"/>
      <c r="C160" s="6"/>
      <c r="D160" s="275"/>
    </row>
    <row r="161" spans="1:4" s="1" customFormat="1" ht="13.5">
      <c r="A161" s="6"/>
      <c r="C161" s="6"/>
      <c r="D161" s="275"/>
    </row>
    <row r="162" spans="1:4" s="1" customFormat="1" ht="13.5">
      <c r="A162" s="6"/>
      <c r="C162" s="6"/>
      <c r="D162" s="275"/>
    </row>
    <row r="163" spans="1:4" s="1" customFormat="1" ht="13.5">
      <c r="A163" s="6"/>
      <c r="C163" s="6"/>
      <c r="D163" s="275"/>
    </row>
    <row r="164" spans="1:4" s="1" customFormat="1" ht="13.5">
      <c r="A164" s="6"/>
      <c r="C164" s="6"/>
      <c r="D164" s="275"/>
    </row>
    <row r="165" spans="1:4" s="1" customFormat="1" ht="13.5">
      <c r="A165" s="6"/>
      <c r="C165" s="6"/>
      <c r="D165" s="275"/>
    </row>
    <row r="166" spans="1:4" s="1" customFormat="1" ht="13.5">
      <c r="A166" s="6"/>
      <c r="C166" s="6"/>
      <c r="D166" s="275"/>
    </row>
    <row r="167" spans="1:4" s="1" customFormat="1" ht="13.5">
      <c r="A167" s="6"/>
      <c r="C167" s="6"/>
      <c r="D167" s="275"/>
    </row>
    <row r="168" spans="1:4" s="1" customFormat="1" ht="13.5">
      <c r="A168" s="6"/>
      <c r="C168" s="6"/>
      <c r="D168" s="275"/>
    </row>
    <row r="169" spans="1:4" s="1" customFormat="1" ht="13.5">
      <c r="A169" s="6"/>
      <c r="C169" s="6"/>
      <c r="D169" s="275"/>
    </row>
    <row r="170" spans="1:4" s="1" customFormat="1" ht="13.5">
      <c r="A170" s="6"/>
      <c r="C170" s="6"/>
      <c r="D170" s="275"/>
    </row>
    <row r="171" spans="1:4" s="1" customFormat="1" ht="13.5">
      <c r="A171" s="6"/>
      <c r="C171" s="6"/>
      <c r="D171" s="275"/>
    </row>
    <row r="172" spans="1:4" s="1" customFormat="1" ht="13.5">
      <c r="A172" s="6"/>
      <c r="C172" s="6"/>
      <c r="D172" s="275"/>
    </row>
    <row r="173" spans="1:4" s="1" customFormat="1" ht="13.5">
      <c r="A173" s="6"/>
      <c r="C173" s="6"/>
      <c r="D173" s="275"/>
    </row>
    <row r="174" spans="1:4" s="1" customFormat="1" ht="13.5">
      <c r="A174" s="6"/>
      <c r="C174" s="6"/>
      <c r="D174" s="275"/>
    </row>
    <row r="175" spans="1:4" s="1" customFormat="1" ht="13.5">
      <c r="A175" s="6"/>
      <c r="C175" s="6"/>
      <c r="D175" s="275"/>
    </row>
    <row r="176" spans="1:4" s="1" customFormat="1" ht="13.5">
      <c r="A176" s="6"/>
      <c r="C176" s="6"/>
      <c r="D176" s="275"/>
    </row>
    <row r="177" spans="1:4" s="1" customFormat="1" ht="13.5">
      <c r="A177" s="6"/>
      <c r="C177" s="6"/>
      <c r="D177" s="275"/>
    </row>
    <row r="178" spans="1:4" s="1" customFormat="1" ht="13.5">
      <c r="A178" s="6"/>
      <c r="C178" s="6"/>
      <c r="D178" s="275"/>
    </row>
    <row r="179" spans="1:4" s="1" customFormat="1" ht="13.5">
      <c r="A179" s="6"/>
      <c r="C179" s="6"/>
      <c r="D179" s="275"/>
    </row>
    <row r="180" spans="1:4" s="1" customFormat="1" ht="13.5">
      <c r="A180" s="6"/>
      <c r="C180" s="6"/>
      <c r="D180" s="275"/>
    </row>
    <row r="181" spans="1:4" s="1" customFormat="1" ht="13.5">
      <c r="A181" s="6"/>
      <c r="C181" s="6"/>
      <c r="D181" s="275"/>
    </row>
    <row r="182" spans="1:4" s="1" customFormat="1" ht="13.5">
      <c r="A182" s="6"/>
      <c r="C182" s="6"/>
      <c r="D182" s="275"/>
    </row>
    <row r="183" spans="1:4" s="1" customFormat="1" ht="13.5">
      <c r="A183" s="6"/>
      <c r="C183" s="6"/>
      <c r="D183" s="275"/>
    </row>
    <row r="184" spans="1:4" s="1" customFormat="1" ht="13.5">
      <c r="A184" s="6"/>
      <c r="C184" s="6"/>
      <c r="D184" s="275"/>
    </row>
    <row r="185" spans="1:4" s="1" customFormat="1" ht="13.5">
      <c r="A185" s="6"/>
      <c r="C185" s="6"/>
      <c r="D185" s="275"/>
    </row>
    <row r="186" spans="1:4" s="1" customFormat="1" ht="13.5">
      <c r="A186" s="6"/>
      <c r="C186" s="6"/>
      <c r="D186" s="275"/>
    </row>
    <row r="187" spans="1:4" s="1" customFormat="1" ht="13.5">
      <c r="A187" s="6"/>
      <c r="C187" s="6"/>
      <c r="D187" s="275"/>
    </row>
    <row r="188" spans="1:4" s="1" customFormat="1" ht="13.5">
      <c r="A188" s="6"/>
      <c r="C188" s="6"/>
      <c r="D188" s="275"/>
    </row>
    <row r="189" spans="1:4" s="1" customFormat="1" ht="13.5">
      <c r="A189" s="6"/>
      <c r="C189" s="6"/>
      <c r="D189" s="275"/>
    </row>
    <row r="190" spans="1:4" s="1" customFormat="1" ht="13.5">
      <c r="A190" s="6"/>
      <c r="C190" s="6"/>
      <c r="D190" s="275"/>
    </row>
    <row r="191" spans="1:4" s="1" customFormat="1" ht="13.5">
      <c r="A191" s="6"/>
      <c r="C191" s="6"/>
      <c r="D191" s="275"/>
    </row>
    <row r="192" spans="1:4" s="1" customFormat="1" ht="13.5">
      <c r="A192" s="6"/>
      <c r="C192" s="6"/>
      <c r="D192" s="275"/>
    </row>
    <row r="193" spans="1:4" s="1" customFormat="1" ht="13.5">
      <c r="A193" s="6"/>
      <c r="C193" s="6"/>
      <c r="D193" s="275"/>
    </row>
    <row r="194" spans="1:4" s="1" customFormat="1" ht="13.5">
      <c r="A194" s="6"/>
      <c r="C194" s="6"/>
      <c r="D194" s="275"/>
    </row>
    <row r="195" spans="1:4" s="1" customFormat="1" ht="13.5">
      <c r="A195" s="6"/>
      <c r="C195" s="6"/>
      <c r="D195" s="275"/>
    </row>
    <row r="196" spans="1:4" s="1" customFormat="1" ht="13.5">
      <c r="A196" s="6"/>
      <c r="C196" s="6"/>
      <c r="D196" s="275"/>
    </row>
    <row r="197" spans="1:4" s="1" customFormat="1" ht="13.5">
      <c r="A197" s="6"/>
      <c r="C197" s="6"/>
      <c r="D197" s="275"/>
    </row>
    <row r="198" spans="1:4" s="1" customFormat="1" ht="13.5">
      <c r="A198" s="6"/>
      <c r="C198" s="6"/>
      <c r="D198" s="275"/>
    </row>
    <row r="199" spans="1:4" s="1" customFormat="1" ht="13.5">
      <c r="A199" s="6"/>
      <c r="C199" s="6"/>
      <c r="D199" s="275"/>
    </row>
    <row r="200" spans="1:4" s="1" customFormat="1" ht="13.5">
      <c r="A200" s="6"/>
      <c r="C200" s="6"/>
      <c r="D200" s="275"/>
    </row>
    <row r="201" spans="1:4" s="1" customFormat="1" ht="13.5">
      <c r="A201" s="6"/>
      <c r="C201" s="6"/>
      <c r="D201" s="275"/>
    </row>
    <row r="202" spans="1:4" s="1" customFormat="1" ht="13.5">
      <c r="A202" s="6"/>
      <c r="C202" s="6"/>
      <c r="D202" s="275"/>
    </row>
    <row r="203" spans="1:4" s="1" customFormat="1" ht="13.5">
      <c r="A203" s="6"/>
      <c r="C203" s="6"/>
      <c r="D203" s="275"/>
    </row>
    <row r="204" spans="1:4" s="1" customFormat="1" ht="13.5">
      <c r="A204" s="6"/>
      <c r="C204" s="6"/>
      <c r="D204" s="275"/>
    </row>
    <row r="205" spans="1:4" s="1" customFormat="1" ht="13.5">
      <c r="A205" s="6"/>
      <c r="C205" s="6"/>
      <c r="D205" s="275"/>
    </row>
    <row r="206" spans="1:4" s="1" customFormat="1" ht="13.5">
      <c r="A206" s="6"/>
      <c r="C206" s="6"/>
      <c r="D206" s="275"/>
    </row>
    <row r="207" spans="1:4" s="1" customFormat="1" ht="13.5">
      <c r="A207" s="5"/>
      <c r="C207" s="5"/>
      <c r="D207" s="275"/>
    </row>
    <row r="208" spans="1:4" s="1" customFormat="1" ht="13.5">
      <c r="A208" s="5"/>
      <c r="C208" s="5"/>
      <c r="D208" s="275"/>
    </row>
    <row r="209" spans="1:4" s="1" customFormat="1" ht="13.5">
      <c r="A209" s="5"/>
      <c r="C209" s="5"/>
      <c r="D209" s="275"/>
    </row>
    <row r="210" spans="1:4" s="1" customFormat="1" ht="13.5">
      <c r="A210" s="5"/>
      <c r="C210" s="5"/>
      <c r="D210" s="275"/>
    </row>
    <row r="211" spans="1:4" s="1" customFormat="1" ht="13.5">
      <c r="A211" s="5"/>
      <c r="C211" s="5"/>
      <c r="D211" s="275"/>
    </row>
    <row r="212" spans="1:4" s="1" customFormat="1" ht="13.5">
      <c r="A212" s="5"/>
      <c r="C212" s="5"/>
      <c r="D212" s="275"/>
    </row>
    <row r="213" spans="1:4" s="1" customFormat="1" ht="13.5">
      <c r="A213" s="5"/>
      <c r="C213" s="5"/>
      <c r="D213" s="275"/>
    </row>
    <row r="214" spans="1:4" s="1" customFormat="1" ht="13.5">
      <c r="A214" s="5"/>
      <c r="C214" s="5"/>
      <c r="D214" s="275"/>
    </row>
    <row r="215" spans="1:4" s="1" customFormat="1" ht="13.5">
      <c r="A215" s="5"/>
      <c r="C215" s="5"/>
      <c r="D215" s="275"/>
    </row>
    <row r="216" spans="1:4" s="1" customFormat="1" ht="13.5">
      <c r="A216" s="5"/>
      <c r="C216" s="5"/>
      <c r="D216" s="275"/>
    </row>
    <row r="217" spans="1:4" s="1" customFormat="1" ht="13.5">
      <c r="A217" s="5"/>
      <c r="C217" s="5"/>
      <c r="D217" s="275"/>
    </row>
    <row r="218" spans="1:4" s="1" customFormat="1" ht="13.5">
      <c r="A218" s="5"/>
      <c r="C218" s="5"/>
      <c r="D218" s="275"/>
    </row>
    <row r="219" spans="1:4" s="1" customFormat="1" ht="13.5">
      <c r="A219" s="5"/>
      <c r="C219" s="5"/>
      <c r="D219" s="275"/>
    </row>
    <row r="220" spans="1:4" s="1" customFormat="1" ht="13.5">
      <c r="A220" s="5"/>
      <c r="C220" s="5"/>
      <c r="D220" s="275"/>
    </row>
    <row r="221" spans="1:4" s="1" customFormat="1" ht="13.5">
      <c r="A221" s="5"/>
      <c r="C221" s="5"/>
      <c r="D221" s="275"/>
    </row>
    <row r="222" spans="1:4" s="1" customFormat="1" ht="13.5">
      <c r="A222" s="5"/>
      <c r="C222" s="5"/>
      <c r="D222" s="275"/>
    </row>
    <row r="223" spans="1:4" s="1" customFormat="1" ht="13.5">
      <c r="A223" s="5"/>
      <c r="C223" s="5"/>
      <c r="D223" s="275"/>
    </row>
    <row r="224" spans="1:4" s="1" customFormat="1" ht="13.5">
      <c r="A224" s="5"/>
      <c r="C224" s="5"/>
      <c r="D224" s="275"/>
    </row>
    <row r="225" spans="1:4" s="1" customFormat="1" ht="13.5">
      <c r="A225" s="5"/>
      <c r="C225" s="5"/>
      <c r="D225" s="275"/>
    </row>
    <row r="226" spans="1:4" s="1" customFormat="1" ht="13.5">
      <c r="A226" s="5"/>
      <c r="C226" s="5"/>
      <c r="D226" s="275"/>
    </row>
    <row r="227" spans="1:4" s="1" customFormat="1" ht="13.5">
      <c r="A227" s="5"/>
      <c r="C227" s="5"/>
      <c r="D227" s="275"/>
    </row>
    <row r="228" spans="1:4" s="1" customFormat="1" ht="13.5">
      <c r="A228" s="5"/>
      <c r="C228" s="5"/>
      <c r="D228" s="275"/>
    </row>
    <row r="229" spans="1:4" s="1" customFormat="1" ht="13.5">
      <c r="A229" s="5"/>
      <c r="C229" s="5"/>
      <c r="D229" s="275"/>
    </row>
    <row r="230" spans="1:4" s="1" customFormat="1" ht="13.5">
      <c r="A230" s="5"/>
      <c r="C230" s="5"/>
      <c r="D230" s="275"/>
    </row>
    <row r="231" spans="1:4" s="1" customFormat="1" ht="13.5">
      <c r="A231" s="5"/>
      <c r="C231" s="5"/>
      <c r="D231" s="275"/>
    </row>
    <row r="232" spans="1:4" s="1" customFormat="1" ht="13.5">
      <c r="A232" s="5"/>
      <c r="C232" s="5"/>
      <c r="D232" s="275"/>
    </row>
    <row r="233" spans="1:4" s="1" customFormat="1" ht="13.5">
      <c r="A233" s="5"/>
      <c r="C233" s="5"/>
      <c r="D233" s="275"/>
    </row>
    <row r="234" spans="1:4" s="1" customFormat="1" ht="13.5">
      <c r="A234" s="5"/>
      <c r="C234" s="5"/>
      <c r="D234" s="275"/>
    </row>
    <row r="235" spans="1:4" s="1" customFormat="1" ht="13.5">
      <c r="A235" s="5"/>
      <c r="C235" s="5"/>
      <c r="D235" s="275"/>
    </row>
    <row r="236" spans="1:4" s="1" customFormat="1" ht="13.5">
      <c r="A236" s="5"/>
      <c r="C236" s="5"/>
      <c r="D236" s="275"/>
    </row>
    <row r="237" spans="1:4" s="1" customFormat="1" ht="13.5">
      <c r="A237" s="5"/>
      <c r="C237" s="5"/>
      <c r="D237" s="275"/>
    </row>
    <row r="238" spans="1:4" s="1" customFormat="1" ht="13.5">
      <c r="A238" s="5"/>
      <c r="C238" s="5"/>
      <c r="D238" s="275"/>
    </row>
    <row r="239" spans="1:4" s="1" customFormat="1" ht="13.5">
      <c r="A239" s="5"/>
      <c r="C239" s="5"/>
      <c r="D239" s="275"/>
    </row>
    <row r="240" spans="1:4" s="1" customFormat="1" ht="13.5">
      <c r="A240" s="5"/>
      <c r="C240" s="5"/>
      <c r="D240" s="275"/>
    </row>
    <row r="241" spans="1:4" s="1" customFormat="1" ht="13.5">
      <c r="A241" s="5"/>
      <c r="C241" s="5"/>
      <c r="D241" s="275"/>
    </row>
    <row r="242" spans="1:4" s="1" customFormat="1" ht="13.5">
      <c r="A242" s="5"/>
      <c r="C242" s="5"/>
      <c r="D242" s="275"/>
    </row>
    <row r="243" spans="1:4" s="1" customFormat="1" ht="13.5">
      <c r="A243" s="5"/>
      <c r="C243" s="5"/>
      <c r="D243" s="275"/>
    </row>
    <row r="244" spans="1:4" s="1" customFormat="1" ht="13.5">
      <c r="A244" s="5"/>
      <c r="C244" s="5"/>
      <c r="D244" s="275"/>
    </row>
    <row r="245" spans="1:4" s="1" customFormat="1" ht="13.5">
      <c r="A245" s="5"/>
      <c r="C245" s="5"/>
      <c r="D245" s="275"/>
    </row>
    <row r="246" spans="1:4" s="1" customFormat="1" ht="13.5">
      <c r="A246" s="5"/>
      <c r="C246" s="5"/>
      <c r="D246" s="275"/>
    </row>
    <row r="247" spans="1:4" s="1" customFormat="1" ht="13.5">
      <c r="A247" s="5"/>
      <c r="C247" s="5"/>
      <c r="D247" s="275"/>
    </row>
    <row r="248" spans="1:4" s="1" customFormat="1" ht="13.5">
      <c r="A248" s="5"/>
      <c r="C248" s="5"/>
      <c r="D248" s="275"/>
    </row>
    <row r="249" spans="1:4" s="1" customFormat="1" ht="13.5">
      <c r="A249" s="5"/>
      <c r="C249" s="5"/>
      <c r="D249" s="275"/>
    </row>
    <row r="250" spans="1:4" s="1" customFormat="1" ht="13.5">
      <c r="A250" s="5"/>
      <c r="C250" s="5"/>
      <c r="D250" s="275"/>
    </row>
    <row r="251" spans="1:4" s="1" customFormat="1" ht="13.5">
      <c r="A251" s="5"/>
      <c r="C251" s="5"/>
      <c r="D251" s="275"/>
    </row>
    <row r="252" spans="1:4" s="1" customFormat="1" ht="13.5">
      <c r="A252" s="5"/>
      <c r="C252" s="5"/>
      <c r="D252" s="275"/>
    </row>
    <row r="253" spans="1:4" s="1" customFormat="1" ht="13.5">
      <c r="A253" s="5"/>
      <c r="C253" s="5"/>
      <c r="D253" s="275"/>
    </row>
    <row r="254" spans="1:4" s="1" customFormat="1" ht="13.5">
      <c r="A254" s="5"/>
      <c r="C254" s="5"/>
      <c r="D254" s="275"/>
    </row>
    <row r="255" spans="1:4" s="1" customFormat="1" ht="13.5">
      <c r="A255" s="5"/>
      <c r="C255" s="5"/>
      <c r="D255" s="275"/>
    </row>
    <row r="256" spans="1:4" s="1" customFormat="1" ht="13.5">
      <c r="A256" s="5"/>
      <c r="C256" s="5"/>
      <c r="D256" s="275"/>
    </row>
    <row r="257" spans="1:4" s="1" customFormat="1" ht="13.5">
      <c r="A257" s="5"/>
      <c r="C257" s="5"/>
      <c r="D257" s="275"/>
    </row>
    <row r="258" spans="1:4" s="1" customFormat="1" ht="13.5">
      <c r="A258" s="5"/>
      <c r="C258" s="5"/>
      <c r="D258" s="275"/>
    </row>
    <row r="259" spans="1:4" s="1" customFormat="1" ht="13.5">
      <c r="A259" s="5"/>
      <c r="C259" s="5"/>
      <c r="D259" s="275"/>
    </row>
    <row r="260" spans="1:4" s="1" customFormat="1" ht="13.5">
      <c r="A260" s="5"/>
      <c r="C260" s="5"/>
      <c r="D260" s="275"/>
    </row>
    <row r="261" spans="1:4" s="1" customFormat="1" ht="13.5">
      <c r="A261" s="5"/>
      <c r="C261" s="5"/>
      <c r="D261" s="275"/>
    </row>
    <row r="262" spans="1:4" s="1" customFormat="1" ht="13.5">
      <c r="A262" s="5"/>
      <c r="C262" s="5"/>
      <c r="D262" s="275"/>
    </row>
    <row r="263" spans="1:4" s="1" customFormat="1" ht="13.5">
      <c r="A263" s="5"/>
      <c r="C263" s="5"/>
      <c r="D263" s="275"/>
    </row>
    <row r="264" spans="1:4" s="1" customFormat="1" ht="13.5">
      <c r="A264" s="5"/>
      <c r="C264" s="5"/>
      <c r="D264" s="275"/>
    </row>
    <row r="265" spans="1:4" s="1" customFormat="1" ht="13.5">
      <c r="A265" s="5"/>
      <c r="C265" s="5"/>
      <c r="D265" s="275"/>
    </row>
    <row r="266" spans="1:4" s="1" customFormat="1" ht="13.5">
      <c r="A266" s="5"/>
      <c r="C266" s="5"/>
      <c r="D266" s="275"/>
    </row>
    <row r="267" spans="1:4" s="1" customFormat="1" ht="13.5">
      <c r="A267" s="5"/>
      <c r="C267" s="5"/>
      <c r="D267" s="275"/>
    </row>
    <row r="268" spans="1:4" s="1" customFormat="1" ht="13.5">
      <c r="A268" s="5"/>
      <c r="C268" s="5"/>
      <c r="D268" s="275"/>
    </row>
    <row r="269" spans="1:4" s="1" customFormat="1" ht="13.5">
      <c r="A269" s="5"/>
      <c r="C269" s="5"/>
      <c r="D269" s="275"/>
    </row>
    <row r="270" spans="1:4" s="1" customFormat="1" ht="13.5">
      <c r="A270" s="5"/>
      <c r="C270" s="5"/>
      <c r="D270" s="275"/>
    </row>
    <row r="271" spans="1:4" s="1" customFormat="1" ht="13.5">
      <c r="A271" s="5"/>
      <c r="C271" s="5"/>
      <c r="D271" s="275"/>
    </row>
    <row r="272" spans="1:4" s="1" customFormat="1" ht="13.5">
      <c r="A272" s="5"/>
      <c r="C272" s="5"/>
      <c r="D272" s="275"/>
    </row>
    <row r="273" spans="1:4" s="1" customFormat="1" ht="13.5">
      <c r="A273" s="5"/>
      <c r="C273" s="5"/>
      <c r="D273" s="275"/>
    </row>
    <row r="274" spans="1:4" s="1" customFormat="1" ht="13.5">
      <c r="A274" s="5"/>
      <c r="C274" s="5"/>
      <c r="D274" s="275"/>
    </row>
    <row r="275" spans="1:4" s="1" customFormat="1" ht="13.5">
      <c r="A275" s="5"/>
      <c r="C275" s="5"/>
      <c r="D275" s="275"/>
    </row>
    <row r="276" spans="1:4" s="1" customFormat="1" ht="13.5">
      <c r="A276" s="5"/>
      <c r="C276" s="5"/>
      <c r="D276" s="275"/>
    </row>
    <row r="277" spans="1:4" s="1" customFormat="1" ht="13.5">
      <c r="A277" s="5"/>
      <c r="C277" s="5"/>
      <c r="D277" s="275"/>
    </row>
    <row r="278" spans="1:4" s="1" customFormat="1" ht="13.5">
      <c r="A278" s="5"/>
      <c r="C278" s="5"/>
      <c r="D278" s="275"/>
    </row>
    <row r="279" spans="1:4" s="1" customFormat="1" ht="13.5">
      <c r="A279" s="5"/>
      <c r="C279" s="5"/>
      <c r="D279" s="275"/>
    </row>
    <row r="280" spans="1:4" s="1" customFormat="1" ht="13.5">
      <c r="A280" s="5"/>
      <c r="C280" s="5"/>
      <c r="D280" s="275"/>
    </row>
    <row r="281" spans="1:4" s="1" customFormat="1" ht="13.5">
      <c r="A281" s="5"/>
      <c r="C281" s="5"/>
      <c r="D281" s="275"/>
    </row>
    <row r="282" spans="1:4" s="1" customFormat="1" ht="13.5">
      <c r="A282" s="5"/>
      <c r="C282" s="5"/>
      <c r="D282" s="275"/>
    </row>
    <row r="283" spans="1:4" s="1" customFormat="1" ht="13.5">
      <c r="A283" s="5"/>
      <c r="C283" s="5"/>
      <c r="D283" s="275"/>
    </row>
    <row r="284" spans="1:4" s="1" customFormat="1" ht="13.5">
      <c r="A284" s="5"/>
      <c r="C284" s="5"/>
      <c r="D284" s="275"/>
    </row>
    <row r="285" spans="1:4" s="1" customFormat="1" ht="13.5">
      <c r="A285" s="5"/>
      <c r="C285" s="5"/>
      <c r="D285" s="275"/>
    </row>
    <row r="286" spans="1:4" s="1" customFormat="1" ht="13.5">
      <c r="A286" s="5"/>
      <c r="C286" s="5"/>
      <c r="D286" s="275"/>
    </row>
    <row r="287" spans="1:4" s="1" customFormat="1" ht="13.5">
      <c r="A287" s="5"/>
      <c r="C287" s="5"/>
      <c r="D287" s="275"/>
    </row>
    <row r="288" spans="1:4" s="1" customFormat="1" ht="13.5">
      <c r="A288" s="5"/>
      <c r="C288" s="5"/>
      <c r="D288" s="275"/>
    </row>
    <row r="289" spans="1:4" s="1" customFormat="1" ht="13.5">
      <c r="A289" s="5"/>
      <c r="C289" s="5"/>
      <c r="D289" s="275"/>
    </row>
    <row r="290" spans="1:4" s="1" customFormat="1" ht="13.5">
      <c r="A290" s="5"/>
      <c r="C290" s="5"/>
      <c r="D290" s="275"/>
    </row>
    <row r="291" spans="1:4" s="1" customFormat="1" ht="13.5">
      <c r="A291" s="5"/>
      <c r="C291" s="5"/>
      <c r="D291" s="275"/>
    </row>
    <row r="292" spans="1:4" s="1" customFormat="1" ht="13.5">
      <c r="A292" s="5"/>
      <c r="C292" s="5"/>
      <c r="D292" s="275"/>
    </row>
    <row r="293" spans="1:4" s="1" customFormat="1" ht="13.5">
      <c r="A293" s="5"/>
      <c r="C293" s="5"/>
      <c r="D293" s="275"/>
    </row>
    <row r="294" spans="1:4" s="1" customFormat="1" ht="13.5">
      <c r="A294" s="5"/>
      <c r="C294" s="5"/>
      <c r="D294" s="275"/>
    </row>
    <row r="295" spans="1:4" s="1" customFormat="1" ht="13.5">
      <c r="A295" s="5"/>
      <c r="C295" s="5"/>
      <c r="D295" s="275"/>
    </row>
    <row r="296" spans="1:4" s="1" customFormat="1" ht="13.5">
      <c r="A296" s="5"/>
      <c r="C296" s="5"/>
      <c r="D296" s="275"/>
    </row>
    <row r="297" spans="1:4" s="1" customFormat="1" ht="13.5">
      <c r="A297" s="5"/>
      <c r="C297" s="5"/>
      <c r="D297" s="275"/>
    </row>
    <row r="298" spans="1:4" s="1" customFormat="1" ht="13.5">
      <c r="A298" s="5"/>
      <c r="C298" s="5"/>
      <c r="D298" s="275"/>
    </row>
    <row r="299" spans="1:4" s="1" customFormat="1" ht="13.5">
      <c r="A299" s="5"/>
      <c r="C299" s="5"/>
      <c r="D299" s="275"/>
    </row>
    <row r="300" spans="1:4" s="1" customFormat="1" ht="13.5">
      <c r="A300" s="5"/>
      <c r="C300" s="5"/>
      <c r="D300" s="275"/>
    </row>
    <row r="301" spans="1:4" s="1" customFormat="1" ht="13.5">
      <c r="A301" s="5"/>
      <c r="C301" s="5"/>
      <c r="D301" s="275"/>
    </row>
    <row r="302" spans="1:4" s="1" customFormat="1" ht="13.5">
      <c r="A302" s="5"/>
      <c r="C302" s="5"/>
      <c r="D302" s="275"/>
    </row>
    <row r="303" spans="1:4" s="1" customFormat="1" ht="13.5">
      <c r="A303" s="5"/>
      <c r="C303" s="5"/>
      <c r="D303" s="275"/>
    </row>
    <row r="304" spans="1:4" s="1" customFormat="1" ht="13.5">
      <c r="A304" s="5"/>
      <c r="C304" s="5"/>
      <c r="D304" s="275"/>
    </row>
    <row r="305" spans="1:4" s="1" customFormat="1" ht="13.5">
      <c r="A305" s="5"/>
      <c r="C305" s="5"/>
      <c r="D305" s="275"/>
    </row>
    <row r="306" spans="1:4" s="1" customFormat="1" ht="13.5">
      <c r="A306" s="5"/>
      <c r="C306" s="5"/>
      <c r="D306" s="275"/>
    </row>
    <row r="307" spans="1:4" s="1" customFormat="1" ht="13.5">
      <c r="A307" s="5"/>
      <c r="C307" s="5"/>
      <c r="D307" s="275"/>
    </row>
    <row r="308" spans="1:4" s="1" customFormat="1" ht="13.5">
      <c r="A308" s="5"/>
      <c r="C308" s="5"/>
      <c r="D308" s="275"/>
    </row>
    <row r="309" spans="1:4" s="1" customFormat="1" ht="13.5">
      <c r="A309" s="5"/>
      <c r="C309" s="5"/>
      <c r="D309" s="275"/>
    </row>
    <row r="310" spans="1:4" s="1" customFormat="1" ht="13.5">
      <c r="A310" s="5"/>
      <c r="C310" s="5"/>
      <c r="D310" s="275"/>
    </row>
    <row r="311" spans="1:4" s="1" customFormat="1" ht="13.5">
      <c r="A311" s="5"/>
      <c r="C311" s="5"/>
      <c r="D311" s="275"/>
    </row>
    <row r="312" spans="1:4" s="1" customFormat="1" ht="13.5">
      <c r="A312" s="5"/>
      <c r="C312" s="5"/>
      <c r="D312" s="275"/>
    </row>
    <row r="313" spans="1:4" s="1" customFormat="1" ht="13.5">
      <c r="A313" s="5"/>
      <c r="C313" s="5"/>
      <c r="D313" s="275"/>
    </row>
    <row r="314" spans="1:4" s="1" customFormat="1" ht="13.5">
      <c r="A314" s="5"/>
      <c r="C314" s="5"/>
      <c r="D314" s="275"/>
    </row>
    <row r="315" spans="1:4" s="1" customFormat="1" ht="13.5">
      <c r="A315" s="5"/>
      <c r="C315" s="5"/>
      <c r="D315" s="275"/>
    </row>
    <row r="316" spans="1:4" s="1" customFormat="1" ht="13.5">
      <c r="A316" s="5"/>
      <c r="C316" s="5"/>
      <c r="D316" s="275"/>
    </row>
    <row r="317" spans="1:4" s="1" customFormat="1" ht="13.5">
      <c r="A317" s="5"/>
      <c r="C317" s="5"/>
      <c r="D317" s="275"/>
    </row>
    <row r="318" spans="1:4" s="1" customFormat="1" ht="13.5">
      <c r="A318" s="5"/>
      <c r="C318" s="5"/>
      <c r="D318" s="275"/>
    </row>
    <row r="319" spans="1:4" s="1" customFormat="1" ht="13.5">
      <c r="A319" s="5"/>
      <c r="C319" s="5"/>
      <c r="D319" s="275"/>
    </row>
    <row r="320" spans="1:4" s="1" customFormat="1" ht="13.5">
      <c r="A320" s="5"/>
      <c r="C320" s="5"/>
      <c r="D320" s="275"/>
    </row>
    <row r="321" spans="1:4" s="1" customFormat="1" ht="13.5">
      <c r="A321" s="5"/>
      <c r="C321" s="5"/>
      <c r="D321" s="275"/>
    </row>
    <row r="322" spans="1:4" s="1" customFormat="1" ht="13.5">
      <c r="A322" s="5"/>
      <c r="C322" s="5"/>
      <c r="D322" s="275"/>
    </row>
    <row r="323" spans="1:4" s="1" customFormat="1" ht="13.5">
      <c r="A323" s="5"/>
      <c r="C323" s="5"/>
      <c r="D323" s="275"/>
    </row>
    <row r="324" spans="1:4" s="1" customFormat="1" ht="13.5">
      <c r="A324" s="5"/>
      <c r="C324" s="5"/>
      <c r="D324" s="275"/>
    </row>
    <row r="325" spans="1:4" s="1" customFormat="1" ht="13.5">
      <c r="A325" s="5"/>
      <c r="C325" s="5"/>
      <c r="D325" s="275"/>
    </row>
    <row r="326" spans="1:4" s="1" customFormat="1" ht="13.5">
      <c r="A326" s="5"/>
      <c r="C326" s="5"/>
      <c r="D326" s="275"/>
    </row>
    <row r="327" spans="1:4" s="1" customFormat="1" ht="13.5">
      <c r="A327" s="5"/>
      <c r="C327" s="5"/>
      <c r="D327" s="275"/>
    </row>
    <row r="328" spans="1:4" s="1" customFormat="1" ht="13.5">
      <c r="A328" s="5"/>
      <c r="C328" s="5"/>
      <c r="D328" s="275"/>
    </row>
    <row r="329" spans="1:4" s="1" customFormat="1" ht="13.5">
      <c r="A329" s="5"/>
      <c r="C329" s="5"/>
      <c r="D329" s="275"/>
    </row>
    <row r="330" spans="1:4" s="1" customFormat="1" ht="13.5">
      <c r="A330" s="5"/>
      <c r="C330" s="5"/>
      <c r="D330" s="275"/>
    </row>
    <row r="331" spans="1:4" s="1" customFormat="1" ht="13.5">
      <c r="A331" s="5"/>
      <c r="C331" s="5"/>
      <c r="D331" s="275"/>
    </row>
    <row r="332" spans="1:4" s="1" customFormat="1" ht="13.5">
      <c r="A332" s="5"/>
      <c r="C332" s="5"/>
      <c r="D332" s="275"/>
    </row>
    <row r="333" spans="1:4" s="1" customFormat="1" ht="13.5">
      <c r="A333" s="5"/>
      <c r="C333" s="5"/>
      <c r="D333" s="275"/>
    </row>
    <row r="334" spans="1:4" s="1" customFormat="1" ht="13.5">
      <c r="A334" s="5"/>
      <c r="C334" s="5"/>
      <c r="D334" s="275"/>
    </row>
    <row r="335" spans="1:4" s="1" customFormat="1" ht="13.5">
      <c r="A335" s="5"/>
      <c r="C335" s="5"/>
      <c r="D335" s="275"/>
    </row>
    <row r="336" spans="1:4" s="1" customFormat="1" ht="13.5">
      <c r="A336" s="5"/>
      <c r="C336" s="5"/>
      <c r="D336" s="275"/>
    </row>
    <row r="337" spans="1:4" s="1" customFormat="1" ht="13.5">
      <c r="A337" s="5"/>
      <c r="C337" s="5"/>
      <c r="D337" s="275"/>
    </row>
    <row r="338" spans="1:4" s="1" customFormat="1" ht="13.5">
      <c r="A338" s="5"/>
      <c r="C338" s="5"/>
      <c r="D338" s="275"/>
    </row>
    <row r="339" spans="1:4" s="1" customFormat="1" ht="13.5">
      <c r="A339" s="5"/>
      <c r="C339" s="5"/>
      <c r="D339" s="275"/>
    </row>
    <row r="340" spans="1:4" s="1" customFormat="1" ht="13.5">
      <c r="A340" s="5"/>
      <c r="C340" s="5"/>
      <c r="D340" s="275"/>
    </row>
    <row r="341" spans="1:4" s="1" customFormat="1" ht="13.5">
      <c r="A341" s="5"/>
      <c r="C341" s="5"/>
      <c r="D341" s="275"/>
    </row>
    <row r="342" spans="1:4" s="1" customFormat="1" ht="13.5">
      <c r="A342" s="5"/>
      <c r="C342" s="5"/>
      <c r="D342" s="275"/>
    </row>
    <row r="343" spans="1:4" s="1" customFormat="1" ht="13.5">
      <c r="A343" s="5"/>
      <c r="C343" s="5"/>
      <c r="D343" s="275"/>
    </row>
    <row r="344" spans="1:4" s="1" customFormat="1" ht="13.5">
      <c r="A344" s="5"/>
      <c r="C344" s="5"/>
      <c r="D344" s="275"/>
    </row>
    <row r="345" spans="1:4" s="1" customFormat="1" ht="13.5">
      <c r="A345" s="5"/>
      <c r="C345" s="5"/>
      <c r="D345" s="275"/>
    </row>
    <row r="346" spans="1:4" s="1" customFormat="1" ht="13.5">
      <c r="A346" s="5"/>
      <c r="C346" s="5"/>
      <c r="D346" s="275"/>
    </row>
    <row r="347" spans="1:4" s="1" customFormat="1" ht="13.5">
      <c r="A347" s="5"/>
      <c r="C347" s="5"/>
      <c r="D347" s="275"/>
    </row>
    <row r="348" spans="1:4" s="1" customFormat="1" ht="13.5">
      <c r="A348" s="5"/>
      <c r="C348" s="5"/>
      <c r="D348" s="275"/>
    </row>
    <row r="349" spans="1:4" s="1" customFormat="1" ht="13.5">
      <c r="A349" s="5"/>
      <c r="C349" s="5"/>
      <c r="D349" s="275"/>
    </row>
    <row r="350" spans="1:4" s="1" customFormat="1" ht="13.5">
      <c r="A350" s="5"/>
      <c r="C350" s="5"/>
      <c r="D350" s="275"/>
    </row>
    <row r="351" spans="1:4" s="1" customFormat="1" ht="13.5">
      <c r="A351" s="5"/>
      <c r="C351" s="5"/>
      <c r="D351" s="275"/>
    </row>
    <row r="352" spans="1:4" s="1" customFormat="1" ht="13.5">
      <c r="A352" s="5"/>
      <c r="C352" s="5"/>
      <c r="D352" s="275"/>
    </row>
    <row r="353" spans="1:4" s="1" customFormat="1" ht="13.5">
      <c r="A353" s="5"/>
      <c r="C353" s="5"/>
      <c r="D353" s="275"/>
    </row>
    <row r="354" spans="1:4" s="1" customFormat="1" ht="13.5">
      <c r="A354" s="5"/>
      <c r="C354" s="5"/>
      <c r="D354" s="275"/>
    </row>
    <row r="355" spans="1:4" s="1" customFormat="1" ht="13.5">
      <c r="A355" s="5"/>
      <c r="C355" s="5"/>
      <c r="D355" s="275"/>
    </row>
    <row r="356" spans="1:4" s="1" customFormat="1" ht="13.5">
      <c r="A356" s="5"/>
      <c r="C356" s="5"/>
      <c r="D356" s="275"/>
    </row>
    <row r="357" spans="1:4" s="1" customFormat="1" ht="13.5">
      <c r="A357" s="5"/>
      <c r="C357" s="5"/>
      <c r="D357" s="275"/>
    </row>
    <row r="358" spans="1:4" s="1" customFormat="1" ht="13.5">
      <c r="A358" s="5"/>
      <c r="C358" s="5"/>
      <c r="D358" s="275"/>
    </row>
    <row r="359" spans="1:4" s="1" customFormat="1" ht="13.5">
      <c r="A359" s="5"/>
      <c r="C359" s="5"/>
      <c r="D359" s="275"/>
    </row>
    <row r="360" spans="1:4">
      <c r="A360" s="7"/>
    </row>
    <row r="361" spans="1:4">
      <c r="A361" s="7"/>
    </row>
    <row r="362" spans="1:4">
      <c r="A362" s="7"/>
    </row>
    <row r="363" spans="1:4">
      <c r="A363" s="7"/>
    </row>
    <row r="364" spans="1:4">
      <c r="A364" s="7"/>
    </row>
    <row r="365" spans="1:4">
      <c r="A365" s="7"/>
    </row>
    <row r="366" spans="1:4">
      <c r="A366" s="7"/>
    </row>
    <row r="367" spans="1:4">
      <c r="A367" s="7"/>
    </row>
    <row r="368" spans="1:4">
      <c r="A368" s="7"/>
    </row>
    <row r="369" spans="1:1">
      <c r="A369" s="7"/>
    </row>
    <row r="370" spans="1:1">
      <c r="A370" s="7"/>
    </row>
    <row r="371" spans="1:1">
      <c r="A371" s="7"/>
    </row>
    <row r="372" spans="1:1">
      <c r="A372" s="7"/>
    </row>
    <row r="373" spans="1:1">
      <c r="A373" s="7"/>
    </row>
    <row r="374" spans="1:1">
      <c r="A374" s="7"/>
    </row>
    <row r="375" spans="1:1">
      <c r="A375" s="7"/>
    </row>
    <row r="376" spans="1:1">
      <c r="A376" s="7"/>
    </row>
    <row r="377" spans="1:1">
      <c r="A377" s="7"/>
    </row>
    <row r="378" spans="1:1">
      <c r="A378" s="7"/>
    </row>
    <row r="379" spans="1:1">
      <c r="A379" s="7"/>
    </row>
    <row r="380" spans="1:1">
      <c r="A380" s="7"/>
    </row>
    <row r="381" spans="1:1">
      <c r="A381" s="7"/>
    </row>
    <row r="382" spans="1:1">
      <c r="A382" s="7"/>
    </row>
    <row r="383" spans="1:1">
      <c r="A383" s="7"/>
    </row>
    <row r="384" spans="1:1">
      <c r="A384" s="7"/>
    </row>
    <row r="385" spans="1:1">
      <c r="A385" s="7"/>
    </row>
    <row r="386" spans="1:1">
      <c r="A386" s="7"/>
    </row>
    <row r="387" spans="1:1">
      <c r="A387" s="7"/>
    </row>
    <row r="388" spans="1:1">
      <c r="A388" s="7"/>
    </row>
    <row r="389" spans="1:1">
      <c r="A389" s="7"/>
    </row>
    <row r="390" spans="1:1">
      <c r="A390" s="7"/>
    </row>
    <row r="391" spans="1:1">
      <c r="A391" s="7"/>
    </row>
    <row r="392" spans="1:1">
      <c r="A392" s="7"/>
    </row>
    <row r="393" spans="1:1">
      <c r="A393" s="7"/>
    </row>
    <row r="394" spans="1:1">
      <c r="A394" s="7"/>
    </row>
    <row r="395" spans="1:1">
      <c r="A395" s="7"/>
    </row>
    <row r="396" spans="1:1">
      <c r="A396" s="7"/>
    </row>
    <row r="397" spans="1:1">
      <c r="A397" s="7"/>
    </row>
    <row r="398" spans="1:1">
      <c r="A398" s="7"/>
    </row>
    <row r="399" spans="1:1">
      <c r="A399" s="7"/>
    </row>
    <row r="400" spans="1:1">
      <c r="A400" s="7"/>
    </row>
    <row r="401" spans="1:1">
      <c r="A401" s="7"/>
    </row>
    <row r="402" spans="1:1">
      <c r="A402" s="7"/>
    </row>
    <row r="403" spans="1:1">
      <c r="A403" s="7"/>
    </row>
    <row r="404" spans="1:1">
      <c r="A404" s="7"/>
    </row>
    <row r="405" spans="1:1">
      <c r="A405" s="7"/>
    </row>
    <row r="406" spans="1:1">
      <c r="A406" s="7"/>
    </row>
    <row r="407" spans="1:1">
      <c r="A407" s="7"/>
    </row>
    <row r="408" spans="1:1">
      <c r="A408" s="7"/>
    </row>
    <row r="409" spans="1:1">
      <c r="A409" s="7"/>
    </row>
    <row r="410" spans="1:1">
      <c r="A410" s="7"/>
    </row>
    <row r="411" spans="1:1">
      <c r="A411" s="7"/>
    </row>
    <row r="412" spans="1:1">
      <c r="A412" s="7"/>
    </row>
    <row r="413" spans="1:1">
      <c r="A413" s="7"/>
    </row>
    <row r="414" spans="1:1">
      <c r="A414" s="7"/>
    </row>
    <row r="415" spans="1:1">
      <c r="A415" s="7"/>
    </row>
    <row r="416" spans="1:1">
      <c r="A416" s="7"/>
    </row>
    <row r="417" spans="1:1">
      <c r="A417" s="7"/>
    </row>
    <row r="418" spans="1:1">
      <c r="A418" s="7"/>
    </row>
    <row r="419" spans="1:1">
      <c r="A419" s="7"/>
    </row>
    <row r="420" spans="1:1">
      <c r="A420" s="7"/>
    </row>
    <row r="421" spans="1:1">
      <c r="A421" s="7"/>
    </row>
    <row r="422" spans="1:1">
      <c r="A422" s="7"/>
    </row>
    <row r="423" spans="1:1">
      <c r="A423" s="7"/>
    </row>
    <row r="424" spans="1:1">
      <c r="A424" s="7"/>
    </row>
    <row r="425" spans="1:1">
      <c r="A425" s="7"/>
    </row>
    <row r="426" spans="1:1">
      <c r="A426" s="7"/>
    </row>
    <row r="427" spans="1:1">
      <c r="A427" s="7"/>
    </row>
    <row r="428" spans="1:1">
      <c r="A428" s="7"/>
    </row>
    <row r="429" spans="1:1">
      <c r="A429" s="7"/>
    </row>
    <row r="430" spans="1:1">
      <c r="A430" s="7"/>
    </row>
    <row r="431" spans="1:1">
      <c r="A431" s="7"/>
    </row>
    <row r="432" spans="1:1">
      <c r="A432" s="7"/>
    </row>
    <row r="433" spans="1:1">
      <c r="A433" s="7"/>
    </row>
    <row r="434" spans="1:1">
      <c r="A434" s="7"/>
    </row>
    <row r="435" spans="1:1">
      <c r="A435" s="7"/>
    </row>
    <row r="436" spans="1:1">
      <c r="A436" s="7"/>
    </row>
    <row r="437" spans="1:1">
      <c r="A437" s="7"/>
    </row>
    <row r="438" spans="1:1">
      <c r="A438" s="7"/>
    </row>
    <row r="439" spans="1:1">
      <c r="A439" s="7"/>
    </row>
    <row r="440" spans="1:1">
      <c r="A440" s="7"/>
    </row>
    <row r="441" spans="1:1">
      <c r="A441" s="7"/>
    </row>
    <row r="442" spans="1:1">
      <c r="A442" s="7"/>
    </row>
    <row r="443" spans="1:1">
      <c r="A443" s="7"/>
    </row>
    <row r="444" spans="1:1">
      <c r="A444" s="7"/>
    </row>
    <row r="445" spans="1:1">
      <c r="A445" s="7"/>
    </row>
    <row r="446" spans="1:1">
      <c r="A446" s="7"/>
    </row>
    <row r="447" spans="1:1">
      <c r="A447" s="7"/>
    </row>
    <row r="448" spans="1:1">
      <c r="A448" s="7"/>
    </row>
    <row r="449" spans="1:1">
      <c r="A449" s="7"/>
    </row>
    <row r="450" spans="1:1">
      <c r="A450" s="7"/>
    </row>
    <row r="451" spans="1:1">
      <c r="A451" s="7"/>
    </row>
    <row r="452" spans="1:1">
      <c r="A452" s="7"/>
    </row>
    <row r="453" spans="1:1">
      <c r="A453" s="7"/>
    </row>
    <row r="454" spans="1:1">
      <c r="A454" s="7"/>
    </row>
    <row r="455" spans="1:1">
      <c r="A455" s="7"/>
    </row>
    <row r="456" spans="1:1">
      <c r="A456" s="7"/>
    </row>
    <row r="457" spans="1:1">
      <c r="A457" s="7"/>
    </row>
    <row r="458" spans="1:1">
      <c r="A458" s="7"/>
    </row>
    <row r="459" spans="1:1">
      <c r="A459" s="7"/>
    </row>
    <row r="460" spans="1:1">
      <c r="A460" s="7"/>
    </row>
    <row r="461" spans="1:1">
      <c r="A461" s="7"/>
    </row>
    <row r="462" spans="1:1">
      <c r="A462" s="7"/>
    </row>
    <row r="463" spans="1:1">
      <c r="A463" s="7"/>
    </row>
    <row r="464" spans="1:1">
      <c r="A464" s="7"/>
    </row>
    <row r="465" spans="1:1">
      <c r="A465" s="7"/>
    </row>
    <row r="466" spans="1:1">
      <c r="A466" s="7"/>
    </row>
    <row r="467" spans="1:1">
      <c r="A467" s="7"/>
    </row>
    <row r="468" spans="1:1">
      <c r="A468" s="7"/>
    </row>
    <row r="469" spans="1:1">
      <c r="A469" s="7"/>
    </row>
    <row r="470" spans="1:1">
      <c r="A470" s="7"/>
    </row>
    <row r="471" spans="1:1">
      <c r="A471" s="7"/>
    </row>
    <row r="472" spans="1:1">
      <c r="A472" s="7"/>
    </row>
    <row r="473" spans="1:1">
      <c r="A473" s="7"/>
    </row>
    <row r="474" spans="1:1">
      <c r="A474" s="7"/>
    </row>
    <row r="475" spans="1:1">
      <c r="A475" s="7"/>
    </row>
    <row r="476" spans="1:1">
      <c r="A476" s="7"/>
    </row>
    <row r="477" spans="1:1">
      <c r="A477" s="7"/>
    </row>
    <row r="478" spans="1:1">
      <c r="A478" s="7"/>
    </row>
    <row r="479" spans="1:1">
      <c r="A479" s="7"/>
    </row>
    <row r="480" spans="1:1">
      <c r="A480" s="7"/>
    </row>
    <row r="481" spans="1:1">
      <c r="A481" s="7"/>
    </row>
    <row r="482" spans="1:1">
      <c r="A482" s="7"/>
    </row>
    <row r="483" spans="1:1">
      <c r="A483" s="7"/>
    </row>
    <row r="484" spans="1:1">
      <c r="A484" s="7"/>
    </row>
    <row r="485" spans="1:1">
      <c r="A485" s="7"/>
    </row>
    <row r="486" spans="1:1">
      <c r="A486" s="7"/>
    </row>
    <row r="487" spans="1:1">
      <c r="A487" s="7"/>
    </row>
    <row r="488" spans="1:1">
      <c r="A488" s="7"/>
    </row>
    <row r="489" spans="1:1">
      <c r="A489" s="7"/>
    </row>
    <row r="490" spans="1:1">
      <c r="A490" s="7"/>
    </row>
    <row r="491" spans="1:1">
      <c r="A491" s="7"/>
    </row>
    <row r="492" spans="1:1">
      <c r="A492" s="7"/>
    </row>
    <row r="493" spans="1:1">
      <c r="A493" s="7"/>
    </row>
    <row r="494" spans="1:1">
      <c r="A494" s="7"/>
    </row>
    <row r="495" spans="1:1">
      <c r="A495" s="7"/>
    </row>
    <row r="496" spans="1:1">
      <c r="A496" s="7"/>
    </row>
    <row r="497" spans="1:1">
      <c r="A497" s="7"/>
    </row>
    <row r="498" spans="1:1">
      <c r="A498" s="7"/>
    </row>
    <row r="499" spans="1:1">
      <c r="A499" s="7"/>
    </row>
    <row r="500" spans="1:1">
      <c r="A500" s="7"/>
    </row>
    <row r="501" spans="1:1">
      <c r="A501" s="7"/>
    </row>
    <row r="502" spans="1:1">
      <c r="A502" s="7"/>
    </row>
    <row r="503" spans="1:1">
      <c r="A503" s="7"/>
    </row>
    <row r="504" spans="1:1">
      <c r="A504" s="7"/>
    </row>
    <row r="505" spans="1:1">
      <c r="A505" s="7"/>
    </row>
    <row r="506" spans="1:1">
      <c r="A506" s="7"/>
    </row>
    <row r="507" spans="1:1">
      <c r="A507" s="7"/>
    </row>
    <row r="508" spans="1:1">
      <c r="A508" s="7"/>
    </row>
    <row r="509" spans="1:1">
      <c r="A509" s="7"/>
    </row>
    <row r="510" spans="1:1">
      <c r="A510" s="7"/>
    </row>
    <row r="511" spans="1:1">
      <c r="A511" s="7"/>
    </row>
    <row r="512" spans="1:1">
      <c r="A512" s="7"/>
    </row>
    <row r="513" spans="1:1">
      <c r="A513" s="7"/>
    </row>
    <row r="514" spans="1:1">
      <c r="A514" s="7"/>
    </row>
    <row r="515" spans="1:1">
      <c r="A515" s="7"/>
    </row>
    <row r="516" spans="1:1">
      <c r="A516" s="7"/>
    </row>
    <row r="517" spans="1:1">
      <c r="A517" s="7"/>
    </row>
    <row r="518" spans="1:1">
      <c r="A518" s="7"/>
    </row>
    <row r="519" spans="1:1">
      <c r="A519" s="7"/>
    </row>
    <row r="520" spans="1:1">
      <c r="A520" s="7"/>
    </row>
    <row r="521" spans="1:1">
      <c r="A521" s="7"/>
    </row>
    <row r="522" spans="1:1">
      <c r="A522" s="7"/>
    </row>
    <row r="523" spans="1:1">
      <c r="A523" s="7"/>
    </row>
    <row r="524" spans="1:1">
      <c r="A524" s="7"/>
    </row>
    <row r="525" spans="1:1">
      <c r="A525" s="7"/>
    </row>
    <row r="526" spans="1:1">
      <c r="A526" s="7"/>
    </row>
    <row r="527" spans="1:1">
      <c r="A527" s="7"/>
    </row>
    <row r="528" spans="1:1">
      <c r="A528" s="7"/>
    </row>
    <row r="529" spans="1:1">
      <c r="A529" s="7"/>
    </row>
    <row r="530" spans="1:1">
      <c r="A530" s="7"/>
    </row>
    <row r="531" spans="1:1">
      <c r="A531" s="7"/>
    </row>
    <row r="532" spans="1:1">
      <c r="A532" s="7"/>
    </row>
    <row r="533" spans="1:1">
      <c r="A533" s="7"/>
    </row>
    <row r="534" spans="1:1">
      <c r="A534" s="7"/>
    </row>
    <row r="535" spans="1:1">
      <c r="A535" s="7"/>
    </row>
    <row r="536" spans="1:1">
      <c r="A536" s="7"/>
    </row>
    <row r="537" spans="1:1">
      <c r="A537" s="7"/>
    </row>
    <row r="538" spans="1:1">
      <c r="A538" s="7"/>
    </row>
    <row r="539" spans="1:1">
      <c r="A539" s="7"/>
    </row>
    <row r="540" spans="1:1">
      <c r="A540" s="7"/>
    </row>
    <row r="541" spans="1:1">
      <c r="A541" s="7"/>
    </row>
    <row r="542" spans="1:1">
      <c r="A542" s="7"/>
    </row>
    <row r="543" spans="1:1">
      <c r="A543" s="7"/>
    </row>
    <row r="544" spans="1:1">
      <c r="A544" s="7"/>
    </row>
    <row r="545" spans="1:1">
      <c r="A545" s="7"/>
    </row>
    <row r="546" spans="1:1">
      <c r="A546" s="7"/>
    </row>
    <row r="547" spans="1:1">
      <c r="A547" s="7"/>
    </row>
    <row r="548" spans="1:1">
      <c r="A548" s="7"/>
    </row>
    <row r="549" spans="1:1">
      <c r="A549" s="7"/>
    </row>
    <row r="550" spans="1:1">
      <c r="A550" s="7"/>
    </row>
    <row r="551" spans="1:1">
      <c r="A551" s="7"/>
    </row>
    <row r="552" spans="1:1">
      <c r="A552" s="7"/>
    </row>
    <row r="553" spans="1:1">
      <c r="A553" s="7"/>
    </row>
    <row r="554" spans="1:1">
      <c r="A554" s="7"/>
    </row>
    <row r="555" spans="1:1">
      <c r="A555" s="7"/>
    </row>
    <row r="556" spans="1:1">
      <c r="A556" s="7"/>
    </row>
    <row r="557" spans="1:1">
      <c r="A557" s="7"/>
    </row>
    <row r="558" spans="1:1">
      <c r="A558" s="7"/>
    </row>
    <row r="559" spans="1:1">
      <c r="A559" s="7"/>
    </row>
    <row r="560" spans="1:1">
      <c r="A560" s="7"/>
    </row>
    <row r="561" spans="1:1">
      <c r="A561" s="7"/>
    </row>
    <row r="562" spans="1:1">
      <c r="A562" s="7"/>
    </row>
    <row r="563" spans="1:1">
      <c r="A563" s="7"/>
    </row>
    <row r="564" spans="1:1">
      <c r="A564" s="7"/>
    </row>
    <row r="565" spans="1:1">
      <c r="A565" s="7"/>
    </row>
    <row r="566" spans="1:1">
      <c r="A566" s="7"/>
    </row>
    <row r="567" spans="1:1">
      <c r="A567" s="7"/>
    </row>
    <row r="568" spans="1:1">
      <c r="A568" s="7"/>
    </row>
    <row r="569" spans="1:1">
      <c r="A569" s="7"/>
    </row>
    <row r="570" spans="1:1">
      <c r="A570" s="7"/>
    </row>
    <row r="571" spans="1:1">
      <c r="A571" s="7"/>
    </row>
    <row r="572" spans="1:1">
      <c r="A572" s="7"/>
    </row>
    <row r="573" spans="1:1">
      <c r="A573" s="7"/>
    </row>
    <row r="574" spans="1:1">
      <c r="A574" s="7"/>
    </row>
    <row r="575" spans="1:1">
      <c r="A575" s="7"/>
    </row>
    <row r="576" spans="1:1">
      <c r="A576" s="7"/>
    </row>
    <row r="577" spans="1:1">
      <c r="A577" s="7"/>
    </row>
    <row r="578" spans="1:1">
      <c r="A578" s="7"/>
    </row>
    <row r="579" spans="1:1">
      <c r="A579" s="7"/>
    </row>
    <row r="580" spans="1:1">
      <c r="A580" s="7"/>
    </row>
    <row r="581" spans="1:1">
      <c r="A581" s="7"/>
    </row>
    <row r="582" spans="1:1">
      <c r="A582" s="7"/>
    </row>
    <row r="583" spans="1:1">
      <c r="A583" s="7"/>
    </row>
    <row r="584" spans="1:1">
      <c r="A584" s="7"/>
    </row>
    <row r="585" spans="1:1">
      <c r="A585" s="7"/>
    </row>
    <row r="586" spans="1:1">
      <c r="A586" s="7"/>
    </row>
    <row r="587" spans="1:1">
      <c r="A587" s="7"/>
    </row>
    <row r="588" spans="1:1">
      <c r="A588" s="7"/>
    </row>
    <row r="589" spans="1:1">
      <c r="A589" s="7"/>
    </row>
    <row r="590" spans="1:1">
      <c r="A590" s="7"/>
    </row>
    <row r="591" spans="1:1">
      <c r="A591" s="7"/>
    </row>
    <row r="592" spans="1:1">
      <c r="A592" s="7"/>
    </row>
    <row r="593" spans="1:1">
      <c r="A593" s="7"/>
    </row>
    <row r="594" spans="1:1">
      <c r="A594" s="7"/>
    </row>
    <row r="595" spans="1:1">
      <c r="A595" s="7"/>
    </row>
    <row r="596" spans="1:1">
      <c r="A596" s="7"/>
    </row>
    <row r="597" spans="1:1">
      <c r="A597" s="7"/>
    </row>
    <row r="598" spans="1:1">
      <c r="A598" s="7"/>
    </row>
    <row r="599" spans="1:1">
      <c r="A599" s="7"/>
    </row>
    <row r="600" spans="1:1">
      <c r="A600" s="7"/>
    </row>
    <row r="601" spans="1:1">
      <c r="A601" s="7"/>
    </row>
    <row r="602" spans="1:1">
      <c r="A602" s="7"/>
    </row>
    <row r="603" spans="1:1">
      <c r="A603" s="7"/>
    </row>
    <row r="604" spans="1:1">
      <c r="A604" s="7"/>
    </row>
    <row r="605" spans="1:1">
      <c r="A605" s="7"/>
    </row>
    <row r="606" spans="1:1">
      <c r="A606" s="7"/>
    </row>
    <row r="607" spans="1:1">
      <c r="A607" s="7"/>
    </row>
    <row r="608" spans="1:1">
      <c r="A608" s="7"/>
    </row>
    <row r="609" spans="1:1">
      <c r="A609" s="7"/>
    </row>
    <row r="610" spans="1:1">
      <c r="A610" s="7"/>
    </row>
    <row r="611" spans="1:1">
      <c r="A611" s="7"/>
    </row>
    <row r="612" spans="1:1">
      <c r="A612" s="7"/>
    </row>
    <row r="613" spans="1:1">
      <c r="A613" s="7"/>
    </row>
    <row r="614" spans="1:1">
      <c r="A614" s="7"/>
    </row>
    <row r="615" spans="1:1">
      <c r="A615" s="7"/>
    </row>
    <row r="616" spans="1:1">
      <c r="A616" s="7"/>
    </row>
    <row r="617" spans="1:1">
      <c r="A617" s="7"/>
    </row>
    <row r="618" spans="1:1">
      <c r="A618" s="7"/>
    </row>
    <row r="619" spans="1:1">
      <c r="A619" s="7"/>
    </row>
    <row r="620" spans="1:1">
      <c r="A620" s="7"/>
    </row>
    <row r="621" spans="1:1">
      <c r="A621" s="7"/>
    </row>
    <row r="622" spans="1:1">
      <c r="A622" s="7"/>
    </row>
    <row r="623" spans="1:1">
      <c r="A623" s="7"/>
    </row>
    <row r="624" spans="1:1">
      <c r="A624" s="7"/>
    </row>
    <row r="625" spans="1:1">
      <c r="A625" s="7"/>
    </row>
    <row r="626" spans="1:1">
      <c r="A626" s="7"/>
    </row>
  </sheetData>
  <mergeCells count="8">
    <mergeCell ref="A5:B5"/>
    <mergeCell ref="B3:B4"/>
    <mergeCell ref="C3:C4"/>
    <mergeCell ref="D3:D4"/>
    <mergeCell ref="A1:G1"/>
    <mergeCell ref="E3:F3"/>
    <mergeCell ref="A3:A4"/>
    <mergeCell ref="G3:G4"/>
  </mergeCells>
  <phoneticPr fontId="8" type="noConversion"/>
  <printOptions horizontalCentered="1" gridLinesSet="0"/>
  <pageMargins left="0.78740157480314965" right="0.39370078740157483" top="0.43307086614173229" bottom="0.43307086614173229" header="0.23622047244094491" footer="0.27559055118110237"/>
  <pageSetup paperSize="9" scale="87" orientation="landscape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rgb="FF0070C0"/>
  </sheetPr>
  <dimension ref="A1:AG84"/>
  <sheetViews>
    <sheetView showZeros="0" view="pageBreakPreview" zoomScaleNormal="70" zoomScaleSheetLayoutView="100" workbookViewId="0">
      <selection activeCell="B8" sqref="B8:C11"/>
    </sheetView>
  </sheetViews>
  <sheetFormatPr defaultColWidth="9" defaultRowHeight="14.25"/>
  <cols>
    <col min="1" max="1" width="14.75" style="10" customWidth="1"/>
    <col min="2" max="2" width="7" style="10" customWidth="1"/>
    <col min="3" max="3" width="14.125" style="10" customWidth="1"/>
    <col min="4" max="5" width="8.75" style="10" customWidth="1"/>
    <col min="6" max="6" width="7.5" style="10" customWidth="1"/>
    <col min="7" max="11" width="7.625" style="10" customWidth="1"/>
    <col min="12" max="13" width="6.25" style="10" customWidth="1"/>
    <col min="14" max="14" width="10" style="10" customWidth="1"/>
    <col min="15" max="15" width="10.375" style="10" customWidth="1"/>
    <col min="16" max="16" width="11.625" style="10" customWidth="1"/>
    <col min="17" max="18" width="11.25" style="10" customWidth="1"/>
    <col min="19" max="19" width="11.5" style="10" customWidth="1"/>
    <col min="20" max="20" width="10.375" style="10" customWidth="1"/>
    <col min="21" max="21" width="10.875" style="10" customWidth="1"/>
    <col min="22" max="22" width="9.875" style="10" customWidth="1"/>
    <col min="23" max="23" width="13.625" style="10" customWidth="1"/>
    <col min="24" max="24" width="12.25" style="10" bestFit="1" customWidth="1"/>
    <col min="25" max="16384" width="9" style="10"/>
  </cols>
  <sheetData>
    <row r="1" spans="1:23" s="11" customFormat="1" ht="24" customHeight="1">
      <c r="A1" s="712" t="s">
        <v>49</v>
      </c>
      <c r="B1" s="712"/>
      <c r="C1" s="712"/>
      <c r="D1" s="712"/>
      <c r="E1" s="712"/>
      <c r="F1" s="712"/>
      <c r="G1" s="712"/>
      <c r="H1" s="712"/>
      <c r="I1" s="712"/>
      <c r="J1" s="712"/>
      <c r="K1" s="712"/>
      <c r="L1" s="712"/>
      <c r="M1" s="712"/>
      <c r="N1" s="712"/>
      <c r="O1" s="712"/>
      <c r="P1" s="712"/>
      <c r="Q1" s="712"/>
      <c r="R1" s="712"/>
      <c r="S1" s="712"/>
      <c r="T1" s="712"/>
      <c r="U1" s="712"/>
      <c r="V1" s="712"/>
      <c r="W1" s="712"/>
    </row>
    <row r="2" spans="1:23" s="11" customFormat="1" ht="9.9499999999999993" customHeight="1">
      <c r="A2" s="12"/>
      <c r="B2" s="13"/>
      <c r="F2" s="14"/>
      <c r="G2" s="14"/>
      <c r="H2" s="14"/>
      <c r="I2" s="15"/>
      <c r="J2" s="15"/>
      <c r="K2" s="15"/>
      <c r="L2" s="15"/>
    </row>
    <row r="3" spans="1:23" s="11" customFormat="1" ht="33.75" customHeight="1">
      <c r="A3" s="16" t="s">
        <v>125</v>
      </c>
      <c r="B3" s="13"/>
      <c r="D3" s="756">
        <f>노임단가!E4</f>
        <v>310884</v>
      </c>
      <c r="E3" s="756"/>
      <c r="F3" s="14" t="s">
        <v>351</v>
      </c>
      <c r="G3" s="14"/>
      <c r="H3" s="14"/>
      <c r="I3" s="15"/>
      <c r="J3" s="15"/>
      <c r="K3" s="15"/>
      <c r="L3" s="15"/>
    </row>
    <row r="4" spans="1:23" s="11" customFormat="1" ht="24.95" customHeight="1">
      <c r="A4" s="16"/>
      <c r="B4" s="13"/>
      <c r="F4" s="14"/>
      <c r="G4" s="14"/>
      <c r="H4" s="14"/>
      <c r="I4" s="15"/>
      <c r="J4" s="15"/>
      <c r="K4" s="15"/>
      <c r="L4" s="15"/>
    </row>
    <row r="5" spans="1:23" s="11" customFormat="1" ht="24.95" customHeight="1" thickBot="1">
      <c r="A5" s="16" t="s">
        <v>30</v>
      </c>
      <c r="B5" s="13"/>
      <c r="F5" s="14"/>
      <c r="G5" s="14"/>
      <c r="H5" s="14"/>
      <c r="I5" s="15"/>
      <c r="J5" s="15"/>
      <c r="K5" s="15"/>
      <c r="L5" s="15"/>
    </row>
    <row r="6" spans="1:23" s="18" customFormat="1" ht="20.100000000000001" customHeight="1">
      <c r="A6" s="739" t="s">
        <v>31</v>
      </c>
      <c r="B6" s="736" t="s">
        <v>32</v>
      </c>
      <c r="C6" s="736"/>
      <c r="D6" s="736"/>
      <c r="E6" s="736"/>
      <c r="F6" s="720" t="s">
        <v>44</v>
      </c>
      <c r="G6" s="720"/>
      <c r="H6" s="720" t="s">
        <v>45</v>
      </c>
      <c r="I6" s="720"/>
      <c r="J6" s="721" t="s">
        <v>46</v>
      </c>
      <c r="K6" s="722"/>
      <c r="L6" s="735" t="s">
        <v>32</v>
      </c>
      <c r="M6" s="736"/>
      <c r="N6" s="736"/>
      <c r="O6" s="736"/>
      <c r="P6" s="720" t="s">
        <v>44</v>
      </c>
      <c r="Q6" s="720"/>
      <c r="R6" s="720" t="s">
        <v>45</v>
      </c>
      <c r="S6" s="720"/>
      <c r="T6" s="721" t="s">
        <v>46</v>
      </c>
      <c r="U6" s="722"/>
    </row>
    <row r="7" spans="1:23" s="18" customFormat="1" ht="20.100000000000001" customHeight="1" thickBot="1">
      <c r="A7" s="740"/>
      <c r="B7" s="738"/>
      <c r="C7" s="738"/>
      <c r="D7" s="738"/>
      <c r="E7" s="738"/>
      <c r="F7" s="19" t="s">
        <v>47</v>
      </c>
      <c r="G7" s="19" t="s">
        <v>48</v>
      </c>
      <c r="H7" s="19" t="s">
        <v>47</v>
      </c>
      <c r="I7" s="19" t="s">
        <v>48</v>
      </c>
      <c r="J7" s="19" t="s">
        <v>47</v>
      </c>
      <c r="K7" s="108" t="s">
        <v>48</v>
      </c>
      <c r="L7" s="737"/>
      <c r="M7" s="738"/>
      <c r="N7" s="738"/>
      <c r="O7" s="738"/>
      <c r="P7" s="19" t="s">
        <v>47</v>
      </c>
      <c r="Q7" s="19" t="s">
        <v>48</v>
      </c>
      <c r="R7" s="19" t="s">
        <v>47</v>
      </c>
      <c r="S7" s="19" t="s">
        <v>48</v>
      </c>
      <c r="T7" s="19" t="s">
        <v>47</v>
      </c>
      <c r="U7" s="108" t="s">
        <v>48</v>
      </c>
    </row>
    <row r="8" spans="1:23" s="18" customFormat="1" ht="20.100000000000001" customHeight="1" thickTop="1">
      <c r="A8" s="745" t="s">
        <v>50</v>
      </c>
      <c r="B8" s="747" t="s">
        <v>114</v>
      </c>
      <c r="C8" s="747"/>
      <c r="D8" s="747" t="s">
        <v>115</v>
      </c>
      <c r="E8" s="748"/>
      <c r="F8" s="262">
        <v>52</v>
      </c>
      <c r="G8" s="262">
        <v>17</v>
      </c>
      <c r="H8" s="262">
        <v>13</v>
      </c>
      <c r="I8" s="262">
        <v>8</v>
      </c>
      <c r="J8" s="263">
        <v>6</v>
      </c>
      <c r="K8" s="264">
        <v>4</v>
      </c>
      <c r="L8" s="730" t="s">
        <v>34</v>
      </c>
      <c r="M8" s="731"/>
      <c r="N8" s="731" t="s">
        <v>40</v>
      </c>
      <c r="O8" s="731"/>
      <c r="P8" s="336">
        <v>46</v>
      </c>
      <c r="Q8" s="356">
        <v>12</v>
      </c>
      <c r="R8" s="449">
        <v>12</v>
      </c>
      <c r="S8" s="449">
        <v>8</v>
      </c>
      <c r="T8" s="510">
        <v>5</v>
      </c>
      <c r="U8" s="511">
        <v>3</v>
      </c>
    </row>
    <row r="9" spans="1:23" s="18" customFormat="1" ht="20.100000000000001" customHeight="1">
      <c r="A9" s="745"/>
      <c r="B9" s="741"/>
      <c r="C9" s="741"/>
      <c r="D9" s="741" t="s">
        <v>116</v>
      </c>
      <c r="E9" s="758"/>
      <c r="F9" s="226">
        <v>65</v>
      </c>
      <c r="G9" s="226">
        <v>25</v>
      </c>
      <c r="H9" s="226">
        <v>15</v>
      </c>
      <c r="I9" s="226">
        <v>10</v>
      </c>
      <c r="J9" s="227">
        <v>9</v>
      </c>
      <c r="K9" s="228">
        <v>6</v>
      </c>
      <c r="L9" s="732"/>
      <c r="M9" s="729"/>
      <c r="N9" s="729" t="s">
        <v>41</v>
      </c>
      <c r="O9" s="729"/>
      <c r="P9" s="337">
        <v>51</v>
      </c>
      <c r="Q9" s="357">
        <v>15</v>
      </c>
      <c r="R9" s="448">
        <v>12</v>
      </c>
      <c r="S9" s="448">
        <v>8</v>
      </c>
      <c r="T9" s="512">
        <v>5</v>
      </c>
      <c r="U9" s="513">
        <v>3</v>
      </c>
    </row>
    <row r="10" spans="1:23" s="18" customFormat="1" ht="20.100000000000001" customHeight="1">
      <c r="A10" s="745"/>
      <c r="B10" s="741"/>
      <c r="C10" s="741"/>
      <c r="D10" s="741" t="s">
        <v>117</v>
      </c>
      <c r="E10" s="758"/>
      <c r="F10" s="226">
        <v>77</v>
      </c>
      <c r="G10" s="226">
        <v>33</v>
      </c>
      <c r="H10" s="226">
        <v>18</v>
      </c>
      <c r="I10" s="226">
        <v>12</v>
      </c>
      <c r="J10" s="227">
        <v>10</v>
      </c>
      <c r="K10" s="228">
        <v>7</v>
      </c>
      <c r="L10" s="732"/>
      <c r="M10" s="729"/>
      <c r="N10" s="729" t="s">
        <v>42</v>
      </c>
      <c r="O10" s="729"/>
      <c r="P10" s="337">
        <v>58</v>
      </c>
      <c r="Q10" s="357">
        <v>19</v>
      </c>
      <c r="R10" s="448">
        <v>14</v>
      </c>
      <c r="S10" s="448">
        <v>10</v>
      </c>
      <c r="T10" s="512">
        <v>6</v>
      </c>
      <c r="U10" s="513">
        <v>4</v>
      </c>
    </row>
    <row r="11" spans="1:23" s="18" customFormat="1" ht="20.100000000000001" customHeight="1">
      <c r="A11" s="745"/>
      <c r="B11" s="741"/>
      <c r="C11" s="741"/>
      <c r="D11" s="741" t="s">
        <v>118</v>
      </c>
      <c r="E11" s="758"/>
      <c r="F11" s="226">
        <v>90</v>
      </c>
      <c r="G11" s="226">
        <v>41</v>
      </c>
      <c r="H11" s="226">
        <v>20</v>
      </c>
      <c r="I11" s="226">
        <v>14</v>
      </c>
      <c r="J11" s="227">
        <v>12</v>
      </c>
      <c r="K11" s="228">
        <v>8</v>
      </c>
      <c r="L11" s="732"/>
      <c r="M11" s="729"/>
      <c r="N11" s="729" t="s">
        <v>172</v>
      </c>
      <c r="O11" s="729"/>
      <c r="P11" s="337">
        <v>85</v>
      </c>
      <c r="Q11" s="357">
        <v>35</v>
      </c>
      <c r="R11" s="448">
        <v>18</v>
      </c>
      <c r="S11" s="448">
        <v>13</v>
      </c>
      <c r="T11" s="512">
        <v>8</v>
      </c>
      <c r="U11" s="513">
        <v>5</v>
      </c>
    </row>
    <row r="12" spans="1:23" s="18" customFormat="1" ht="20.100000000000001" customHeight="1">
      <c r="A12" s="745"/>
      <c r="B12" s="741" t="s">
        <v>112</v>
      </c>
      <c r="C12" s="741"/>
      <c r="D12" s="724" t="s">
        <v>35</v>
      </c>
      <c r="E12" s="757"/>
      <c r="F12" s="226">
        <v>66</v>
      </c>
      <c r="G12" s="226">
        <v>18</v>
      </c>
      <c r="H12" s="226">
        <v>14</v>
      </c>
      <c r="I12" s="226">
        <v>8</v>
      </c>
      <c r="J12" s="227">
        <v>6</v>
      </c>
      <c r="K12" s="228">
        <v>4</v>
      </c>
      <c r="L12" s="733"/>
      <c r="M12" s="734"/>
      <c r="N12" s="734" t="s">
        <v>43</v>
      </c>
      <c r="O12" s="734"/>
      <c r="P12" s="261">
        <v>113</v>
      </c>
      <c r="Q12" s="358">
        <v>51</v>
      </c>
      <c r="R12" s="261">
        <v>24</v>
      </c>
      <c r="S12" s="261">
        <v>18</v>
      </c>
      <c r="T12" s="514">
        <v>10</v>
      </c>
      <c r="U12" s="515">
        <v>6</v>
      </c>
    </row>
    <row r="13" spans="1:23" s="18" customFormat="1" ht="20.100000000000001" customHeight="1">
      <c r="A13" s="745"/>
      <c r="B13" s="741"/>
      <c r="C13" s="741"/>
      <c r="D13" s="724" t="s">
        <v>36</v>
      </c>
      <c r="E13" s="757"/>
      <c r="F13" s="226">
        <v>79</v>
      </c>
      <c r="G13" s="226">
        <v>26</v>
      </c>
      <c r="H13" s="226">
        <v>16</v>
      </c>
      <c r="I13" s="226">
        <v>10</v>
      </c>
      <c r="J13" s="227">
        <v>6</v>
      </c>
      <c r="K13" s="228">
        <v>4</v>
      </c>
      <c r="L13" s="723" t="s">
        <v>119</v>
      </c>
      <c r="M13" s="724"/>
      <c r="N13" s="729" t="s">
        <v>120</v>
      </c>
      <c r="O13" s="729"/>
      <c r="P13" s="337">
        <v>85</v>
      </c>
      <c r="Q13" s="337">
        <v>26</v>
      </c>
      <c r="R13" s="337">
        <v>17</v>
      </c>
      <c r="S13" s="337">
        <v>11</v>
      </c>
      <c r="T13" s="478">
        <v>6</v>
      </c>
      <c r="U13" s="479">
        <v>4</v>
      </c>
    </row>
    <row r="14" spans="1:23" s="18" customFormat="1" ht="20.100000000000001" customHeight="1">
      <c r="A14" s="745"/>
      <c r="B14" s="741"/>
      <c r="C14" s="741"/>
      <c r="D14" s="729" t="s">
        <v>37</v>
      </c>
      <c r="E14" s="742"/>
      <c r="F14" s="226">
        <v>93</v>
      </c>
      <c r="G14" s="226">
        <v>35</v>
      </c>
      <c r="H14" s="226">
        <v>18</v>
      </c>
      <c r="I14" s="226">
        <v>11</v>
      </c>
      <c r="J14" s="227">
        <v>7</v>
      </c>
      <c r="K14" s="228">
        <v>5</v>
      </c>
      <c r="L14" s="723"/>
      <c r="M14" s="724"/>
      <c r="N14" s="729" t="s">
        <v>121</v>
      </c>
      <c r="O14" s="729"/>
      <c r="P14" s="337">
        <v>93</v>
      </c>
      <c r="Q14" s="337">
        <v>31</v>
      </c>
      <c r="R14" s="337">
        <v>18</v>
      </c>
      <c r="S14" s="337">
        <v>12</v>
      </c>
      <c r="T14" s="478">
        <v>6</v>
      </c>
      <c r="U14" s="479">
        <v>4</v>
      </c>
    </row>
    <row r="15" spans="1:23" s="18" customFormat="1" ht="20.100000000000001" customHeight="1">
      <c r="A15" s="745"/>
      <c r="B15" s="741"/>
      <c r="C15" s="741"/>
      <c r="D15" s="729" t="s">
        <v>38</v>
      </c>
      <c r="E15" s="742"/>
      <c r="F15" s="226">
        <v>122</v>
      </c>
      <c r="G15" s="226">
        <v>54</v>
      </c>
      <c r="H15" s="226">
        <v>23</v>
      </c>
      <c r="I15" s="226">
        <v>15</v>
      </c>
      <c r="J15" s="227">
        <v>9</v>
      </c>
      <c r="K15" s="228">
        <v>6</v>
      </c>
      <c r="L15" s="723"/>
      <c r="M15" s="724"/>
      <c r="N15" s="729" t="s">
        <v>122</v>
      </c>
      <c r="O15" s="729"/>
      <c r="P15" s="337">
        <v>148</v>
      </c>
      <c r="Q15" s="337">
        <v>66</v>
      </c>
      <c r="R15" s="337">
        <v>29</v>
      </c>
      <c r="S15" s="337">
        <v>21</v>
      </c>
      <c r="T15" s="478">
        <v>10</v>
      </c>
      <c r="U15" s="479">
        <v>7</v>
      </c>
    </row>
    <row r="16" spans="1:23" s="18" customFormat="1" ht="20.100000000000001" customHeight="1">
      <c r="A16" s="745"/>
      <c r="B16" s="741"/>
      <c r="C16" s="741"/>
      <c r="D16" s="743" t="s">
        <v>113</v>
      </c>
      <c r="E16" s="744"/>
      <c r="F16" s="226">
        <v>181</v>
      </c>
      <c r="G16" s="226">
        <v>92</v>
      </c>
      <c r="H16" s="226">
        <v>33</v>
      </c>
      <c r="I16" s="226">
        <v>23</v>
      </c>
      <c r="J16" s="227">
        <v>13</v>
      </c>
      <c r="K16" s="228">
        <v>8</v>
      </c>
      <c r="L16" s="723"/>
      <c r="M16" s="724"/>
      <c r="N16" s="729" t="s">
        <v>123</v>
      </c>
      <c r="O16" s="729"/>
      <c r="P16" s="337">
        <v>205</v>
      </c>
      <c r="Q16" s="337">
        <v>102</v>
      </c>
      <c r="R16" s="337">
        <v>39</v>
      </c>
      <c r="S16" s="337">
        <v>29</v>
      </c>
      <c r="T16" s="478">
        <v>14</v>
      </c>
      <c r="U16" s="479">
        <v>9</v>
      </c>
    </row>
    <row r="17" spans="1:21" s="18" customFormat="1" ht="20.100000000000001" customHeight="1">
      <c r="A17" s="745"/>
      <c r="B17" s="749" t="s">
        <v>33</v>
      </c>
      <c r="C17" s="749"/>
      <c r="D17" s="750" t="s">
        <v>35</v>
      </c>
      <c r="E17" s="751"/>
      <c r="F17" s="338">
        <v>46</v>
      </c>
      <c r="G17" s="359">
        <v>12</v>
      </c>
      <c r="H17" s="235">
        <v>13</v>
      </c>
      <c r="I17" s="235">
        <v>8</v>
      </c>
      <c r="J17" s="229">
        <v>5</v>
      </c>
      <c r="K17" s="230">
        <v>3</v>
      </c>
      <c r="L17" s="723"/>
      <c r="M17" s="724"/>
      <c r="N17" s="729" t="s">
        <v>124</v>
      </c>
      <c r="O17" s="729"/>
      <c r="P17" s="337">
        <v>347</v>
      </c>
      <c r="Q17" s="337">
        <v>193</v>
      </c>
      <c r="R17" s="337">
        <v>65</v>
      </c>
      <c r="S17" s="337">
        <v>50</v>
      </c>
      <c r="T17" s="478">
        <v>24</v>
      </c>
      <c r="U17" s="479">
        <v>15</v>
      </c>
    </row>
    <row r="18" spans="1:21" s="18" customFormat="1" ht="20.100000000000001" customHeight="1">
      <c r="A18" s="745"/>
      <c r="B18" s="724"/>
      <c r="C18" s="724"/>
      <c r="D18" s="750" t="s">
        <v>36</v>
      </c>
      <c r="E18" s="751"/>
      <c r="F18" s="338">
        <v>51</v>
      </c>
      <c r="G18" s="359">
        <v>15</v>
      </c>
      <c r="H18" s="235">
        <v>13</v>
      </c>
      <c r="I18" s="235">
        <v>8</v>
      </c>
      <c r="J18" s="229">
        <v>5</v>
      </c>
      <c r="K18" s="230">
        <v>3</v>
      </c>
      <c r="L18" s="723"/>
      <c r="M18" s="724"/>
      <c r="N18" s="724"/>
      <c r="O18" s="724"/>
      <c r="P18" s="724"/>
      <c r="Q18" s="724"/>
      <c r="R18" s="724"/>
      <c r="S18" s="724"/>
      <c r="T18" s="724"/>
      <c r="U18" s="727"/>
    </row>
    <row r="19" spans="1:21" s="18" customFormat="1" ht="20.100000000000001" customHeight="1">
      <c r="A19" s="745"/>
      <c r="B19" s="724"/>
      <c r="C19" s="724"/>
      <c r="D19" s="752" t="s">
        <v>37</v>
      </c>
      <c r="E19" s="753"/>
      <c r="F19" s="338">
        <v>56</v>
      </c>
      <c r="G19" s="359">
        <v>18</v>
      </c>
      <c r="H19" s="235">
        <v>15</v>
      </c>
      <c r="I19" s="235">
        <v>9</v>
      </c>
      <c r="J19" s="229">
        <v>6</v>
      </c>
      <c r="K19" s="230">
        <v>4</v>
      </c>
      <c r="L19" s="723"/>
      <c r="M19" s="724"/>
      <c r="N19" s="724"/>
      <c r="O19" s="724"/>
      <c r="P19" s="724"/>
      <c r="Q19" s="724"/>
      <c r="R19" s="724"/>
      <c r="S19" s="724"/>
      <c r="T19" s="724"/>
      <c r="U19" s="727"/>
    </row>
    <row r="20" spans="1:21" s="18" customFormat="1" ht="20.100000000000001" customHeight="1">
      <c r="A20" s="745"/>
      <c r="B20" s="724"/>
      <c r="C20" s="724"/>
      <c r="D20" s="752" t="s">
        <v>38</v>
      </c>
      <c r="E20" s="753"/>
      <c r="F20" s="338">
        <v>66</v>
      </c>
      <c r="G20" s="359">
        <v>24</v>
      </c>
      <c r="H20" s="235">
        <v>17</v>
      </c>
      <c r="I20" s="235">
        <v>11</v>
      </c>
      <c r="J20" s="229">
        <v>6</v>
      </c>
      <c r="K20" s="230">
        <v>4</v>
      </c>
      <c r="L20" s="723"/>
      <c r="M20" s="724"/>
      <c r="N20" s="724"/>
      <c r="O20" s="724"/>
      <c r="P20" s="724"/>
      <c r="Q20" s="724"/>
      <c r="R20" s="724"/>
      <c r="S20" s="724"/>
      <c r="T20" s="724"/>
      <c r="U20" s="727"/>
    </row>
    <row r="21" spans="1:21" s="18" customFormat="1" ht="20.100000000000001" customHeight="1" thickBot="1">
      <c r="A21" s="746"/>
      <c r="B21" s="726"/>
      <c r="C21" s="726"/>
      <c r="D21" s="754" t="s">
        <v>39</v>
      </c>
      <c r="E21" s="755"/>
      <c r="F21" s="231">
        <v>97</v>
      </c>
      <c r="G21" s="360">
        <v>43</v>
      </c>
      <c r="H21" s="231">
        <v>23</v>
      </c>
      <c r="I21" s="231">
        <v>15</v>
      </c>
      <c r="J21" s="232">
        <v>9</v>
      </c>
      <c r="K21" s="233">
        <v>5</v>
      </c>
      <c r="L21" s="725"/>
      <c r="M21" s="726"/>
      <c r="N21" s="726"/>
      <c r="O21" s="726"/>
      <c r="P21" s="726"/>
      <c r="Q21" s="726"/>
      <c r="R21" s="726"/>
      <c r="S21" s="726"/>
      <c r="T21" s="726"/>
      <c r="U21" s="728"/>
    </row>
    <row r="22" spans="1:21" s="18" customFormat="1" ht="24.95" customHeight="1">
      <c r="A22" s="17"/>
      <c r="B22" s="20"/>
      <c r="C22" s="17"/>
      <c r="D22" s="20"/>
      <c r="E22" s="17"/>
      <c r="F22" s="17"/>
      <c r="G22" s="21"/>
      <c r="H22" s="17"/>
      <c r="I22" s="17"/>
      <c r="J22" s="17"/>
      <c r="K22" s="17"/>
      <c r="L22" s="20"/>
      <c r="M22" s="17"/>
      <c r="Q22" s="20"/>
    </row>
    <row r="23" spans="1:21" s="23" customFormat="1" ht="24.95" customHeight="1" thickBot="1">
      <c r="A23" s="16" t="s">
        <v>180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21" s="18" customFormat="1" ht="20.100000000000001" customHeight="1">
      <c r="A24" s="739" t="s">
        <v>53</v>
      </c>
      <c r="B24" s="721"/>
      <c r="C24" s="721"/>
      <c r="D24" s="721"/>
      <c r="E24" s="762"/>
      <c r="F24" s="759" t="s">
        <v>56</v>
      </c>
      <c r="G24" s="760"/>
      <c r="H24" s="761" t="s">
        <v>34</v>
      </c>
      <c r="I24" s="762"/>
      <c r="J24" s="759" t="s">
        <v>68</v>
      </c>
      <c r="K24" s="721"/>
      <c r="L24" s="760"/>
      <c r="M24" s="761" t="s">
        <v>71</v>
      </c>
      <c r="N24" s="721"/>
      <c r="O24" s="722"/>
    </row>
    <row r="25" spans="1:21" s="18" customFormat="1" ht="20.100000000000001" customHeight="1" thickBot="1">
      <c r="A25" s="54" t="s">
        <v>60</v>
      </c>
      <c r="B25" s="55" t="s">
        <v>55</v>
      </c>
      <c r="C25" s="769" t="s">
        <v>59</v>
      </c>
      <c r="D25" s="769"/>
      <c r="E25" s="61" t="s">
        <v>55</v>
      </c>
      <c r="F25" s="69" t="s">
        <v>54</v>
      </c>
      <c r="G25" s="70" t="s">
        <v>55</v>
      </c>
      <c r="H25" s="65" t="s">
        <v>54</v>
      </c>
      <c r="I25" s="77" t="s">
        <v>55</v>
      </c>
      <c r="J25" s="773" t="s">
        <v>69</v>
      </c>
      <c r="K25" s="769"/>
      <c r="L25" s="82" t="s">
        <v>70</v>
      </c>
      <c r="M25" s="768" t="s">
        <v>31</v>
      </c>
      <c r="N25" s="769"/>
      <c r="O25" s="60" t="s">
        <v>70</v>
      </c>
    </row>
    <row r="26" spans="1:21" s="18" customFormat="1" ht="23.1" customHeight="1" thickTop="1">
      <c r="A26" s="52" t="s">
        <v>57</v>
      </c>
      <c r="B26" s="53">
        <v>1</v>
      </c>
      <c r="C26" s="749" t="s">
        <v>61</v>
      </c>
      <c r="D26" s="749"/>
      <c r="E26" s="62">
        <v>0.7</v>
      </c>
      <c r="F26" s="71" t="s">
        <v>64</v>
      </c>
      <c r="G26" s="72">
        <v>1</v>
      </c>
      <c r="H26" s="66" t="s">
        <v>34</v>
      </c>
      <c r="I26" s="78">
        <v>1</v>
      </c>
      <c r="J26" s="774" t="s">
        <v>72</v>
      </c>
      <c r="K26" s="749"/>
      <c r="L26" s="83">
        <v>1</v>
      </c>
      <c r="M26" s="770" t="s">
        <v>77</v>
      </c>
      <c r="N26" s="749"/>
      <c r="O26" s="59">
        <v>1</v>
      </c>
    </row>
    <row r="27" spans="1:21" s="18" customFormat="1" ht="23.1" customHeight="1">
      <c r="A27" s="49" t="s">
        <v>58</v>
      </c>
      <c r="B27" s="48">
        <v>1.5</v>
      </c>
      <c r="C27" s="724" t="s">
        <v>62</v>
      </c>
      <c r="D27" s="724"/>
      <c r="E27" s="63">
        <v>1</v>
      </c>
      <c r="F27" s="73" t="s">
        <v>65</v>
      </c>
      <c r="G27" s="74">
        <v>1</v>
      </c>
      <c r="H27" s="67" t="s">
        <v>67</v>
      </c>
      <c r="I27" s="79">
        <v>1</v>
      </c>
      <c r="J27" s="784" t="s">
        <v>73</v>
      </c>
      <c r="K27" s="724"/>
      <c r="L27" s="84">
        <v>1.05</v>
      </c>
      <c r="M27" s="771" t="s">
        <v>111</v>
      </c>
      <c r="N27" s="772"/>
      <c r="O27" s="56">
        <v>0.97</v>
      </c>
    </row>
    <row r="28" spans="1:21" s="18" customFormat="1" ht="23.1" customHeight="1">
      <c r="A28" s="47"/>
      <c r="B28" s="48"/>
      <c r="C28" s="724" t="s">
        <v>63</v>
      </c>
      <c r="D28" s="724"/>
      <c r="E28" s="63">
        <v>1.3</v>
      </c>
      <c r="F28" s="73" t="s">
        <v>66</v>
      </c>
      <c r="G28" s="74">
        <v>0.7</v>
      </c>
      <c r="H28" s="67"/>
      <c r="I28" s="80"/>
      <c r="J28" s="784" t="s">
        <v>74</v>
      </c>
      <c r="K28" s="724"/>
      <c r="L28" s="84">
        <v>1.1000000000000001</v>
      </c>
      <c r="M28" s="723" t="s">
        <v>78</v>
      </c>
      <c r="N28" s="724"/>
      <c r="O28" s="56">
        <v>0.95</v>
      </c>
    </row>
    <row r="29" spans="1:21" s="18" customFormat="1" ht="23.1" customHeight="1">
      <c r="A29" s="47"/>
      <c r="B29" s="48"/>
      <c r="C29" s="782"/>
      <c r="D29" s="723"/>
      <c r="E29" s="63"/>
      <c r="F29" s="73"/>
      <c r="G29" s="74"/>
      <c r="H29" s="67"/>
      <c r="I29" s="80"/>
      <c r="J29" s="784" t="s">
        <v>75</v>
      </c>
      <c r="K29" s="724"/>
      <c r="L29" s="84">
        <v>1.1499999999999999</v>
      </c>
      <c r="M29" s="763"/>
      <c r="N29" s="723"/>
      <c r="O29" s="57"/>
    </row>
    <row r="30" spans="1:21" s="18" customFormat="1" ht="23.1" customHeight="1" thickBot="1">
      <c r="A30" s="50"/>
      <c r="B30" s="51"/>
      <c r="C30" s="783"/>
      <c r="D30" s="725"/>
      <c r="E30" s="64"/>
      <c r="F30" s="75"/>
      <c r="G30" s="76"/>
      <c r="H30" s="68"/>
      <c r="I30" s="81"/>
      <c r="J30" s="777" t="s">
        <v>76</v>
      </c>
      <c r="K30" s="726"/>
      <c r="L30" s="85">
        <v>1.2</v>
      </c>
      <c r="M30" s="764"/>
      <c r="N30" s="725"/>
      <c r="O30" s="58"/>
    </row>
    <row r="31" spans="1:21" s="23" customFormat="1" ht="24.95" customHeight="1">
      <c r="A31" s="23" t="s">
        <v>173</v>
      </c>
    </row>
    <row r="32" spans="1:21" s="23" customFormat="1" ht="24.95" customHeight="1"/>
    <row r="33" spans="1:29" s="11" customFormat="1" ht="24.95" customHeight="1">
      <c r="A33" s="719" t="s">
        <v>181</v>
      </c>
      <c r="B33" s="719"/>
      <c r="C33" s="24"/>
      <c r="D33" s="25" t="s">
        <v>51</v>
      </c>
      <c r="E33" s="282">
        <v>1.1000000000000001</v>
      </c>
      <c r="F33" s="14" t="s">
        <v>52</v>
      </c>
      <c r="G33" s="14" t="s">
        <v>197</v>
      </c>
      <c r="H33" s="14"/>
      <c r="I33" s="15"/>
      <c r="J33" s="25"/>
      <c r="K33" s="25"/>
      <c r="L33" s="26"/>
      <c r="M33" s="24"/>
      <c r="N33" s="24"/>
      <c r="O33" s="24"/>
      <c r="P33" s="24"/>
      <c r="Q33" s="24"/>
      <c r="R33" s="24"/>
      <c r="S33" s="24"/>
      <c r="T33" s="24"/>
      <c r="U33" s="24"/>
      <c r="V33" s="24"/>
      <c r="Y33" s="27"/>
      <c r="AC33" s="28"/>
    </row>
    <row r="34" spans="1:29" s="11" customFormat="1" ht="24.95" customHeight="1">
      <c r="A34" s="719" t="s">
        <v>182</v>
      </c>
      <c r="B34" s="719"/>
      <c r="C34" s="29"/>
      <c r="D34" s="25"/>
      <c r="E34" s="283">
        <v>0.2</v>
      </c>
      <c r="F34" s="14" t="s">
        <v>52</v>
      </c>
      <c r="G34" s="14" t="s">
        <v>198</v>
      </c>
      <c r="H34" s="15"/>
      <c r="I34" s="25"/>
      <c r="J34" s="25"/>
      <c r="K34" s="25"/>
      <c r="L34" s="24"/>
      <c r="N34" s="24"/>
      <c r="O34" s="24"/>
      <c r="P34" s="24"/>
      <c r="Q34" s="24"/>
      <c r="R34" s="24"/>
      <c r="S34" s="24"/>
      <c r="T34" s="24"/>
      <c r="U34" s="24"/>
      <c r="V34" s="24"/>
      <c r="Y34" s="27"/>
      <c r="AC34" s="28"/>
    </row>
    <row r="35" spans="1:29" s="11" customFormat="1" ht="24.95" customHeight="1">
      <c r="A35" s="719" t="s">
        <v>185</v>
      </c>
      <c r="B35" s="719"/>
      <c r="C35" s="284">
        <f>ROUND(50000*Y35,0)</f>
        <v>25000</v>
      </c>
      <c r="D35" s="24" t="s">
        <v>179</v>
      </c>
      <c r="E35" s="24"/>
      <c r="F35" s="14"/>
      <c r="G35" s="14"/>
      <c r="H35" s="14"/>
      <c r="I35" s="15"/>
      <c r="J35" s="25"/>
      <c r="K35" s="25"/>
      <c r="L35" s="25"/>
      <c r="M35" s="24"/>
      <c r="N35" s="24"/>
      <c r="O35" s="24"/>
      <c r="P35" s="24"/>
      <c r="Q35" s="24"/>
      <c r="R35" s="24"/>
      <c r="S35" s="24"/>
      <c r="T35" s="24"/>
      <c r="U35" s="24"/>
      <c r="V35" s="24"/>
      <c r="Y35" s="335">
        <v>0.5</v>
      </c>
      <c r="AC35" s="28"/>
    </row>
    <row r="36" spans="1:29" s="11" customFormat="1" ht="24.95" customHeight="1">
      <c r="A36" s="719" t="s">
        <v>216</v>
      </c>
      <c r="B36" s="719"/>
      <c r="C36" s="284">
        <f>ROUND(50600*Y35,0)</f>
        <v>25300</v>
      </c>
      <c r="D36" s="24" t="s">
        <v>215</v>
      </c>
      <c r="E36" s="24" t="s">
        <v>214</v>
      </c>
      <c r="F36" s="14"/>
      <c r="G36" s="14"/>
      <c r="H36" s="14"/>
      <c r="I36" s="15"/>
      <c r="J36" s="25"/>
      <c r="K36" s="25"/>
      <c r="L36" s="25"/>
      <c r="M36" s="24"/>
      <c r="N36" s="24"/>
      <c r="O36" s="24"/>
      <c r="P36" s="24"/>
      <c r="Q36" s="24"/>
      <c r="R36" s="24"/>
      <c r="S36" s="24"/>
      <c r="T36" s="24"/>
      <c r="U36" s="24"/>
      <c r="V36" s="24"/>
      <c r="Y36" s="27"/>
      <c r="AC36" s="28"/>
    </row>
    <row r="37" spans="1:29" s="11" customFormat="1" ht="24.95" customHeight="1">
      <c r="A37" s="719" t="s">
        <v>186</v>
      </c>
      <c r="B37" s="719"/>
      <c r="C37" s="285">
        <f>일위대가!L13</f>
        <v>49546</v>
      </c>
      <c r="D37" s="24" t="s">
        <v>110</v>
      </c>
      <c r="E37" s="24"/>
      <c r="F37" s="14"/>
      <c r="G37" s="14"/>
      <c r="H37" s="14"/>
      <c r="I37" s="15"/>
      <c r="J37" s="25"/>
      <c r="K37" s="25"/>
      <c r="L37" s="25"/>
      <c r="M37" s="24"/>
      <c r="N37" s="24"/>
      <c r="O37" s="24"/>
      <c r="P37" s="24"/>
      <c r="Q37" s="24"/>
      <c r="R37" s="24"/>
      <c r="S37" s="24"/>
      <c r="T37" s="24"/>
      <c r="U37" s="24"/>
      <c r="V37" s="24"/>
      <c r="Y37" s="27"/>
      <c r="AC37" s="28"/>
    </row>
    <row r="38" spans="1:29" s="11" customFormat="1" ht="24.95" customHeight="1">
      <c r="A38" s="719" t="s">
        <v>187</v>
      </c>
      <c r="B38" s="719"/>
      <c r="C38" s="285">
        <f>노임단가!E12</f>
        <v>226122</v>
      </c>
      <c r="D38" s="24" t="s">
        <v>126</v>
      </c>
      <c r="E38" s="24" t="s">
        <v>199</v>
      </c>
      <c r="F38" s="14"/>
      <c r="G38" s="14"/>
      <c r="H38" s="14"/>
      <c r="I38" s="15"/>
      <c r="J38" s="25"/>
      <c r="K38" s="25"/>
      <c r="L38" s="25"/>
      <c r="M38" s="24"/>
      <c r="N38" s="24"/>
      <c r="O38" s="24"/>
      <c r="P38" s="24"/>
      <c r="Q38" s="24"/>
      <c r="R38" s="24"/>
      <c r="S38" s="24"/>
      <c r="T38" s="24"/>
      <c r="U38" s="24"/>
      <c r="V38" s="24"/>
      <c r="Y38" s="27"/>
      <c r="AC38" s="28"/>
    </row>
    <row r="39" spans="1:29" s="11" customFormat="1" ht="24.95" customHeight="1">
      <c r="A39" s="719" t="s">
        <v>188</v>
      </c>
      <c r="B39" s="719"/>
      <c r="C39" s="24"/>
      <c r="D39" s="25" t="s">
        <v>183</v>
      </c>
      <c r="E39" s="282">
        <v>0.1</v>
      </c>
      <c r="F39" s="14" t="s">
        <v>52</v>
      </c>
      <c r="G39" s="14" t="s">
        <v>196</v>
      </c>
      <c r="H39" s="14"/>
      <c r="I39" s="15"/>
      <c r="J39" s="25"/>
      <c r="K39" s="25"/>
      <c r="L39" s="26"/>
      <c r="M39" s="24"/>
      <c r="N39" s="24"/>
      <c r="O39" s="24"/>
      <c r="P39" s="24"/>
      <c r="Q39" s="24"/>
      <c r="R39" s="24"/>
      <c r="S39" s="24"/>
      <c r="T39" s="24"/>
      <c r="U39" s="24"/>
      <c r="V39" s="24"/>
      <c r="Y39" s="27"/>
      <c r="AC39" s="28"/>
    </row>
    <row r="40" spans="1:29" s="11" customFormat="1" ht="24.95" customHeight="1">
      <c r="A40" s="719" t="s">
        <v>189</v>
      </c>
      <c r="B40" s="719"/>
      <c r="C40" s="24"/>
      <c r="D40" s="25" t="s">
        <v>51</v>
      </c>
      <c r="E40" s="361">
        <v>0.1</v>
      </c>
      <c r="F40" s="14" t="s">
        <v>52</v>
      </c>
      <c r="G40" s="14" t="s">
        <v>195</v>
      </c>
      <c r="H40" s="14"/>
      <c r="I40" s="15"/>
      <c r="J40" s="24"/>
      <c r="K40" s="25" t="s">
        <v>51</v>
      </c>
      <c r="L40" s="282">
        <v>0.05</v>
      </c>
      <c r="M40" s="14" t="s">
        <v>52</v>
      </c>
      <c r="N40" s="14" t="s">
        <v>257</v>
      </c>
      <c r="O40" s="14"/>
      <c r="P40" s="24"/>
      <c r="Q40" s="24"/>
      <c r="R40" s="24"/>
      <c r="S40" s="24"/>
      <c r="T40" s="24"/>
      <c r="U40" s="24"/>
      <c r="V40" s="24"/>
      <c r="Y40" s="27"/>
      <c r="AC40" s="28"/>
    </row>
    <row r="41" spans="1:29" s="11" customFormat="1" ht="24.95" customHeight="1">
      <c r="A41" s="719" t="s">
        <v>190</v>
      </c>
      <c r="B41" s="719"/>
      <c r="C41" s="285">
        <f>일위대가!L6</f>
        <v>17280</v>
      </c>
      <c r="D41" s="24" t="s">
        <v>126</v>
      </c>
      <c r="E41" s="24"/>
      <c r="F41" s="14"/>
      <c r="G41" s="14"/>
      <c r="H41" s="14"/>
      <c r="I41" s="15"/>
      <c r="J41" s="25"/>
      <c r="K41" s="25"/>
      <c r="L41" s="25"/>
      <c r="M41" s="24"/>
      <c r="N41" s="24"/>
      <c r="O41" s="24"/>
      <c r="P41" s="24"/>
      <c r="Q41" s="24"/>
      <c r="R41" s="24"/>
      <c r="S41" s="24"/>
      <c r="T41" s="24"/>
      <c r="U41" s="24"/>
      <c r="V41" s="24"/>
      <c r="Y41" s="27"/>
      <c r="AC41" s="28"/>
    </row>
    <row r="42" spans="1:29" s="35" customFormat="1" ht="24.95" hidden="1" customHeight="1">
      <c r="A42" s="719"/>
      <c r="B42" s="719"/>
      <c r="C42" s="781"/>
      <c r="D42" s="781"/>
      <c r="E42" s="781"/>
      <c r="F42" s="30"/>
      <c r="G42" s="31"/>
      <c r="H42" s="32"/>
      <c r="I42" s="32"/>
      <c r="J42" s="32"/>
      <c r="K42" s="33"/>
      <c r="L42" s="31"/>
      <c r="M42" s="34"/>
      <c r="N42" s="34"/>
      <c r="O42" s="34"/>
      <c r="P42" s="34"/>
      <c r="Q42" s="34"/>
      <c r="R42" s="34"/>
      <c r="S42" s="34"/>
      <c r="T42" s="31"/>
      <c r="U42" s="34"/>
      <c r="V42" s="34"/>
      <c r="Y42" s="36"/>
      <c r="AC42" s="37"/>
    </row>
    <row r="43" spans="1:29" s="35" customFormat="1" ht="24.95" hidden="1" customHeight="1">
      <c r="A43" s="16"/>
      <c r="B43" s="38"/>
      <c r="C43" s="39"/>
      <c r="D43" s="39"/>
      <c r="E43" s="30"/>
      <c r="F43" s="31"/>
      <c r="G43" s="31"/>
      <c r="H43" s="32"/>
      <c r="I43" s="32"/>
      <c r="J43" s="32"/>
      <c r="K43" s="33"/>
      <c r="L43" s="40"/>
      <c r="M43" s="41"/>
      <c r="N43" s="41"/>
      <c r="O43" s="34"/>
      <c r="P43" s="34"/>
      <c r="Q43" s="34"/>
      <c r="R43" s="34"/>
      <c r="S43" s="34"/>
      <c r="T43" s="34"/>
      <c r="U43" s="34"/>
      <c r="V43" s="34"/>
      <c r="Y43" s="36"/>
      <c r="AC43" s="37"/>
    </row>
    <row r="44" spans="1:29" s="18" customFormat="1" ht="24.95" hidden="1" customHeight="1" thickBot="1">
      <c r="A44" s="16" t="s">
        <v>163</v>
      </c>
      <c r="B44" s="38"/>
      <c r="C44" s="39"/>
      <c r="D44" s="39"/>
      <c r="E44" s="30"/>
      <c r="F44" s="31"/>
      <c r="G44" s="31"/>
      <c r="H44" s="32"/>
      <c r="I44" s="32"/>
      <c r="J44" s="32"/>
      <c r="K44" s="33"/>
      <c r="L44" s="40"/>
      <c r="M44" s="41"/>
      <c r="N44" s="41"/>
      <c r="O44" s="34"/>
      <c r="P44" s="34"/>
      <c r="Q44" s="34"/>
      <c r="R44" s="42"/>
      <c r="S44" s="42"/>
      <c r="T44" s="42"/>
      <c r="U44" s="42"/>
      <c r="V44" s="42"/>
      <c r="Y44" s="43"/>
      <c r="AC44" s="17"/>
    </row>
    <row r="45" spans="1:29" s="86" customFormat="1" ht="24.95" hidden="1" customHeight="1">
      <c r="A45" s="790" t="s">
        <v>109</v>
      </c>
      <c r="B45" s="791"/>
      <c r="C45" s="792"/>
      <c r="D45" s="778" t="s">
        <v>79</v>
      </c>
      <c r="E45" s="779"/>
      <c r="F45" s="780"/>
      <c r="G45" s="765" t="s">
        <v>80</v>
      </c>
      <c r="H45" s="766"/>
      <c r="I45" s="766"/>
      <c r="J45" s="766"/>
      <c r="K45" s="767"/>
      <c r="L45" s="765" t="s">
        <v>81</v>
      </c>
      <c r="M45" s="766"/>
      <c r="N45" s="787"/>
      <c r="O45" s="775" t="s">
        <v>99</v>
      </c>
      <c r="P45" s="788" t="s">
        <v>82</v>
      </c>
      <c r="Q45" s="788" t="s">
        <v>83</v>
      </c>
      <c r="R45" s="765" t="s">
        <v>84</v>
      </c>
      <c r="S45" s="766"/>
      <c r="T45" s="766"/>
      <c r="U45" s="766"/>
      <c r="V45" s="767"/>
      <c r="W45" s="785" t="s">
        <v>85</v>
      </c>
    </row>
    <row r="46" spans="1:29" s="86" customFormat="1" ht="39.950000000000003" hidden="1" customHeight="1" thickBot="1">
      <c r="A46" s="92" t="s">
        <v>171</v>
      </c>
      <c r="B46" s="93" t="s">
        <v>87</v>
      </c>
      <c r="C46" s="237" t="s">
        <v>193</v>
      </c>
      <c r="D46" s="98" t="s">
        <v>88</v>
      </c>
      <c r="E46" s="94" t="s">
        <v>89</v>
      </c>
      <c r="F46" s="94" t="s">
        <v>90</v>
      </c>
      <c r="G46" s="95" t="s">
        <v>91</v>
      </c>
      <c r="H46" s="124" t="s">
        <v>97</v>
      </c>
      <c r="I46" s="124" t="s">
        <v>98</v>
      </c>
      <c r="J46" s="124" t="s">
        <v>161</v>
      </c>
      <c r="K46" s="124" t="s">
        <v>90</v>
      </c>
      <c r="L46" s="124" t="s">
        <v>92</v>
      </c>
      <c r="M46" s="124" t="s">
        <v>89</v>
      </c>
      <c r="N46" s="109" t="s">
        <v>90</v>
      </c>
      <c r="O46" s="776"/>
      <c r="P46" s="789"/>
      <c r="Q46" s="789"/>
      <c r="R46" s="96" t="s">
        <v>217</v>
      </c>
      <c r="S46" s="124" t="s">
        <v>93</v>
      </c>
      <c r="T46" s="124" t="s">
        <v>94</v>
      </c>
      <c r="U46" s="124" t="s">
        <v>95</v>
      </c>
      <c r="V46" s="124" t="s">
        <v>184</v>
      </c>
      <c r="W46" s="786"/>
      <c r="X46" s="87"/>
    </row>
    <row r="47" spans="1:29" s="247" customFormat="1" ht="24.75" hidden="1" customHeight="1" thickTop="1">
      <c r="A47" s="249" t="s">
        <v>191</v>
      </c>
      <c r="B47" s="717" t="s">
        <v>177</v>
      </c>
      <c r="C47" s="718"/>
      <c r="D47" s="250">
        <f>D48+D61</f>
        <v>26</v>
      </c>
      <c r="E47" s="251">
        <f>E48+E61</f>
        <v>17</v>
      </c>
      <c r="F47" s="251">
        <f>F48+F61</f>
        <v>43</v>
      </c>
      <c r="G47" s="251"/>
      <c r="H47" s="251"/>
      <c r="I47" s="251"/>
      <c r="J47" s="251"/>
      <c r="K47" s="251"/>
      <c r="L47" s="363">
        <f t="shared" ref="L47:V47" si="0">L48+L61</f>
        <v>24.700000000000006</v>
      </c>
      <c r="M47" s="363">
        <f t="shared" si="0"/>
        <v>16.149999999999999</v>
      </c>
      <c r="N47" s="364">
        <f t="shared" si="0"/>
        <v>40.85</v>
      </c>
      <c r="O47" s="255">
        <f t="shared" si="0"/>
        <v>12699611</v>
      </c>
      <c r="P47" s="251">
        <f t="shared" si="0"/>
        <v>13969565</v>
      </c>
      <c r="Q47" s="251">
        <f t="shared" si="0"/>
        <v>5333832</v>
      </c>
      <c r="R47" s="251">
        <f t="shared" si="0"/>
        <v>617500</v>
      </c>
      <c r="S47" s="251">
        <f t="shared" si="0"/>
        <v>305942</v>
      </c>
      <c r="T47" s="251">
        <f t="shared" si="0"/>
        <v>2234084</v>
      </c>
      <c r="U47" s="251">
        <f t="shared" si="0"/>
        <v>767876</v>
      </c>
      <c r="V47" s="251">
        <f t="shared" si="0"/>
        <v>634973</v>
      </c>
      <c r="W47" s="251">
        <f>W48+W61+W53</f>
        <v>36563383</v>
      </c>
      <c r="X47" s="248"/>
    </row>
    <row r="48" spans="1:29" s="243" customFormat="1" ht="34.5" hidden="1" customHeight="1">
      <c r="A48" s="287" t="s">
        <v>251</v>
      </c>
      <c r="B48" s="715" t="s">
        <v>192</v>
      </c>
      <c r="C48" s="716"/>
      <c r="D48" s="365">
        <f>SUM(D49:D52)</f>
        <v>0</v>
      </c>
      <c r="E48" s="366">
        <f t="shared" ref="E48:W48" si="1">SUM(E49:E52)</f>
        <v>0</v>
      </c>
      <c r="F48" s="366">
        <f t="shared" si="1"/>
        <v>0</v>
      </c>
      <c r="G48" s="366"/>
      <c r="H48" s="366"/>
      <c r="I48" s="366"/>
      <c r="J48" s="366"/>
      <c r="K48" s="366"/>
      <c r="L48" s="366">
        <f t="shared" si="1"/>
        <v>0</v>
      </c>
      <c r="M48" s="366">
        <f t="shared" si="1"/>
        <v>0</v>
      </c>
      <c r="N48" s="367">
        <f t="shared" si="1"/>
        <v>0</v>
      </c>
      <c r="O48" s="368">
        <f t="shared" si="1"/>
        <v>0</v>
      </c>
      <c r="P48" s="368">
        <f t="shared" si="1"/>
        <v>0</v>
      </c>
      <c r="Q48" s="368">
        <f t="shared" si="1"/>
        <v>0</v>
      </c>
      <c r="R48" s="366">
        <f>SUM(R49:R52)</f>
        <v>0</v>
      </c>
      <c r="S48" s="366">
        <f>SUM(S49:S52)</f>
        <v>0</v>
      </c>
      <c r="T48" s="366">
        <f t="shared" si="1"/>
        <v>0</v>
      </c>
      <c r="U48" s="366">
        <f t="shared" si="1"/>
        <v>0</v>
      </c>
      <c r="V48" s="366">
        <f t="shared" si="1"/>
        <v>0</v>
      </c>
      <c r="W48" s="366">
        <f t="shared" si="1"/>
        <v>0</v>
      </c>
      <c r="X48" s="244"/>
    </row>
    <row r="49" spans="1:33" s="11" customFormat="1" ht="24.95" hidden="1" customHeight="1">
      <c r="A49" s="89"/>
      <c r="B49" s="88"/>
      <c r="C49" s="97"/>
      <c r="D49" s="369"/>
      <c r="E49" s="370"/>
      <c r="F49" s="371"/>
      <c r="G49" s="370"/>
      <c r="H49" s="370"/>
      <c r="I49" s="370"/>
      <c r="J49" s="370"/>
      <c r="K49" s="370"/>
      <c r="L49" s="372"/>
      <c r="M49" s="372"/>
      <c r="N49" s="373"/>
      <c r="O49" s="374"/>
      <c r="P49" s="375"/>
      <c r="Q49" s="366"/>
      <c r="R49" s="376"/>
      <c r="S49" s="375"/>
      <c r="T49" s="375"/>
      <c r="U49" s="375"/>
      <c r="V49" s="375"/>
      <c r="W49" s="377"/>
    </row>
    <row r="50" spans="1:33" s="18" customFormat="1" ht="24.95" hidden="1" customHeight="1">
      <c r="A50" s="89"/>
      <c r="B50" s="88"/>
      <c r="C50" s="97"/>
      <c r="D50" s="110"/>
      <c r="E50" s="111"/>
      <c r="F50" s="111"/>
      <c r="G50" s="118"/>
      <c r="H50" s="118"/>
      <c r="I50" s="118"/>
      <c r="J50" s="118"/>
      <c r="K50" s="118"/>
      <c r="L50" s="259"/>
      <c r="M50" s="259"/>
      <c r="N50" s="260"/>
      <c r="O50" s="114"/>
      <c r="P50" s="112"/>
      <c r="Q50" s="252"/>
      <c r="R50" s="115"/>
      <c r="S50" s="112"/>
      <c r="T50" s="112"/>
      <c r="U50" s="112"/>
      <c r="V50" s="112"/>
      <c r="W50" s="113"/>
      <c r="Y50" s="46"/>
    </row>
    <row r="51" spans="1:33" s="11" customFormat="1" ht="24.95" hidden="1" customHeight="1">
      <c r="A51" s="89"/>
      <c r="B51" s="88"/>
      <c r="C51" s="256"/>
      <c r="D51" s="110"/>
      <c r="E51" s="111"/>
      <c r="F51" s="111"/>
      <c r="G51" s="118"/>
      <c r="H51" s="118"/>
      <c r="I51" s="118"/>
      <c r="J51" s="118"/>
      <c r="K51" s="118"/>
      <c r="L51" s="259"/>
      <c r="M51" s="259"/>
      <c r="N51" s="260"/>
      <c r="O51" s="293"/>
      <c r="P51" s="112"/>
      <c r="Q51" s="294"/>
      <c r="R51" s="115"/>
      <c r="S51" s="112"/>
      <c r="T51" s="112"/>
      <c r="U51" s="112"/>
      <c r="V51" s="112"/>
      <c r="W51" s="113"/>
    </row>
    <row r="52" spans="1:33" s="11" customFormat="1" ht="24.95" hidden="1" customHeight="1">
      <c r="A52" s="301"/>
      <c r="B52" s="302"/>
      <c r="C52" s="303"/>
      <c r="D52" s="304"/>
      <c r="E52" s="305"/>
      <c r="F52" s="305"/>
      <c r="G52" s="306"/>
      <c r="H52" s="306"/>
      <c r="I52" s="306"/>
      <c r="J52" s="306"/>
      <c r="K52" s="306"/>
      <c r="L52" s="307"/>
      <c r="M52" s="307"/>
      <c r="N52" s="308"/>
      <c r="O52" s="309"/>
      <c r="P52" s="310"/>
      <c r="Q52" s="311"/>
      <c r="R52" s="312"/>
      <c r="S52" s="310"/>
      <c r="T52" s="310"/>
      <c r="U52" s="310"/>
      <c r="V52" s="310"/>
      <c r="W52" s="313"/>
    </row>
    <row r="53" spans="1:33" s="45" customFormat="1" ht="31.5" hidden="1" customHeight="1">
      <c r="A53" s="314" t="s">
        <v>211</v>
      </c>
      <c r="B53" s="315"/>
      <c r="C53" s="316"/>
      <c r="D53" s="317">
        <f>SUM(D54:D56)</f>
        <v>0</v>
      </c>
      <c r="E53" s="325">
        <f>SUM(E54:E56)</f>
        <v>0</v>
      </c>
      <c r="F53" s="325">
        <f>SUM(F54:F56)</f>
        <v>0</v>
      </c>
      <c r="G53" s="318"/>
      <c r="H53" s="318"/>
      <c r="I53" s="318"/>
      <c r="J53" s="318"/>
      <c r="K53" s="319"/>
      <c r="L53" s="320"/>
      <c r="M53" s="320">
        <f t="shared" ref="M53:R53" si="2">SUM(M54:M56)</f>
        <v>0</v>
      </c>
      <c r="N53" s="321">
        <f t="shared" si="2"/>
        <v>0</v>
      </c>
      <c r="O53" s="322">
        <f t="shared" si="2"/>
        <v>0</v>
      </c>
      <c r="P53" s="323">
        <f t="shared" si="2"/>
        <v>0</v>
      </c>
      <c r="Q53" s="323">
        <f t="shared" si="2"/>
        <v>0</v>
      </c>
      <c r="R53" s="323">
        <f t="shared" si="2"/>
        <v>0</v>
      </c>
      <c r="S53" s="323"/>
      <c r="T53" s="323"/>
      <c r="U53" s="323"/>
      <c r="V53" s="323"/>
      <c r="W53" s="324">
        <f>SUM(W54:W56)</f>
        <v>0</v>
      </c>
      <c r="X53" s="44"/>
    </row>
    <row r="54" spans="1:33" s="11" customFormat="1" ht="24.95" hidden="1" customHeight="1">
      <c r="A54" s="89"/>
      <c r="B54" s="88"/>
      <c r="C54" s="298"/>
      <c r="D54" s="296"/>
      <c r="E54" s="111"/>
      <c r="F54" s="111"/>
      <c r="G54" s="118"/>
      <c r="H54" s="118"/>
      <c r="I54" s="118"/>
      <c r="J54" s="330"/>
      <c r="K54" s="118"/>
      <c r="L54" s="119"/>
      <c r="M54" s="119"/>
      <c r="N54" s="120"/>
      <c r="O54" s="114"/>
      <c r="P54" s="112"/>
      <c r="Q54" s="112"/>
      <c r="R54" s="115"/>
      <c r="S54" s="112"/>
      <c r="T54" s="112"/>
      <c r="U54" s="112"/>
      <c r="V54" s="326"/>
      <c r="W54" s="113"/>
    </row>
    <row r="55" spans="1:33" s="18" customFormat="1" ht="24.95" hidden="1" customHeight="1">
      <c r="A55" s="89"/>
      <c r="B55" s="88"/>
      <c r="C55" s="298"/>
      <c r="D55" s="296"/>
      <c r="E55" s="111"/>
      <c r="F55" s="111"/>
      <c r="G55" s="118"/>
      <c r="H55" s="118"/>
      <c r="I55" s="118"/>
      <c r="J55" s="330"/>
      <c r="K55" s="118"/>
      <c r="L55" s="119"/>
      <c r="M55" s="119"/>
      <c r="N55" s="120"/>
      <c r="O55" s="114"/>
      <c r="P55" s="112"/>
      <c r="Q55" s="112"/>
      <c r="R55" s="115"/>
      <c r="S55" s="112"/>
      <c r="T55" s="112"/>
      <c r="U55" s="112"/>
      <c r="V55" s="326"/>
      <c r="W55" s="113"/>
      <c r="Y55" s="339" t="s">
        <v>231</v>
      </c>
      <c r="Z55" s="340"/>
      <c r="AA55" s="341"/>
      <c r="AB55" s="342"/>
      <c r="AC55" s="341"/>
    </row>
    <row r="56" spans="1:33" s="18" customFormat="1" ht="24.95" hidden="1" customHeight="1" thickBot="1">
      <c r="A56" s="90"/>
      <c r="B56" s="91"/>
      <c r="C56" s="299"/>
      <c r="D56" s="297"/>
      <c r="E56" s="295"/>
      <c r="F56" s="295"/>
      <c r="G56" s="238"/>
      <c r="H56" s="238"/>
      <c r="I56" s="238"/>
      <c r="J56" s="331"/>
      <c r="K56" s="238"/>
      <c r="L56" s="239"/>
      <c r="M56" s="239"/>
      <c r="N56" s="240"/>
      <c r="O56" s="300"/>
      <c r="P56" s="116"/>
      <c r="Q56" s="116"/>
      <c r="R56" s="328"/>
      <c r="S56" s="329"/>
      <c r="T56" s="116"/>
      <c r="U56" s="116"/>
      <c r="V56" s="327"/>
      <c r="W56" s="117"/>
      <c r="Y56" s="709" t="s">
        <v>232</v>
      </c>
      <c r="Z56" s="710" t="s">
        <v>233</v>
      </c>
      <c r="AA56" s="710"/>
      <c r="AB56" s="710"/>
      <c r="AC56" s="711" t="s">
        <v>234</v>
      </c>
    </row>
    <row r="57" spans="1:33" ht="24.95" hidden="1" customHeight="1">
      <c r="C57" s="234"/>
      <c r="Y57" s="709"/>
      <c r="Z57" s="708" t="s">
        <v>235</v>
      </c>
      <c r="AA57" s="708"/>
      <c r="AB57" s="708"/>
      <c r="AC57" s="711"/>
    </row>
    <row r="58" spans="1:33" s="18" customFormat="1" ht="24.95" customHeight="1" thickBot="1">
      <c r="A58" s="16" t="s">
        <v>279</v>
      </c>
      <c r="B58" s="38"/>
      <c r="C58" s="39"/>
      <c r="D58" s="381" t="s">
        <v>253</v>
      </c>
      <c r="E58" s="382">
        <f>내역서!I7</f>
        <v>1</v>
      </c>
      <c r="F58" s="31"/>
      <c r="G58" s="31"/>
      <c r="H58" s="32"/>
      <c r="I58" s="32"/>
      <c r="J58" s="32"/>
      <c r="K58" s="33"/>
      <c r="L58" s="40"/>
      <c r="M58" s="41"/>
      <c r="N58" s="41"/>
      <c r="O58" s="34"/>
      <c r="P58" s="34"/>
      <c r="Q58" s="34"/>
      <c r="R58" s="42"/>
      <c r="S58" s="42"/>
      <c r="T58" s="42"/>
      <c r="U58" s="42"/>
      <c r="V58" s="42"/>
      <c r="Y58" s="343" t="s">
        <v>236</v>
      </c>
      <c r="Z58" s="344"/>
      <c r="AA58" s="345"/>
      <c r="AB58" s="344"/>
      <c r="AC58" s="345"/>
    </row>
    <row r="59" spans="1:33" s="86" customFormat="1" ht="24.95" customHeight="1">
      <c r="A59" s="790" t="s">
        <v>109</v>
      </c>
      <c r="B59" s="791"/>
      <c r="C59" s="792"/>
      <c r="D59" s="779" t="s">
        <v>79</v>
      </c>
      <c r="E59" s="779"/>
      <c r="F59" s="780"/>
      <c r="G59" s="765" t="s">
        <v>80</v>
      </c>
      <c r="H59" s="766"/>
      <c r="I59" s="766"/>
      <c r="J59" s="766"/>
      <c r="K59" s="767"/>
      <c r="L59" s="765" t="s">
        <v>81</v>
      </c>
      <c r="M59" s="766"/>
      <c r="N59" s="787"/>
      <c r="O59" s="793" t="s">
        <v>99</v>
      </c>
      <c r="P59" s="788" t="s">
        <v>82</v>
      </c>
      <c r="Q59" s="788" t="s">
        <v>83</v>
      </c>
      <c r="R59" s="765" t="s">
        <v>84</v>
      </c>
      <c r="S59" s="766"/>
      <c r="T59" s="766"/>
      <c r="U59" s="766"/>
      <c r="V59" s="767"/>
      <c r="W59" s="785" t="s">
        <v>85</v>
      </c>
      <c r="Y59" s="343" t="s">
        <v>236</v>
      </c>
      <c r="Z59" s="344"/>
      <c r="AA59" s="345"/>
      <c r="AB59" s="344"/>
      <c r="AC59" s="345"/>
    </row>
    <row r="60" spans="1:33" s="86" customFormat="1" ht="41.25" customHeight="1" thickBot="1">
      <c r="A60" s="92" t="s">
        <v>86</v>
      </c>
      <c r="B60" s="93" t="s">
        <v>87</v>
      </c>
      <c r="C60" s="246" t="s">
        <v>176</v>
      </c>
      <c r="D60" s="245" t="s">
        <v>88</v>
      </c>
      <c r="E60" s="94" t="s">
        <v>89</v>
      </c>
      <c r="F60" s="94" t="s">
        <v>90</v>
      </c>
      <c r="G60" s="95" t="s">
        <v>91</v>
      </c>
      <c r="H60" s="124" t="s">
        <v>97</v>
      </c>
      <c r="I60" s="124" t="s">
        <v>98</v>
      </c>
      <c r="J60" s="124" t="s">
        <v>161</v>
      </c>
      <c r="K60" s="124" t="s">
        <v>90</v>
      </c>
      <c r="L60" s="124" t="s">
        <v>88</v>
      </c>
      <c r="M60" s="124" t="s">
        <v>89</v>
      </c>
      <c r="N60" s="109" t="s">
        <v>90</v>
      </c>
      <c r="O60" s="794"/>
      <c r="P60" s="789"/>
      <c r="Q60" s="789"/>
      <c r="R60" s="96" t="s">
        <v>178</v>
      </c>
      <c r="S60" s="124" t="s">
        <v>93</v>
      </c>
      <c r="T60" s="124" t="s">
        <v>94</v>
      </c>
      <c r="U60" s="124" t="s">
        <v>95</v>
      </c>
      <c r="V60" s="124" t="s">
        <v>96</v>
      </c>
      <c r="W60" s="786"/>
      <c r="X60" s="87"/>
      <c r="Y60" s="344" t="s">
        <v>237</v>
      </c>
      <c r="Z60" s="344"/>
      <c r="AA60" s="345"/>
      <c r="AB60" s="344"/>
      <c r="AC60" s="345"/>
    </row>
    <row r="61" spans="1:33" s="243" customFormat="1" ht="31.5" customHeight="1" thickTop="1" thickBot="1">
      <c r="A61" s="241" t="s">
        <v>252</v>
      </c>
      <c r="B61" s="713" t="s">
        <v>192</v>
      </c>
      <c r="C61" s="714"/>
      <c r="D61" s="351">
        <f>SUM(D63:D70)</f>
        <v>26</v>
      </c>
      <c r="E61" s="351">
        <f>SUM(E63:E70)</f>
        <v>17</v>
      </c>
      <c r="F61" s="351">
        <f>SUM(F63:F70)</f>
        <v>43</v>
      </c>
      <c r="G61" s="242"/>
      <c r="H61" s="242"/>
      <c r="I61" s="242"/>
      <c r="J61" s="242"/>
      <c r="K61" s="242"/>
      <c r="L61" s="253">
        <f t="shared" ref="L61:W61" si="3">SUM(L63:L70)</f>
        <v>24.700000000000006</v>
      </c>
      <c r="M61" s="253">
        <f t="shared" si="3"/>
        <v>16.149999999999999</v>
      </c>
      <c r="N61" s="254">
        <f t="shared" si="3"/>
        <v>40.85</v>
      </c>
      <c r="O61" s="378">
        <f t="shared" si="3"/>
        <v>12699611</v>
      </c>
      <c r="P61" s="379">
        <f>SUM(P63:P70)</f>
        <v>13969565</v>
      </c>
      <c r="Q61" s="379">
        <f>SUM(Q63:Q70)</f>
        <v>5333832</v>
      </c>
      <c r="R61" s="379">
        <f t="shared" si="3"/>
        <v>617500</v>
      </c>
      <c r="S61" s="379">
        <f t="shared" si="3"/>
        <v>305942</v>
      </c>
      <c r="T61" s="379">
        <f t="shared" si="3"/>
        <v>2234084</v>
      </c>
      <c r="U61" s="379">
        <f t="shared" si="3"/>
        <v>767876</v>
      </c>
      <c r="V61" s="379">
        <f t="shared" si="3"/>
        <v>634973</v>
      </c>
      <c r="W61" s="380">
        <f t="shared" si="3"/>
        <v>36563383</v>
      </c>
      <c r="Y61" s="346" t="s">
        <v>238</v>
      </c>
      <c r="Z61" s="346" t="s">
        <v>239</v>
      </c>
      <c r="AA61" s="346" t="s">
        <v>240</v>
      </c>
      <c r="AB61" s="347" t="s">
        <v>241</v>
      </c>
      <c r="AC61" s="347" t="s">
        <v>242</v>
      </c>
      <c r="AD61" s="350" t="s">
        <v>243</v>
      </c>
      <c r="AE61" s="347" t="s">
        <v>244</v>
      </c>
      <c r="AF61" s="347" t="s">
        <v>245</v>
      </c>
      <c r="AG61" s="350" t="s">
        <v>246</v>
      </c>
    </row>
    <row r="62" spans="1:33" s="243" customFormat="1" ht="18.75" customHeight="1">
      <c r="A62" s="629"/>
      <c r="B62" s="640"/>
      <c r="C62" s="641"/>
      <c r="D62" s="630"/>
      <c r="E62" s="631"/>
      <c r="F62" s="632">
        <f t="shared" ref="F62:F64" si="4">TRUNC(AD62,2)</f>
        <v>0</v>
      </c>
      <c r="G62" s="633"/>
      <c r="H62" s="633"/>
      <c r="I62" s="633"/>
      <c r="J62" s="633"/>
      <c r="K62" s="633"/>
      <c r="L62" s="634"/>
      <c r="M62" s="634"/>
      <c r="N62" s="635"/>
      <c r="O62" s="636"/>
      <c r="P62" s="637"/>
      <c r="Q62" s="637"/>
      <c r="R62" s="637"/>
      <c r="S62" s="637"/>
      <c r="T62" s="637"/>
      <c r="U62" s="637"/>
      <c r="V62" s="637"/>
      <c r="W62" s="638"/>
      <c r="Y62" s="623"/>
      <c r="Z62" s="623"/>
      <c r="AA62" s="623"/>
      <c r="AB62" s="624"/>
      <c r="AC62" s="624"/>
      <c r="AD62" s="625"/>
      <c r="AE62" s="624"/>
      <c r="AF62" s="624"/>
      <c r="AG62" s="625"/>
    </row>
    <row r="63" spans="1:33" s="243" customFormat="1" ht="20.25" customHeight="1">
      <c r="A63" s="642" t="str">
        <f>대상시설물현황!C5</f>
        <v>동문 배수지</v>
      </c>
      <c r="B63" s="653">
        <v>2003</v>
      </c>
      <c r="C63" s="298">
        <f>대상시설물현황!D5</f>
        <v>100</v>
      </c>
      <c r="D63" s="569">
        <v>3</v>
      </c>
      <c r="E63" s="570">
        <f t="shared" ref="E63:E69" si="5">F63-D63</f>
        <v>2</v>
      </c>
      <c r="F63" s="570">
        <f t="shared" si="4"/>
        <v>5</v>
      </c>
      <c r="G63" s="570">
        <v>1</v>
      </c>
      <c r="H63" s="571">
        <v>0.95</v>
      </c>
      <c r="I63" s="570">
        <v>1</v>
      </c>
      <c r="J63" s="570">
        <v>1</v>
      </c>
      <c r="K63" s="572">
        <f t="shared" ref="K63:K64" si="6">G63*H63*I63*J63</f>
        <v>0.95</v>
      </c>
      <c r="L63" s="573">
        <f t="shared" ref="L63:L64" si="7">TRUNC(D63*K63*$E$58,2)</f>
        <v>2.85</v>
      </c>
      <c r="M63" s="573">
        <f t="shared" ref="M63:M64" si="8">TRUNC(E63*K63*$E$58,2)</f>
        <v>1.9</v>
      </c>
      <c r="N63" s="574">
        <f t="shared" ref="N63:N64" si="9">L63+M63</f>
        <v>4.75</v>
      </c>
      <c r="O63" s="575">
        <f>TRUNC(N63*$D$3,0)</f>
        <v>1476699</v>
      </c>
      <c r="P63" s="567">
        <f>TRUNC(O63*$E$33,0)</f>
        <v>1624368</v>
      </c>
      <c r="Q63" s="567">
        <f>TRUNC((O63+P63)*$E$34,0)</f>
        <v>620213</v>
      </c>
      <c r="R63" s="566">
        <f>TRUNC(L63*$C$35,0)</f>
        <v>71250</v>
      </c>
      <c r="S63" s="567">
        <f>TRUNC((L63/4)*일위대가!$L$13,0)</f>
        <v>35301</v>
      </c>
      <c r="T63" s="567">
        <f>TRUNC(TRUNC(L63*0.4,3)*노임단가!$E$12,0)</f>
        <v>257779</v>
      </c>
      <c r="U63" s="567">
        <f>TRUNC(L63*$D$3*$E$39,0)</f>
        <v>88601</v>
      </c>
      <c r="V63" s="567">
        <f t="shared" ref="V63:V64" si="10">TRUNC(O63*$L$40,0)</f>
        <v>73834</v>
      </c>
      <c r="W63" s="576">
        <f t="shared" ref="W63:W64" si="11">SUM(O63:V63)</f>
        <v>4248045</v>
      </c>
      <c r="Y63" s="639">
        <f>C63</f>
        <v>100</v>
      </c>
      <c r="Z63" s="578">
        <v>2000</v>
      </c>
      <c r="AA63" s="578">
        <v>5000</v>
      </c>
      <c r="AB63" s="579">
        <v>5</v>
      </c>
      <c r="AC63" s="580">
        <v>5</v>
      </c>
      <c r="AD63" s="581">
        <f t="shared" ref="AD63:AD64" si="12">AB63+(((Y63-Z63)*(AC63-AB63))/(AA63-Z63))</f>
        <v>5</v>
      </c>
      <c r="AE63" s="579">
        <v>3</v>
      </c>
      <c r="AF63" s="580">
        <v>3</v>
      </c>
      <c r="AG63" s="581">
        <f t="shared" ref="AG63:AG64" si="13">AE63+(((Y63-Z63)*(AF63-AE63))/(AA63-Z63))</f>
        <v>3</v>
      </c>
    </row>
    <row r="64" spans="1:33" s="577" customFormat="1" ht="20.25" customHeight="1">
      <c r="A64" s="642" t="str">
        <f>대상시설물현황!C6</f>
        <v>고산 배수지</v>
      </c>
      <c r="B64" s="626">
        <v>2007</v>
      </c>
      <c r="C64" s="298">
        <f>대상시설물현황!D6</f>
        <v>500</v>
      </c>
      <c r="D64" s="569">
        <f t="shared" ref="D64" si="14">AG64</f>
        <v>3</v>
      </c>
      <c r="E64" s="570">
        <f t="shared" si="5"/>
        <v>2</v>
      </c>
      <c r="F64" s="570">
        <f t="shared" si="4"/>
        <v>5</v>
      </c>
      <c r="G64" s="570">
        <v>1</v>
      </c>
      <c r="H64" s="571">
        <v>0.95</v>
      </c>
      <c r="I64" s="570">
        <v>1</v>
      </c>
      <c r="J64" s="570">
        <v>1</v>
      </c>
      <c r="K64" s="572">
        <f t="shared" si="6"/>
        <v>0.95</v>
      </c>
      <c r="L64" s="573">
        <f t="shared" si="7"/>
        <v>2.85</v>
      </c>
      <c r="M64" s="573">
        <f t="shared" si="8"/>
        <v>1.9</v>
      </c>
      <c r="N64" s="574">
        <f t="shared" si="9"/>
        <v>4.75</v>
      </c>
      <c r="O64" s="575">
        <f t="shared" ref="O64" si="15">TRUNC(N64*$D$3,0)</f>
        <v>1476699</v>
      </c>
      <c r="P64" s="567">
        <f t="shared" ref="P64" si="16">TRUNC(O64*$E$33,0)</f>
        <v>1624368</v>
      </c>
      <c r="Q64" s="567">
        <f t="shared" ref="Q64" si="17">TRUNC((O64+P64)*$E$34,0)</f>
        <v>620213</v>
      </c>
      <c r="R64" s="566">
        <f t="shared" ref="R64" si="18">TRUNC(L64*$C$35,0)</f>
        <v>71250</v>
      </c>
      <c r="S64" s="567">
        <f>TRUNC((L64/4)*일위대가!$L$13,0)</f>
        <v>35301</v>
      </c>
      <c r="T64" s="567">
        <f>TRUNC(TRUNC(L64*0.4,3)*노임단가!$E$12,0)</f>
        <v>257779</v>
      </c>
      <c r="U64" s="567">
        <f>TRUNC(L64*$D$3*$E$39,0)</f>
        <v>88601</v>
      </c>
      <c r="V64" s="567">
        <f t="shared" si="10"/>
        <v>73834</v>
      </c>
      <c r="W64" s="576">
        <f t="shared" si="11"/>
        <v>4248045</v>
      </c>
      <c r="Y64" s="639">
        <f t="shared" ref="Y64" si="19">C64</f>
        <v>500</v>
      </c>
      <c r="Z64" s="519">
        <v>2000</v>
      </c>
      <c r="AA64" s="519">
        <v>5000</v>
      </c>
      <c r="AB64" s="348">
        <v>5</v>
      </c>
      <c r="AC64" s="349">
        <v>5</v>
      </c>
      <c r="AD64" s="516">
        <f t="shared" si="12"/>
        <v>5</v>
      </c>
      <c r="AE64" s="348">
        <f t="shared" ref="AE64" si="20">$U$8</f>
        <v>3</v>
      </c>
      <c r="AF64" s="349">
        <f t="shared" ref="AF64" si="21">$U$9</f>
        <v>3</v>
      </c>
      <c r="AG64" s="516">
        <f t="shared" si="13"/>
        <v>3</v>
      </c>
    </row>
    <row r="65" spans="1:33" s="18" customFormat="1" ht="20.25" customHeight="1">
      <c r="A65" s="642" t="str">
        <f>대상시설물현황!C7</f>
        <v>수석 배수지(고)</v>
      </c>
      <c r="B65" s="626">
        <v>1995</v>
      </c>
      <c r="C65" s="298">
        <f>대상시설물현황!D7</f>
        <v>6120</v>
      </c>
      <c r="D65" s="569">
        <v>3</v>
      </c>
      <c r="E65" s="570">
        <f t="shared" si="5"/>
        <v>2</v>
      </c>
      <c r="F65" s="570">
        <f t="shared" ref="F65" si="22">TRUNC(AD65,2)</f>
        <v>5</v>
      </c>
      <c r="G65" s="570">
        <v>1</v>
      </c>
      <c r="H65" s="571">
        <v>0.95</v>
      </c>
      <c r="I65" s="570">
        <v>1</v>
      </c>
      <c r="J65" s="570">
        <v>1</v>
      </c>
      <c r="K65" s="572">
        <f t="shared" ref="K65" si="23">G65*H65*I65*J65</f>
        <v>0.95</v>
      </c>
      <c r="L65" s="573">
        <f t="shared" ref="L65" si="24">TRUNC(D65*K65*$E$58,2)</f>
        <v>2.85</v>
      </c>
      <c r="M65" s="573">
        <f t="shared" ref="M65" si="25">TRUNC(E65*K65*$E$58,2)</f>
        <v>1.9</v>
      </c>
      <c r="N65" s="574">
        <f t="shared" ref="N65" si="26">L65+M65</f>
        <v>4.75</v>
      </c>
      <c r="O65" s="575">
        <f t="shared" ref="O65" si="27">TRUNC(N65*$D$3,0)</f>
        <v>1476699</v>
      </c>
      <c r="P65" s="567">
        <f t="shared" ref="P65" si="28">TRUNC(O65*$E$33,0)</f>
        <v>1624368</v>
      </c>
      <c r="Q65" s="567">
        <f t="shared" ref="Q65" si="29">TRUNC((O65+P65)*$E$34,0)</f>
        <v>620213</v>
      </c>
      <c r="R65" s="566">
        <f t="shared" ref="R65" si="30">TRUNC(L65*$C$35,0)</f>
        <v>71250</v>
      </c>
      <c r="S65" s="567">
        <f>TRUNC((L65/4)*일위대가!$L$13,0)</f>
        <v>35301</v>
      </c>
      <c r="T65" s="567">
        <f>TRUNC(TRUNC(L65*0.4,3)*노임단가!$E$12,0)</f>
        <v>257779</v>
      </c>
      <c r="U65" s="567">
        <f t="shared" ref="U65" si="31">TRUNC(L65*$D$3*$E$39,0)</f>
        <v>88601</v>
      </c>
      <c r="V65" s="567">
        <f t="shared" ref="V65" si="32">TRUNC(O65*$L$40,0)</f>
        <v>73834</v>
      </c>
      <c r="W65" s="576">
        <f t="shared" ref="W65" si="33">SUM(O65:V65)</f>
        <v>4248045</v>
      </c>
      <c r="Y65" s="518">
        <f t="shared" ref="Y65" si="34">C65</f>
        <v>6120</v>
      </c>
      <c r="Z65" s="519">
        <v>2000</v>
      </c>
      <c r="AA65" s="519">
        <v>5000</v>
      </c>
      <c r="AB65" s="348">
        <v>5</v>
      </c>
      <c r="AC65" s="349">
        <v>5</v>
      </c>
      <c r="AD65" s="516">
        <v>5</v>
      </c>
      <c r="AE65" s="348">
        <f t="shared" ref="AE65:AE70" si="35">$U$8</f>
        <v>3</v>
      </c>
      <c r="AF65" s="349">
        <f t="shared" ref="AF65:AF70" si="36">$U$9</f>
        <v>3</v>
      </c>
      <c r="AG65" s="516">
        <v>3</v>
      </c>
    </row>
    <row r="66" spans="1:33" s="18" customFormat="1" ht="20.25" customHeight="1">
      <c r="A66" s="642" t="str">
        <f>대상시설물현황!C8</f>
        <v>수석 배수지(저)</v>
      </c>
      <c r="B66" s="626">
        <v>2019</v>
      </c>
      <c r="C66" s="298">
        <f>대상시설물현황!D8</f>
        <v>20000</v>
      </c>
      <c r="D66" s="569">
        <v>5</v>
      </c>
      <c r="E66" s="570">
        <f t="shared" si="5"/>
        <v>3</v>
      </c>
      <c r="F66" s="570">
        <f>TRUNC(AD66,2)</f>
        <v>8</v>
      </c>
      <c r="G66" s="570">
        <v>1</v>
      </c>
      <c r="H66" s="571">
        <v>0.95</v>
      </c>
      <c r="I66" s="570">
        <v>1</v>
      </c>
      <c r="J66" s="570">
        <v>1</v>
      </c>
      <c r="K66" s="572">
        <f t="shared" ref="K66" si="37">G66*H66*I66*J66</f>
        <v>0.95</v>
      </c>
      <c r="L66" s="573">
        <f t="shared" ref="L66" si="38">TRUNC(D66*K66*$E$58,2)</f>
        <v>4.75</v>
      </c>
      <c r="M66" s="573">
        <f t="shared" ref="M66" si="39">TRUNC(E66*K66*$E$58,2)</f>
        <v>2.85</v>
      </c>
      <c r="N66" s="574">
        <f t="shared" ref="N66" si="40">L66+M66</f>
        <v>7.6</v>
      </c>
      <c r="O66" s="575">
        <f t="shared" ref="O66" si="41">TRUNC(N66*$D$3,0)</f>
        <v>2362718</v>
      </c>
      <c r="P66" s="567">
        <f t="shared" ref="P66" si="42">TRUNC(O66*$E$33,0)</f>
        <v>2598989</v>
      </c>
      <c r="Q66" s="567">
        <f t="shared" ref="Q66" si="43">TRUNC((O66+P66)*$E$34,0)</f>
        <v>992341</v>
      </c>
      <c r="R66" s="566">
        <f t="shared" ref="R66" si="44">TRUNC(L66*$C$35,0)</f>
        <v>118750</v>
      </c>
      <c r="S66" s="567">
        <f>TRUNC((L66/4)*일위대가!$L$13,0)</f>
        <v>58835</v>
      </c>
      <c r="T66" s="567">
        <f>TRUNC(TRUNC(L66*0.4,3)*노임단가!$E$12,0)</f>
        <v>429631</v>
      </c>
      <c r="U66" s="567">
        <f t="shared" ref="U66" si="45">TRUNC(L66*$D$3*$E$39,0)</f>
        <v>147669</v>
      </c>
      <c r="V66" s="567">
        <f t="shared" ref="V66" si="46">TRUNC(O66*$L$40,0)</f>
        <v>118135</v>
      </c>
      <c r="W66" s="576">
        <f t="shared" ref="W66" si="47">SUM(O66:V66)</f>
        <v>6827068</v>
      </c>
      <c r="Y66" s="518">
        <f t="shared" ref="Y66" si="48">C66</f>
        <v>20000</v>
      </c>
      <c r="Z66" s="519">
        <v>2000</v>
      </c>
      <c r="AA66" s="519">
        <v>5000</v>
      </c>
      <c r="AB66" s="348">
        <v>5</v>
      </c>
      <c r="AC66" s="349">
        <v>5</v>
      </c>
      <c r="AD66" s="516">
        <v>8</v>
      </c>
      <c r="AE66" s="348">
        <f>$U$8</f>
        <v>3</v>
      </c>
      <c r="AF66" s="349">
        <f t="shared" si="36"/>
        <v>3</v>
      </c>
      <c r="AG66" s="516">
        <v>5</v>
      </c>
    </row>
    <row r="67" spans="1:33" s="18" customFormat="1" ht="20.25" customHeight="1">
      <c r="A67" s="642" t="str">
        <f>대상시설물현황!C9</f>
        <v>오학 배수지</v>
      </c>
      <c r="B67" s="626">
        <v>2005</v>
      </c>
      <c r="C67" s="298">
        <f>대상시설물현황!D9</f>
        <v>3280</v>
      </c>
      <c r="D67" s="569">
        <v>3</v>
      </c>
      <c r="E67" s="570">
        <f t="shared" si="5"/>
        <v>2</v>
      </c>
      <c r="F67" s="570">
        <v>5</v>
      </c>
      <c r="G67" s="570">
        <v>1</v>
      </c>
      <c r="H67" s="571">
        <v>0.95</v>
      </c>
      <c r="I67" s="570">
        <v>1</v>
      </c>
      <c r="J67" s="570">
        <v>1</v>
      </c>
      <c r="K67" s="572">
        <f t="shared" ref="K67:K70" si="49">G67*H67*I67*J67</f>
        <v>0.95</v>
      </c>
      <c r="L67" s="573">
        <f t="shared" ref="L67:L69" si="50">TRUNC(D67*K67*$E$58,2)</f>
        <v>2.85</v>
      </c>
      <c r="M67" s="573">
        <f t="shared" ref="M67:M70" si="51">TRUNC(E67*K67*$E$58,2)</f>
        <v>1.9</v>
      </c>
      <c r="N67" s="574">
        <f t="shared" ref="N67:N70" si="52">L67+M67</f>
        <v>4.75</v>
      </c>
      <c r="O67" s="575">
        <f t="shared" ref="O67:O70" si="53">TRUNC(N67*$D$3,0)</f>
        <v>1476699</v>
      </c>
      <c r="P67" s="567">
        <f t="shared" ref="P67:P70" si="54">TRUNC(O67*$E$33,0)</f>
        <v>1624368</v>
      </c>
      <c r="Q67" s="567">
        <f t="shared" ref="Q67:Q70" si="55">TRUNC((O67+P67)*$E$34,0)</f>
        <v>620213</v>
      </c>
      <c r="R67" s="566">
        <f t="shared" ref="R67:R69" si="56">TRUNC(L67*$C$35,0)</f>
        <v>71250</v>
      </c>
      <c r="S67" s="567">
        <f>TRUNC((L67/4)*일위대가!$L$13,0)</f>
        <v>35301</v>
      </c>
      <c r="T67" s="567">
        <f>TRUNC(TRUNC(L67*0.4,3)*노임단가!$E$12,0)</f>
        <v>257779</v>
      </c>
      <c r="U67" s="567">
        <f t="shared" ref="U67:U70" si="57">TRUNC(L67*$D$3*$E$39,0)</f>
        <v>88601</v>
      </c>
      <c r="V67" s="567">
        <f t="shared" ref="V67:V70" si="58">TRUNC(O67*$L$40,0)</f>
        <v>73834</v>
      </c>
      <c r="W67" s="576">
        <f>SUM(O67:V67)</f>
        <v>4248045</v>
      </c>
      <c r="Y67" s="518">
        <f t="shared" ref="Y67" si="59">C67</f>
        <v>3280</v>
      </c>
      <c r="Z67" s="519">
        <v>2000</v>
      </c>
      <c r="AA67" s="519">
        <v>5000</v>
      </c>
      <c r="AB67" s="348">
        <v>5</v>
      </c>
      <c r="AC67" s="349">
        <v>5</v>
      </c>
      <c r="AD67" s="516">
        <f t="shared" ref="AD67:AD70" si="60">AB67+(((Y67-Z67)*(AC67-AB67))/(AA67-Z67))</f>
        <v>5</v>
      </c>
      <c r="AE67" s="348">
        <f t="shared" si="35"/>
        <v>3</v>
      </c>
      <c r="AF67" s="349">
        <f t="shared" si="36"/>
        <v>3</v>
      </c>
      <c r="AG67" s="516">
        <f>AE67+(((Y67-Z67)*(AF67-AE67))/(AA67-Z67))</f>
        <v>3</v>
      </c>
    </row>
    <row r="68" spans="1:33" s="18" customFormat="1" ht="20.25" customHeight="1">
      <c r="A68" s="642" t="str">
        <f>대상시설물현황!C10</f>
        <v>예천 배수지</v>
      </c>
      <c r="B68" s="626">
        <v>2009</v>
      </c>
      <c r="C68" s="298">
        <f>대상시설물현황!D10</f>
        <v>3000</v>
      </c>
      <c r="D68" s="569">
        <v>3</v>
      </c>
      <c r="E68" s="570">
        <f t="shared" si="5"/>
        <v>2</v>
      </c>
      <c r="F68" s="570">
        <v>5</v>
      </c>
      <c r="G68" s="570">
        <v>1</v>
      </c>
      <c r="H68" s="571">
        <v>0.95</v>
      </c>
      <c r="I68" s="570">
        <v>1</v>
      </c>
      <c r="J68" s="570">
        <v>1</v>
      </c>
      <c r="K68" s="572">
        <f t="shared" si="49"/>
        <v>0.95</v>
      </c>
      <c r="L68" s="573">
        <f t="shared" si="50"/>
        <v>2.85</v>
      </c>
      <c r="M68" s="573">
        <f t="shared" si="51"/>
        <v>1.9</v>
      </c>
      <c r="N68" s="574">
        <f t="shared" si="52"/>
        <v>4.75</v>
      </c>
      <c r="O68" s="575">
        <f t="shared" si="53"/>
        <v>1476699</v>
      </c>
      <c r="P68" s="567">
        <f t="shared" si="54"/>
        <v>1624368</v>
      </c>
      <c r="Q68" s="567">
        <f t="shared" si="55"/>
        <v>620213</v>
      </c>
      <c r="R68" s="566">
        <f t="shared" si="56"/>
        <v>71250</v>
      </c>
      <c r="S68" s="567">
        <f>TRUNC((L68/4)*일위대가!$L$13,0)</f>
        <v>35301</v>
      </c>
      <c r="T68" s="567">
        <f>TRUNC(TRUNC(L68*0.4,3)*노임단가!$E$12,0)</f>
        <v>257779</v>
      </c>
      <c r="U68" s="567">
        <f t="shared" si="57"/>
        <v>88601</v>
      </c>
      <c r="V68" s="567">
        <f t="shared" si="58"/>
        <v>73834</v>
      </c>
      <c r="W68" s="576">
        <f>SUM(O68:V68)</f>
        <v>4248045</v>
      </c>
      <c r="Y68" s="518">
        <v>3000</v>
      </c>
      <c r="Z68" s="652">
        <v>2</v>
      </c>
      <c r="AA68" s="652">
        <v>5</v>
      </c>
      <c r="AB68" s="348">
        <v>5</v>
      </c>
      <c r="AC68" s="349">
        <v>5</v>
      </c>
      <c r="AD68" s="516">
        <f t="shared" si="60"/>
        <v>5</v>
      </c>
      <c r="AE68" s="348">
        <f t="shared" si="35"/>
        <v>3</v>
      </c>
      <c r="AF68" s="349">
        <f t="shared" si="36"/>
        <v>3</v>
      </c>
      <c r="AG68" s="516">
        <f>AE68+(((Y68-Z68)*(AF68-AE68))/(AA68-Z68))</f>
        <v>3</v>
      </c>
    </row>
    <row r="69" spans="1:33" s="18" customFormat="1" ht="20.25" customHeight="1">
      <c r="A69" s="642" t="str">
        <f>대상시설물현황!C11</f>
        <v>와우 배수지</v>
      </c>
      <c r="B69" s="626">
        <v>2013</v>
      </c>
      <c r="C69" s="298">
        <f>대상시설물현황!D11</f>
        <v>100</v>
      </c>
      <c r="D69" s="569">
        <v>3</v>
      </c>
      <c r="E69" s="570">
        <f t="shared" si="5"/>
        <v>2</v>
      </c>
      <c r="F69" s="570">
        <v>5</v>
      </c>
      <c r="G69" s="570">
        <v>1</v>
      </c>
      <c r="H69" s="571">
        <v>0.95</v>
      </c>
      <c r="I69" s="570">
        <v>1</v>
      </c>
      <c r="J69" s="570">
        <v>1</v>
      </c>
      <c r="K69" s="572">
        <f t="shared" si="49"/>
        <v>0.95</v>
      </c>
      <c r="L69" s="573">
        <f t="shared" si="50"/>
        <v>2.85</v>
      </c>
      <c r="M69" s="573">
        <f t="shared" si="51"/>
        <v>1.9</v>
      </c>
      <c r="N69" s="574">
        <f t="shared" si="52"/>
        <v>4.75</v>
      </c>
      <c r="O69" s="575">
        <f t="shared" si="53"/>
        <v>1476699</v>
      </c>
      <c r="P69" s="567">
        <f t="shared" si="54"/>
        <v>1624368</v>
      </c>
      <c r="Q69" s="567">
        <f t="shared" si="55"/>
        <v>620213</v>
      </c>
      <c r="R69" s="566">
        <f t="shared" si="56"/>
        <v>71250</v>
      </c>
      <c r="S69" s="567">
        <f>TRUNC((L69/4)*일위대가!$L$13,0)</f>
        <v>35301</v>
      </c>
      <c r="T69" s="567">
        <f>TRUNC(TRUNC(L69*0.4,3)*노임단가!$E$12,0)</f>
        <v>257779</v>
      </c>
      <c r="U69" s="567">
        <f t="shared" si="57"/>
        <v>88601</v>
      </c>
      <c r="V69" s="567">
        <f t="shared" si="58"/>
        <v>73834</v>
      </c>
      <c r="W69" s="576">
        <f>SUM(O69:V69)</f>
        <v>4248045</v>
      </c>
      <c r="Y69" s="518">
        <v>3000</v>
      </c>
      <c r="Z69" s="652">
        <v>2</v>
      </c>
      <c r="AA69" s="652">
        <v>5</v>
      </c>
      <c r="AB69" s="348">
        <v>5</v>
      </c>
      <c r="AC69" s="349">
        <v>5</v>
      </c>
      <c r="AD69" s="516">
        <v>5</v>
      </c>
      <c r="AE69" s="348">
        <v>3</v>
      </c>
      <c r="AF69" s="349">
        <v>3</v>
      </c>
      <c r="AG69" s="516">
        <v>3</v>
      </c>
    </row>
    <row r="70" spans="1:33" s="18" customFormat="1" ht="20.25" customHeight="1">
      <c r="A70" s="628" t="str">
        <f>대상시설물현황!C12</f>
        <v>고북 배수지</v>
      </c>
      <c r="B70" s="626">
        <v>2013</v>
      </c>
      <c r="C70" s="298">
        <f>대상시설물현황!D12</f>
        <v>2000</v>
      </c>
      <c r="D70" s="569">
        <f t="shared" ref="D70" si="61">AG70</f>
        <v>3</v>
      </c>
      <c r="E70" s="570">
        <f t="shared" ref="E70" si="62">F70-D70</f>
        <v>2</v>
      </c>
      <c r="F70" s="570">
        <f t="shared" ref="F70" si="63">TRUNC(AD70,2)</f>
        <v>5</v>
      </c>
      <c r="G70" s="570">
        <v>1</v>
      </c>
      <c r="H70" s="571">
        <v>0.95</v>
      </c>
      <c r="I70" s="570">
        <v>1</v>
      </c>
      <c r="J70" s="570">
        <v>1</v>
      </c>
      <c r="K70" s="572">
        <f t="shared" si="49"/>
        <v>0.95</v>
      </c>
      <c r="L70" s="573">
        <f>TRUNC(D70*K70*$E$58,2)</f>
        <v>2.85</v>
      </c>
      <c r="M70" s="573">
        <f t="shared" si="51"/>
        <v>1.9</v>
      </c>
      <c r="N70" s="574">
        <f t="shared" si="52"/>
        <v>4.75</v>
      </c>
      <c r="O70" s="575">
        <f t="shared" si="53"/>
        <v>1476699</v>
      </c>
      <c r="P70" s="567">
        <f t="shared" si="54"/>
        <v>1624368</v>
      </c>
      <c r="Q70" s="567">
        <f t="shared" si="55"/>
        <v>620213</v>
      </c>
      <c r="R70" s="566">
        <f>TRUNC(L70*$C$35,0)</f>
        <v>71250</v>
      </c>
      <c r="S70" s="567">
        <f>TRUNC((L70/4)*일위대가!$L$13,0)</f>
        <v>35301</v>
      </c>
      <c r="T70" s="567">
        <f>TRUNC(TRUNC(L70*0.4,3)*노임단가!$E$12,0)</f>
        <v>257779</v>
      </c>
      <c r="U70" s="567">
        <f t="shared" si="57"/>
        <v>88601</v>
      </c>
      <c r="V70" s="567">
        <f t="shared" si="58"/>
        <v>73834</v>
      </c>
      <c r="W70" s="576">
        <f t="shared" ref="W70" si="64">SUM(O70:V70)</f>
        <v>4248045</v>
      </c>
      <c r="Y70" s="518">
        <v>100</v>
      </c>
      <c r="Z70" s="519">
        <v>2000</v>
      </c>
      <c r="AA70" s="519">
        <v>5000</v>
      </c>
      <c r="AB70" s="348">
        <v>5</v>
      </c>
      <c r="AC70" s="349">
        <v>5</v>
      </c>
      <c r="AD70" s="516">
        <f t="shared" si="60"/>
        <v>5</v>
      </c>
      <c r="AE70" s="348">
        <f t="shared" si="35"/>
        <v>3</v>
      </c>
      <c r="AF70" s="349">
        <f t="shared" si="36"/>
        <v>3</v>
      </c>
      <c r="AG70" s="516">
        <f t="shared" ref="AG70" si="65">AE70+(((Y70-Z70)*(AF70-AE70))/(AA70-Z70))</f>
        <v>3</v>
      </c>
    </row>
    <row r="71" spans="1:33" s="18" customFormat="1" ht="24.95" customHeight="1">
      <c r="A71" s="551"/>
      <c r="B71" s="552"/>
      <c r="C71" s="553"/>
      <c r="D71" s="554"/>
      <c r="E71" s="554"/>
      <c r="F71" s="554"/>
      <c r="G71" s="554"/>
      <c r="H71" s="555"/>
      <c r="I71" s="554"/>
      <c r="J71" s="554"/>
      <c r="K71" s="556"/>
      <c r="L71" s="557"/>
      <c r="M71" s="557"/>
      <c r="N71" s="558"/>
      <c r="O71" s="559"/>
      <c r="P71" s="559"/>
      <c r="Q71" s="559"/>
      <c r="R71" s="560"/>
      <c r="S71" s="559"/>
      <c r="T71" s="559"/>
      <c r="U71" s="559"/>
      <c r="V71" s="559"/>
      <c r="W71" s="559"/>
      <c r="Y71" s="561"/>
      <c r="Z71" s="562"/>
      <c r="AA71" s="562"/>
      <c r="AB71" s="563"/>
      <c r="AC71" s="564"/>
      <c r="AD71" s="565"/>
      <c r="AE71" s="563"/>
      <c r="AF71" s="564"/>
      <c r="AG71" s="565"/>
    </row>
    <row r="72" spans="1:33" ht="24" customHeight="1">
      <c r="E72" s="23" t="s">
        <v>282</v>
      </c>
      <c r="F72" s="23"/>
      <c r="G72" s="23"/>
      <c r="H72" s="23"/>
      <c r="I72" s="23"/>
      <c r="J72" s="23"/>
      <c r="L72" s="390"/>
      <c r="O72" s="391" t="e">
        <f>TRUNC(#REF!/4,2)</f>
        <v>#REF!</v>
      </c>
      <c r="R72" s="389" t="e">
        <f>TRUNC(#REF!/4,2)</f>
        <v>#REF!</v>
      </c>
      <c r="T72" s="390" t="e">
        <f>TRUNC(#REF!*0.4,2)</f>
        <v>#REF!</v>
      </c>
    </row>
    <row r="73" spans="1:33" ht="24" customHeight="1">
      <c r="E73" s="23" t="s">
        <v>281</v>
      </c>
      <c r="F73" s="23"/>
      <c r="G73" s="23"/>
      <c r="H73" s="23"/>
      <c r="I73" s="23"/>
      <c r="J73" s="582"/>
      <c r="O73" s="391">
        <f>TRUNC(L64/4,2)</f>
        <v>0.71</v>
      </c>
      <c r="R73" s="389">
        <f>TRUNC(L64/4,2)</f>
        <v>0.71</v>
      </c>
      <c r="T73" s="390">
        <f>TRUNC(L64*0.4,2)</f>
        <v>1.1399999999999999</v>
      </c>
    </row>
    <row r="74" spans="1:33" ht="24" customHeight="1">
      <c r="O74" s="391" t="e">
        <f>TRUNC(#REF!/4,2)</f>
        <v>#REF!</v>
      </c>
      <c r="R74" s="389" t="e">
        <f>TRUNC(#REF!/4,2)</f>
        <v>#REF!</v>
      </c>
      <c r="T74" s="390" t="e">
        <f>TRUNC(#REF!*0.4,2)</f>
        <v>#REF!</v>
      </c>
    </row>
    <row r="75" spans="1:33" ht="24" customHeight="1"/>
    <row r="76" spans="1:33" ht="24" customHeight="1"/>
    <row r="77" spans="1:33" ht="24" customHeight="1"/>
    <row r="78" spans="1:33" ht="24" customHeight="1"/>
    <row r="79" spans="1:33" ht="24" customHeight="1"/>
    <row r="80" spans="1:33" ht="24" customHeight="1"/>
    <row r="81" ht="24" customHeight="1"/>
    <row r="82" ht="24" customHeight="1"/>
    <row r="83" ht="24" customHeight="1"/>
    <row r="84" ht="24" customHeight="1"/>
  </sheetData>
  <mergeCells count="107">
    <mergeCell ref="W45:W46"/>
    <mergeCell ref="L45:N45"/>
    <mergeCell ref="R45:V45"/>
    <mergeCell ref="P59:P60"/>
    <mergeCell ref="Q59:Q60"/>
    <mergeCell ref="R59:V59"/>
    <mergeCell ref="W59:W60"/>
    <mergeCell ref="A59:C59"/>
    <mergeCell ref="D59:F59"/>
    <mergeCell ref="G59:K59"/>
    <mergeCell ref="L59:N59"/>
    <mergeCell ref="O59:O60"/>
    <mergeCell ref="P45:P46"/>
    <mergeCell ref="Q45:Q46"/>
    <mergeCell ref="A45:C45"/>
    <mergeCell ref="C25:D25"/>
    <mergeCell ref="C26:D26"/>
    <mergeCell ref="C29:D29"/>
    <mergeCell ref="C30:D30"/>
    <mergeCell ref="C27:D27"/>
    <mergeCell ref="C28:D28"/>
    <mergeCell ref="J27:K27"/>
    <mergeCell ref="J28:K28"/>
    <mergeCell ref="J29:K29"/>
    <mergeCell ref="A39:B39"/>
    <mergeCell ref="A42:B42"/>
    <mergeCell ref="D45:F45"/>
    <mergeCell ref="A33:B33"/>
    <mergeCell ref="A34:B34"/>
    <mergeCell ref="A35:B35"/>
    <mergeCell ref="A37:B37"/>
    <mergeCell ref="A38:B38"/>
    <mergeCell ref="C42:E42"/>
    <mergeCell ref="A36:B36"/>
    <mergeCell ref="M29:N29"/>
    <mergeCell ref="M30:N30"/>
    <mergeCell ref="G45:K45"/>
    <mergeCell ref="M24:O24"/>
    <mergeCell ref="M25:N25"/>
    <mergeCell ref="M26:N26"/>
    <mergeCell ref="M27:N27"/>
    <mergeCell ref="M28:N28"/>
    <mergeCell ref="J25:K25"/>
    <mergeCell ref="J26:K26"/>
    <mergeCell ref="J24:L24"/>
    <mergeCell ref="O45:O46"/>
    <mergeCell ref="J30:K30"/>
    <mergeCell ref="D3:E3"/>
    <mergeCell ref="H6:I6"/>
    <mergeCell ref="D12:E12"/>
    <mergeCell ref="D13:E13"/>
    <mergeCell ref="D14:E14"/>
    <mergeCell ref="D9:E9"/>
    <mergeCell ref="D10:E10"/>
    <mergeCell ref="D11:E11"/>
    <mergeCell ref="F24:G24"/>
    <mergeCell ref="H24:I24"/>
    <mergeCell ref="A24:E24"/>
    <mergeCell ref="J6:K6"/>
    <mergeCell ref="F6:G6"/>
    <mergeCell ref="A6:A7"/>
    <mergeCell ref="B6:E7"/>
    <mergeCell ref="B12:C16"/>
    <mergeCell ref="D15:E15"/>
    <mergeCell ref="D16:E16"/>
    <mergeCell ref="A8:A21"/>
    <mergeCell ref="B8:C11"/>
    <mergeCell ref="D8:E8"/>
    <mergeCell ref="B17:C21"/>
    <mergeCell ref="D17:E17"/>
    <mergeCell ref="D18:E18"/>
    <mergeCell ref="D19:E19"/>
    <mergeCell ref="D20:E20"/>
    <mergeCell ref="D21:E21"/>
    <mergeCell ref="N17:O17"/>
    <mergeCell ref="P6:Q6"/>
    <mergeCell ref="L8:M12"/>
    <mergeCell ref="N8:O8"/>
    <mergeCell ref="N9:O9"/>
    <mergeCell ref="N10:O10"/>
    <mergeCell ref="N11:O11"/>
    <mergeCell ref="N12:O12"/>
    <mergeCell ref="L6:O7"/>
    <mergeCell ref="Z57:AB57"/>
    <mergeCell ref="Y56:Y57"/>
    <mergeCell ref="Z56:AB56"/>
    <mergeCell ref="AC56:AC57"/>
    <mergeCell ref="A1:W1"/>
    <mergeCell ref="B61:C61"/>
    <mergeCell ref="B48:C48"/>
    <mergeCell ref="B47:C47"/>
    <mergeCell ref="A41:B41"/>
    <mergeCell ref="A40:B40"/>
    <mergeCell ref="R6:S6"/>
    <mergeCell ref="T6:U6"/>
    <mergeCell ref="L13:M21"/>
    <mergeCell ref="N18:O21"/>
    <mergeCell ref="P18:P21"/>
    <mergeCell ref="Q18:Q21"/>
    <mergeCell ref="R18:R21"/>
    <mergeCell ref="S18:S21"/>
    <mergeCell ref="T18:T21"/>
    <mergeCell ref="U18:U21"/>
    <mergeCell ref="N13:O13"/>
    <mergeCell ref="N14:O14"/>
    <mergeCell ref="N15:O15"/>
    <mergeCell ref="N16:O16"/>
  </mergeCells>
  <phoneticPr fontId="27" type="noConversion"/>
  <printOptions horizontalCentered="1"/>
  <pageMargins left="0.39370078740157483" right="0.23622047244094491" top="0.47244094488188981" bottom="0.23622047244094491" header="0.31496062992125984" footer="0.51181102362204722"/>
  <pageSetup paperSize="9" scale="57" orientation="landscape" r:id="rId1"/>
  <headerFooter alignWithMargins="0"/>
  <rowBreaks count="1" manualBreakCount="1">
    <brk id="41" max="2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W37"/>
  <sheetViews>
    <sheetView view="pageBreakPreview" zoomScaleNormal="100" zoomScaleSheetLayoutView="100" workbookViewId="0">
      <selection activeCell="C8" sqref="C8"/>
    </sheetView>
  </sheetViews>
  <sheetFormatPr defaultColWidth="9" defaultRowHeight="17.25"/>
  <cols>
    <col min="1" max="1" width="13.25" style="143" customWidth="1"/>
    <col min="2" max="2" width="6.875" style="143" customWidth="1"/>
    <col min="3" max="3" width="14.875" style="143" customWidth="1"/>
    <col min="4" max="4" width="5.5" style="143" customWidth="1"/>
    <col min="5" max="5" width="8.625" style="143" customWidth="1"/>
    <col min="6" max="7" width="10.625" style="143" customWidth="1"/>
    <col min="8" max="8" width="7.625" style="143" customWidth="1"/>
    <col min="9" max="9" width="9.625" style="143" customWidth="1"/>
    <col min="10" max="10" width="10" style="143" customWidth="1"/>
    <col min="11" max="11" width="11.625" style="143" bestFit="1" customWidth="1"/>
    <col min="12" max="12" width="11.375" style="143" customWidth="1"/>
    <col min="13" max="13" width="9.125" style="143" customWidth="1"/>
    <col min="14" max="15" width="9" style="143"/>
    <col min="16" max="16" width="22.5" style="171" customWidth="1"/>
    <col min="17" max="16384" width="9" style="143"/>
  </cols>
  <sheetData>
    <row r="1" spans="1:23" ht="31.5">
      <c r="A1" s="821" t="s">
        <v>162</v>
      </c>
      <c r="B1" s="821"/>
      <c r="C1" s="821"/>
      <c r="D1" s="821"/>
      <c r="E1" s="821"/>
      <c r="F1" s="821"/>
      <c r="G1" s="821"/>
      <c r="H1" s="821"/>
      <c r="I1" s="821"/>
      <c r="J1" s="821"/>
      <c r="K1" s="821"/>
      <c r="L1" s="821"/>
      <c r="M1" s="821"/>
      <c r="N1" s="196"/>
      <c r="O1" s="196"/>
      <c r="P1" s="151"/>
      <c r="Q1" s="196"/>
      <c r="R1" s="196"/>
      <c r="S1" s="196"/>
      <c r="T1" s="196"/>
      <c r="U1" s="196"/>
      <c r="V1" s="196"/>
      <c r="W1" s="196"/>
    </row>
    <row r="2" spans="1:23" ht="6.75" customHeight="1">
      <c r="A2" s="192"/>
      <c r="B2" s="192"/>
      <c r="C2" s="192"/>
      <c r="D2" s="192"/>
      <c r="E2" s="192"/>
      <c r="F2" s="192"/>
      <c r="G2" s="189"/>
      <c r="H2" s="195"/>
      <c r="I2" s="194"/>
      <c r="J2" s="188"/>
      <c r="K2" s="188"/>
      <c r="L2" s="193"/>
      <c r="M2" s="825"/>
      <c r="N2" s="153"/>
      <c r="O2" s="153"/>
      <c r="P2" s="152"/>
      <c r="Q2" s="153"/>
      <c r="R2" s="153"/>
      <c r="S2" s="153"/>
      <c r="T2" s="153"/>
      <c r="U2" s="153"/>
      <c r="V2" s="153"/>
      <c r="W2" s="153"/>
    </row>
    <row r="3" spans="1:23" ht="18" customHeight="1" thickBot="1">
      <c r="A3" s="192" t="str">
        <f>내역서!A2</f>
        <v>2026년 하반기 생활용 배수지 정기안전점검 용역(남부) 설계예산서</v>
      </c>
      <c r="B3" s="192"/>
      <c r="C3" s="191"/>
      <c r="D3" s="191"/>
      <c r="E3" s="191"/>
      <c r="F3" s="152"/>
      <c r="G3" s="189"/>
      <c r="H3" s="189"/>
      <c r="I3" s="189"/>
      <c r="J3" s="190"/>
      <c r="K3" s="189"/>
      <c r="L3" s="188"/>
      <c r="M3" s="826"/>
      <c r="N3" s="151"/>
      <c r="O3" s="151"/>
      <c r="P3" s="151"/>
      <c r="Q3" s="151"/>
      <c r="R3" s="151"/>
      <c r="S3" s="151"/>
      <c r="T3" s="151"/>
      <c r="U3" s="151"/>
      <c r="V3" s="151"/>
      <c r="W3" s="151"/>
    </row>
    <row r="4" spans="1:23" ht="20.100000000000001" customHeight="1">
      <c r="A4" s="827" t="s">
        <v>4</v>
      </c>
      <c r="B4" s="816"/>
      <c r="C4" s="816" t="s">
        <v>2</v>
      </c>
      <c r="D4" s="816" t="s">
        <v>5</v>
      </c>
      <c r="E4" s="816" t="s">
        <v>6</v>
      </c>
      <c r="F4" s="819" t="s">
        <v>7</v>
      </c>
      <c r="G4" s="819"/>
      <c r="H4" s="819" t="s">
        <v>8</v>
      </c>
      <c r="I4" s="819"/>
      <c r="J4" s="819" t="s">
        <v>9</v>
      </c>
      <c r="K4" s="819"/>
      <c r="L4" s="819" t="s">
        <v>29</v>
      </c>
      <c r="M4" s="823" t="s">
        <v>1</v>
      </c>
      <c r="N4" s="186"/>
      <c r="O4" s="186"/>
      <c r="P4" s="151"/>
      <c r="Q4" s="186"/>
      <c r="R4" s="186"/>
      <c r="S4" s="186"/>
      <c r="T4" s="186"/>
      <c r="U4" s="186"/>
      <c r="V4" s="186"/>
      <c r="W4" s="186"/>
    </row>
    <row r="5" spans="1:23" ht="20.100000000000001" customHeight="1" thickBot="1">
      <c r="A5" s="828"/>
      <c r="B5" s="829"/>
      <c r="C5" s="817"/>
      <c r="D5" s="817"/>
      <c r="E5" s="817"/>
      <c r="F5" s="187" t="s">
        <v>0</v>
      </c>
      <c r="G5" s="187" t="s">
        <v>3</v>
      </c>
      <c r="H5" s="187" t="s">
        <v>0</v>
      </c>
      <c r="I5" s="187" t="s">
        <v>3</v>
      </c>
      <c r="J5" s="187" t="s">
        <v>0</v>
      </c>
      <c r="K5" s="187" t="s">
        <v>3</v>
      </c>
      <c r="L5" s="820"/>
      <c r="M5" s="824"/>
      <c r="N5" s="186"/>
      <c r="O5" s="186"/>
      <c r="P5" s="151"/>
      <c r="Q5" s="186"/>
      <c r="R5" s="186"/>
      <c r="S5" s="186"/>
      <c r="T5" s="186"/>
      <c r="U5" s="186"/>
      <c r="V5" s="186"/>
      <c r="W5" s="186"/>
    </row>
    <row r="6" spans="1:23" s="159" customFormat="1" ht="21" customHeight="1" thickTop="1">
      <c r="A6" s="167" t="s">
        <v>10</v>
      </c>
      <c r="B6" s="164"/>
      <c r="C6" s="166" t="s">
        <v>263</v>
      </c>
      <c r="D6" s="165" t="s">
        <v>11</v>
      </c>
      <c r="E6" s="164">
        <v>1</v>
      </c>
      <c r="F6" s="163"/>
      <c r="G6" s="163">
        <f>SUM(G7:G11)</f>
        <v>14280</v>
      </c>
      <c r="H6" s="163"/>
      <c r="I6" s="163">
        <f>SUM(I8:I11)</f>
        <v>0</v>
      </c>
      <c r="J6" s="163"/>
      <c r="K6" s="163">
        <f>SUM(K7:K11)</f>
        <v>3000</v>
      </c>
      <c r="L6" s="163">
        <f>G6+I6+K6</f>
        <v>17280</v>
      </c>
      <c r="M6" s="162"/>
      <c r="N6" s="160"/>
      <c r="O6" s="334">
        <f>내역서!H5</f>
        <v>1</v>
      </c>
      <c r="P6" s="160"/>
      <c r="Q6" s="160"/>
      <c r="R6" s="160"/>
      <c r="S6" s="160"/>
      <c r="T6" s="160"/>
      <c r="U6" s="160"/>
      <c r="V6" s="160"/>
      <c r="W6" s="160"/>
    </row>
    <row r="7" spans="1:23" s="159" customFormat="1" ht="21" customHeight="1">
      <c r="A7" s="158" t="s">
        <v>12</v>
      </c>
      <c r="B7" s="822" t="s">
        <v>13</v>
      </c>
      <c r="C7" s="822"/>
      <c r="D7" s="355" t="s">
        <v>11</v>
      </c>
      <c r="E7" s="157">
        <v>1</v>
      </c>
      <c r="F7" s="156">
        <f>ROUND(1000*O6,0)</f>
        <v>1000</v>
      </c>
      <c r="G7" s="156">
        <f>INT(E7*F7)</f>
        <v>1000</v>
      </c>
      <c r="H7" s="156"/>
      <c r="I7" s="156">
        <f>INT(E7*H7)</f>
        <v>0</v>
      </c>
      <c r="J7" s="156"/>
      <c r="K7" s="156">
        <f>INT(E7*J7)</f>
        <v>0</v>
      </c>
      <c r="L7" s="155">
        <f>G7+I7+K7</f>
        <v>1000</v>
      </c>
      <c r="M7" s="161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1:23" ht="21" customHeight="1">
      <c r="A8" s="158" t="s">
        <v>15</v>
      </c>
      <c r="B8" s="815" t="s">
        <v>16</v>
      </c>
      <c r="C8" s="815"/>
      <c r="D8" s="355" t="s">
        <v>14</v>
      </c>
      <c r="E8" s="157">
        <v>200</v>
      </c>
      <c r="F8" s="156">
        <f>ROUND(50*O6,0)</f>
        <v>50</v>
      </c>
      <c r="G8" s="156">
        <f>INT(E8*F8)</f>
        <v>10000</v>
      </c>
      <c r="H8" s="156"/>
      <c r="I8" s="156">
        <f>INT(E8*H8)</f>
        <v>0</v>
      </c>
      <c r="J8" s="156"/>
      <c r="K8" s="156">
        <f>INT(E8*J8)</f>
        <v>0</v>
      </c>
      <c r="L8" s="155">
        <f>G8+I8+K8</f>
        <v>10000</v>
      </c>
      <c r="M8" s="154"/>
      <c r="N8" s="151"/>
      <c r="O8" s="151"/>
      <c r="P8" s="151"/>
      <c r="Q8" s="151"/>
      <c r="R8" s="151"/>
      <c r="S8" s="151"/>
      <c r="T8" s="151"/>
      <c r="U8" s="151"/>
      <c r="V8" s="151"/>
      <c r="W8" s="151"/>
    </row>
    <row r="9" spans="1:23" ht="21" customHeight="1">
      <c r="A9" s="158" t="s">
        <v>17</v>
      </c>
      <c r="B9" s="815" t="s">
        <v>16</v>
      </c>
      <c r="C9" s="815"/>
      <c r="D9" s="355" t="s">
        <v>14</v>
      </c>
      <c r="E9" s="157">
        <v>8</v>
      </c>
      <c r="F9" s="156">
        <f>ROUND(350*O6,0)</f>
        <v>350</v>
      </c>
      <c r="G9" s="156">
        <f>INT(E9*F9)</f>
        <v>2800</v>
      </c>
      <c r="H9" s="156"/>
      <c r="I9" s="156">
        <f>INT(E9*H9)</f>
        <v>0</v>
      </c>
      <c r="J9" s="156"/>
      <c r="K9" s="156">
        <f>INT(E9*J9)</f>
        <v>0</v>
      </c>
      <c r="L9" s="155">
        <f>G9+I9+K9</f>
        <v>2800</v>
      </c>
      <c r="M9" s="154"/>
      <c r="N9" s="151"/>
      <c r="O9" s="151"/>
      <c r="P9" s="151"/>
      <c r="Q9" s="151"/>
      <c r="R9" s="151"/>
      <c r="S9" s="151"/>
      <c r="T9" s="151"/>
      <c r="U9" s="151"/>
      <c r="V9" s="151"/>
      <c r="W9" s="151"/>
    </row>
    <row r="10" spans="1:23" ht="21" customHeight="1">
      <c r="A10" s="158" t="s">
        <v>18</v>
      </c>
      <c r="B10" s="815"/>
      <c r="C10" s="815"/>
      <c r="D10" s="355" t="s">
        <v>14</v>
      </c>
      <c r="E10" s="157">
        <v>8</v>
      </c>
      <c r="F10" s="156">
        <f>ROUND(60*O6,0)</f>
        <v>60</v>
      </c>
      <c r="G10" s="156">
        <f>INT(E10*F10)</f>
        <v>480</v>
      </c>
      <c r="H10" s="156"/>
      <c r="I10" s="156">
        <f>INT(E10*H10)</f>
        <v>0</v>
      </c>
      <c r="J10" s="156"/>
      <c r="K10" s="156">
        <f>INT(E10*J10)</f>
        <v>0</v>
      </c>
      <c r="L10" s="155">
        <f>G10+I10+K10</f>
        <v>480</v>
      </c>
      <c r="M10" s="154"/>
      <c r="N10" s="151"/>
      <c r="O10" s="151"/>
      <c r="P10" s="151"/>
      <c r="Q10" s="151"/>
      <c r="R10" s="151"/>
      <c r="S10" s="151"/>
      <c r="T10" s="151"/>
      <c r="U10" s="151"/>
      <c r="V10" s="151"/>
      <c r="W10" s="151"/>
    </row>
    <row r="11" spans="1:23" ht="21" customHeight="1">
      <c r="A11" s="158" t="s">
        <v>19</v>
      </c>
      <c r="B11" s="818"/>
      <c r="C11" s="818"/>
      <c r="D11" s="355" t="s">
        <v>11</v>
      </c>
      <c r="E11" s="185">
        <v>3</v>
      </c>
      <c r="F11" s="156"/>
      <c r="G11" s="184" t="s">
        <v>20</v>
      </c>
      <c r="H11" s="184"/>
      <c r="I11" s="184" t="s">
        <v>20</v>
      </c>
      <c r="J11" s="156">
        <f>ROUND(1000*O6,0)</f>
        <v>1000</v>
      </c>
      <c r="K11" s="156">
        <f>J11*E11</f>
        <v>3000</v>
      </c>
      <c r="L11" s="155">
        <f>K11</f>
        <v>3000</v>
      </c>
      <c r="M11" s="154"/>
      <c r="N11" s="151"/>
      <c r="O11" s="151"/>
      <c r="P11" s="151"/>
      <c r="Q11" s="151"/>
      <c r="R11" s="151"/>
      <c r="S11" s="151"/>
      <c r="T11" s="151"/>
      <c r="U11" s="151"/>
      <c r="V11" s="151"/>
      <c r="W11" s="151"/>
    </row>
    <row r="12" spans="1:23" ht="21" customHeight="1">
      <c r="A12" s="198"/>
      <c r="B12" s="797"/>
      <c r="C12" s="797"/>
      <c r="D12" s="199"/>
      <c r="E12" s="200"/>
      <c r="F12" s="201"/>
      <c r="G12" s="201"/>
      <c r="H12" s="201"/>
      <c r="I12" s="201"/>
      <c r="J12" s="201"/>
      <c r="K12" s="201"/>
      <c r="L12" s="202"/>
      <c r="M12" s="203"/>
      <c r="N12" s="151"/>
      <c r="O12" s="151"/>
      <c r="P12" s="151"/>
      <c r="Q12" s="151"/>
      <c r="R12" s="151"/>
      <c r="S12" s="151"/>
      <c r="T12" s="151"/>
      <c r="U12" s="151"/>
      <c r="V12" s="151"/>
      <c r="W12" s="151"/>
    </row>
    <row r="13" spans="1:23" s="159" customFormat="1" ht="21" customHeight="1">
      <c r="A13" s="795" t="s">
        <v>21</v>
      </c>
      <c r="B13" s="796"/>
      <c r="C13" s="183"/>
      <c r="D13" s="182" t="s">
        <v>22</v>
      </c>
      <c r="E13" s="170">
        <v>1</v>
      </c>
      <c r="F13" s="181"/>
      <c r="G13" s="180">
        <f>SUM(G14:G18)</f>
        <v>47799</v>
      </c>
      <c r="H13" s="180"/>
      <c r="I13" s="180">
        <f>SUM(I14:I18)</f>
        <v>0</v>
      </c>
      <c r="J13" s="180"/>
      <c r="K13" s="180">
        <f>SUM(K14:K18)</f>
        <v>1747</v>
      </c>
      <c r="L13" s="180">
        <f>G13+I13+K13</f>
        <v>49546</v>
      </c>
      <c r="M13" s="169"/>
      <c r="P13" s="168"/>
    </row>
    <row r="14" spans="1:23" s="171" customFormat="1" ht="21" customHeight="1">
      <c r="A14" s="177" t="s">
        <v>264</v>
      </c>
      <c r="B14" s="173"/>
      <c r="C14" s="176"/>
      <c r="D14" s="175" t="s">
        <v>23</v>
      </c>
      <c r="E14" s="173">
        <v>1</v>
      </c>
      <c r="F14" s="156"/>
      <c r="G14" s="156">
        <f>INT(E14*F14)</f>
        <v>0</v>
      </c>
      <c r="H14" s="156"/>
      <c r="I14" s="156">
        <f>INT(E14*H14)</f>
        <v>0</v>
      </c>
      <c r="J14" s="156"/>
      <c r="K14" s="156">
        <f>INT(E14*J14)</f>
        <v>0</v>
      </c>
      <c r="L14" s="179"/>
      <c r="M14" s="172"/>
      <c r="N14" s="171">
        <f>1547*0.000001</f>
        <v>1.547E-3</v>
      </c>
    </row>
    <row r="15" spans="1:23" s="171" customFormat="1" ht="21" customHeight="1">
      <c r="A15" s="809">
        <f>노임단가!E19</f>
        <v>19600000</v>
      </c>
      <c r="B15" s="810"/>
      <c r="C15" s="810"/>
      <c r="D15" s="811"/>
      <c r="E15" s="173"/>
      <c r="F15" s="157"/>
      <c r="G15" s="174">
        <f>INT(E15*F15)</f>
        <v>0</v>
      </c>
      <c r="H15" s="157"/>
      <c r="I15" s="174">
        <f>INT(E15*H15)</f>
        <v>0</v>
      </c>
      <c r="J15" s="157"/>
      <c r="K15" s="174">
        <f>INT(E15*J15)</f>
        <v>0</v>
      </c>
      <c r="L15" s="173"/>
      <c r="M15" s="178"/>
      <c r="N15" s="171">
        <f>노임단가!E19*일위대가!N14</f>
        <v>30321.200000000001</v>
      </c>
    </row>
    <row r="16" spans="1:23" s="171" customFormat="1" ht="21" customHeight="1">
      <c r="A16" s="812">
        <f>N16</f>
        <v>30321.200000000001</v>
      </c>
      <c r="B16" s="813"/>
      <c r="C16" s="813"/>
      <c r="D16" s="814"/>
      <c r="E16" s="173"/>
      <c r="F16" s="157">
        <f>ROUNDUP(N16,0)</f>
        <v>30322</v>
      </c>
      <c r="G16" s="174">
        <f>F16</f>
        <v>30322</v>
      </c>
      <c r="H16" s="157"/>
      <c r="I16" s="174">
        <f>INT(E16*H16)</f>
        <v>0</v>
      </c>
      <c r="J16" s="157"/>
      <c r="K16" s="174">
        <f>INT(E16*J16)</f>
        <v>0</v>
      </c>
      <c r="L16" s="173"/>
      <c r="M16" s="172"/>
      <c r="N16" s="171">
        <f>N15</f>
        <v>30321.200000000001</v>
      </c>
      <c r="O16" s="171" t="s">
        <v>248</v>
      </c>
    </row>
    <row r="17" spans="1:23" s="171" customFormat="1" ht="21" customHeight="1">
      <c r="A17" s="177" t="s">
        <v>24</v>
      </c>
      <c r="B17" s="806" t="s">
        <v>25</v>
      </c>
      <c r="C17" s="807"/>
      <c r="D17" s="175" t="s">
        <v>26</v>
      </c>
      <c r="E17" s="173">
        <v>10</v>
      </c>
      <c r="F17" s="174">
        <f>노임단가!E18</f>
        <v>1747.7</v>
      </c>
      <c r="G17" s="174">
        <f>INT(E17*F17)</f>
        <v>17477</v>
      </c>
      <c r="H17" s="157"/>
      <c r="I17" s="174">
        <f>INT(E17*H17)</f>
        <v>0</v>
      </c>
      <c r="J17" s="157"/>
      <c r="K17" s="174">
        <f>INT(E17*J17)</f>
        <v>0</v>
      </c>
      <c r="L17" s="173"/>
      <c r="M17" s="172"/>
    </row>
    <row r="18" spans="1:23" s="171" customFormat="1" ht="21" customHeight="1">
      <c r="A18" s="177" t="s">
        <v>27</v>
      </c>
      <c r="B18" s="806" t="s">
        <v>28</v>
      </c>
      <c r="C18" s="807"/>
      <c r="D18" s="175" t="s">
        <v>23</v>
      </c>
      <c r="E18" s="173">
        <v>1</v>
      </c>
      <c r="F18" s="157"/>
      <c r="G18" s="174">
        <f>INT(E18*F18)</f>
        <v>0</v>
      </c>
      <c r="H18" s="157"/>
      <c r="I18" s="174">
        <f>INT(E18*H18)</f>
        <v>0</v>
      </c>
      <c r="J18" s="174">
        <f>G17*0.1</f>
        <v>1747.7</v>
      </c>
      <c r="K18" s="174">
        <f>INT(E18*J18)</f>
        <v>1747</v>
      </c>
      <c r="L18" s="173"/>
      <c r="M18" s="172"/>
    </row>
    <row r="19" spans="1:23" s="168" customFormat="1" ht="21" customHeight="1" thickBot="1">
      <c r="A19" s="399"/>
      <c r="B19" s="400"/>
      <c r="C19" s="401"/>
      <c r="D19" s="401"/>
      <c r="E19" s="400"/>
      <c r="F19" s="400"/>
      <c r="G19" s="400"/>
      <c r="H19" s="400"/>
      <c r="I19" s="400"/>
      <c r="J19" s="400"/>
      <c r="K19" s="400"/>
      <c r="L19" s="400"/>
      <c r="M19" s="402"/>
    </row>
    <row r="20" spans="1:23" s="159" customFormat="1" ht="21" customHeight="1">
      <c r="A20" s="393" t="s">
        <v>230</v>
      </c>
      <c r="B20" s="394"/>
      <c r="C20" s="395"/>
      <c r="D20" s="396" t="s">
        <v>158</v>
      </c>
      <c r="E20" s="394">
        <v>1</v>
      </c>
      <c r="F20" s="397"/>
      <c r="G20" s="397">
        <f>SUM(G21:G24)</f>
        <v>0</v>
      </c>
      <c r="H20" s="397"/>
      <c r="I20" s="397">
        <f>SUM(I21:I24)</f>
        <v>9326520</v>
      </c>
      <c r="J20" s="397"/>
      <c r="K20" s="397">
        <f>SUM(K21:K24)</f>
        <v>14176310</v>
      </c>
      <c r="L20" s="397">
        <f>G20+I20+K20</f>
        <v>23502830</v>
      </c>
      <c r="M20" s="398"/>
      <c r="N20" s="160"/>
      <c r="O20" s="160"/>
      <c r="P20" s="160"/>
      <c r="Q20" s="160"/>
      <c r="R20" s="160"/>
      <c r="S20" s="160"/>
      <c r="T20" s="160"/>
      <c r="U20" s="160"/>
      <c r="V20" s="160"/>
      <c r="W20" s="160"/>
    </row>
    <row r="21" spans="1:23" s="159" customFormat="1" ht="21" customHeight="1">
      <c r="A21" s="213" t="s">
        <v>157</v>
      </c>
      <c r="B21" s="808" t="s">
        <v>156</v>
      </c>
      <c r="C21" s="808"/>
      <c r="D21" s="214" t="s">
        <v>153</v>
      </c>
      <c r="E21" s="215">
        <f>C22*E22</f>
        <v>30</v>
      </c>
      <c r="F21" s="155"/>
      <c r="G21" s="155">
        <f>INT(E21*F21)</f>
        <v>0</v>
      </c>
      <c r="H21" s="155">
        <f>노임단가!E4</f>
        <v>310884</v>
      </c>
      <c r="I21" s="155">
        <f>INT(E21*H21)</f>
        <v>9326520</v>
      </c>
      <c r="J21" s="155"/>
      <c r="K21" s="155">
        <f>INT(E21*J21)</f>
        <v>0</v>
      </c>
      <c r="L21" s="155">
        <f>G21+I21+K21</f>
        <v>9326520</v>
      </c>
      <c r="M21" s="217"/>
      <c r="N21" s="160"/>
      <c r="O21" s="160"/>
      <c r="P21" s="160"/>
      <c r="Q21" s="160"/>
      <c r="R21" s="160"/>
      <c r="S21" s="160"/>
      <c r="T21" s="160"/>
      <c r="U21" s="160"/>
      <c r="V21" s="160"/>
      <c r="W21" s="160"/>
    </row>
    <row r="22" spans="1:23" s="159" customFormat="1" ht="21" customHeight="1">
      <c r="A22" s="158" t="s">
        <v>168</v>
      </c>
      <c r="B22" s="222"/>
      <c r="C22" s="221">
        <v>15</v>
      </c>
      <c r="D22" s="214"/>
      <c r="E22" s="800">
        <v>2</v>
      </c>
      <c r="F22" s="801"/>
      <c r="G22" s="802"/>
      <c r="H22" s="216"/>
      <c r="I22" s="216"/>
      <c r="J22" s="216"/>
      <c r="K22" s="216"/>
      <c r="L22" s="216"/>
      <c r="M22" s="217"/>
      <c r="N22" s="160"/>
      <c r="O22" s="160"/>
      <c r="P22" s="160"/>
      <c r="Q22" s="160"/>
      <c r="R22" s="160"/>
      <c r="S22" s="160"/>
      <c r="T22" s="160"/>
      <c r="U22" s="160"/>
      <c r="V22" s="160"/>
      <c r="W22" s="160"/>
    </row>
    <row r="23" spans="1:23" ht="21" customHeight="1">
      <c r="A23" s="213" t="s">
        <v>155</v>
      </c>
      <c r="B23" s="805" t="s">
        <v>169</v>
      </c>
      <c r="C23" s="805"/>
      <c r="D23" s="214" t="s">
        <v>23</v>
      </c>
      <c r="E23" s="215">
        <v>1</v>
      </c>
      <c r="F23" s="155"/>
      <c r="G23" s="155">
        <f>INT(E23*F23)</f>
        <v>0</v>
      </c>
      <c r="H23" s="155"/>
      <c r="I23" s="155">
        <f>INT(E23*H23)</f>
        <v>0</v>
      </c>
      <c r="J23" s="155">
        <f>INT(L21*대가산출!E33)</f>
        <v>10259172</v>
      </c>
      <c r="K23" s="155">
        <f>INT(E23*J23)</f>
        <v>10259172</v>
      </c>
      <c r="L23" s="155">
        <f>G23+I23+K23</f>
        <v>10259172</v>
      </c>
      <c r="M23" s="218"/>
      <c r="N23" s="151"/>
      <c r="O23" s="151"/>
      <c r="P23" s="151"/>
      <c r="Q23" s="151"/>
      <c r="R23" s="151"/>
      <c r="S23" s="151"/>
      <c r="T23" s="151"/>
      <c r="U23" s="151"/>
      <c r="V23" s="151"/>
      <c r="W23" s="151"/>
    </row>
    <row r="24" spans="1:23" ht="21" customHeight="1">
      <c r="A24" s="213" t="s">
        <v>154</v>
      </c>
      <c r="B24" s="805" t="s">
        <v>170</v>
      </c>
      <c r="C24" s="805"/>
      <c r="D24" s="214" t="s">
        <v>23</v>
      </c>
      <c r="E24" s="215">
        <v>1</v>
      </c>
      <c r="F24" s="155"/>
      <c r="G24" s="155">
        <f>INT(E24*F24)</f>
        <v>0</v>
      </c>
      <c r="H24" s="155"/>
      <c r="I24" s="155">
        <f>INT(E24*H24)</f>
        <v>0</v>
      </c>
      <c r="J24" s="155">
        <f>INT((L21+L23)*대가산출!E34)</f>
        <v>3917138</v>
      </c>
      <c r="K24" s="155">
        <f>INT(E24*J24)</f>
        <v>3917138</v>
      </c>
      <c r="L24" s="155">
        <f>G24+I24+K24</f>
        <v>3917138</v>
      </c>
      <c r="M24" s="218"/>
      <c r="N24" s="151"/>
      <c r="O24" s="151"/>
      <c r="P24" s="151"/>
      <c r="Q24" s="151"/>
      <c r="R24" s="151"/>
      <c r="S24" s="151"/>
      <c r="T24" s="151"/>
      <c r="U24" s="151"/>
      <c r="V24" s="151"/>
      <c r="W24" s="151"/>
    </row>
    <row r="25" spans="1:23" ht="21" customHeight="1">
      <c r="A25" s="288"/>
      <c r="B25" s="289"/>
      <c r="C25" s="289"/>
      <c r="D25" s="290"/>
      <c r="E25" s="291"/>
      <c r="F25" s="202"/>
      <c r="G25" s="202"/>
      <c r="H25" s="202"/>
      <c r="I25" s="202"/>
      <c r="J25" s="202"/>
      <c r="K25" s="202"/>
      <c r="L25" s="202"/>
      <c r="M25" s="292"/>
      <c r="N25" s="151"/>
      <c r="O25" s="151"/>
      <c r="P25" s="151"/>
      <c r="Q25" s="151"/>
      <c r="R25" s="151"/>
      <c r="S25" s="151"/>
      <c r="T25" s="151"/>
      <c r="U25" s="151"/>
      <c r="V25" s="151"/>
      <c r="W25" s="151"/>
    </row>
    <row r="26" spans="1:23" s="159" customFormat="1" ht="21" customHeight="1">
      <c r="A26" s="208" t="s">
        <v>213</v>
      </c>
      <c r="B26" s="209"/>
      <c r="C26" s="210"/>
      <c r="D26" s="211" t="s">
        <v>158</v>
      </c>
      <c r="E26" s="209">
        <v>1</v>
      </c>
      <c r="F26" s="223"/>
      <c r="G26" s="223">
        <f>SUM(G27:G30)</f>
        <v>0</v>
      </c>
      <c r="H26" s="223"/>
      <c r="I26" s="223">
        <f>SUM(I27:I30)</f>
        <v>5964924</v>
      </c>
      <c r="J26" s="223"/>
      <c r="K26" s="223">
        <f>SUM(K27:K30)</f>
        <v>596492</v>
      </c>
      <c r="L26" s="223">
        <f>G26+I26+K26</f>
        <v>6561416</v>
      </c>
      <c r="M26" s="212"/>
      <c r="N26" s="160"/>
      <c r="O26" s="160"/>
      <c r="P26" s="160"/>
      <c r="Q26" s="160"/>
      <c r="R26" s="160"/>
      <c r="S26" s="160"/>
      <c r="T26" s="160"/>
      <c r="U26" s="160"/>
      <c r="V26" s="160"/>
      <c r="W26" s="160"/>
    </row>
    <row r="27" spans="1:23" s="159" customFormat="1" ht="21" customHeight="1">
      <c r="A27" s="213" t="s">
        <v>157</v>
      </c>
      <c r="B27" s="803" t="s">
        <v>156</v>
      </c>
      <c r="C27" s="804"/>
      <c r="D27" s="286" t="s">
        <v>153</v>
      </c>
      <c r="E27" s="215">
        <f>C28*E28</f>
        <v>28</v>
      </c>
      <c r="F27" s="155"/>
      <c r="G27" s="155">
        <f>INT(E27*F27)</f>
        <v>0</v>
      </c>
      <c r="H27" s="155">
        <f>노임단가!E10</f>
        <v>213033</v>
      </c>
      <c r="I27" s="155">
        <f>INT(E27*H27)</f>
        <v>5964924</v>
      </c>
      <c r="J27" s="155"/>
      <c r="K27" s="155">
        <f>INT(E27*J27)</f>
        <v>0</v>
      </c>
      <c r="L27" s="155">
        <f>G27+I27+K27</f>
        <v>5964924</v>
      </c>
      <c r="M27" s="217"/>
      <c r="N27" s="160"/>
      <c r="O27" s="160"/>
      <c r="P27" s="160"/>
      <c r="Q27" s="160"/>
      <c r="R27" s="160"/>
      <c r="S27" s="160"/>
      <c r="T27" s="160"/>
      <c r="U27" s="160"/>
      <c r="V27" s="160"/>
      <c r="W27" s="160"/>
    </row>
    <row r="28" spans="1:23" s="159" customFormat="1" ht="21" customHeight="1">
      <c r="A28" s="158" t="s">
        <v>168</v>
      </c>
      <c r="B28" s="222"/>
      <c r="C28" s="221">
        <v>14</v>
      </c>
      <c r="D28" s="286"/>
      <c r="E28" s="800">
        <v>2</v>
      </c>
      <c r="F28" s="801"/>
      <c r="G28" s="802"/>
      <c r="H28" s="216"/>
      <c r="I28" s="216"/>
      <c r="J28" s="216"/>
      <c r="K28" s="216"/>
      <c r="L28" s="216"/>
      <c r="M28" s="217"/>
      <c r="N28" s="160"/>
      <c r="O28" s="160"/>
      <c r="P28" s="160"/>
      <c r="Q28" s="160"/>
      <c r="R28" s="160"/>
      <c r="S28" s="160"/>
      <c r="T28" s="160"/>
      <c r="U28" s="160"/>
      <c r="V28" s="160"/>
      <c r="W28" s="160"/>
    </row>
    <row r="29" spans="1:23" ht="21" customHeight="1">
      <c r="A29" s="213" t="s">
        <v>155</v>
      </c>
      <c r="B29" s="798" t="s">
        <v>169</v>
      </c>
      <c r="C29" s="799"/>
      <c r="D29" s="286" t="s">
        <v>23</v>
      </c>
      <c r="E29" s="215">
        <v>1</v>
      </c>
      <c r="F29" s="155"/>
      <c r="G29" s="155">
        <f>INT(E29*F29)</f>
        <v>0</v>
      </c>
      <c r="H29" s="155"/>
      <c r="I29" s="155">
        <f>INT(E29*H29)</f>
        <v>0</v>
      </c>
      <c r="J29" s="155">
        <f>INT(L27*대가산출!E40)</f>
        <v>596492</v>
      </c>
      <c r="K29" s="155">
        <f>INT(E29*J29)</f>
        <v>596492</v>
      </c>
      <c r="L29" s="155">
        <f>G29+I29+K29</f>
        <v>596492</v>
      </c>
      <c r="M29" s="218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1:23" ht="21" customHeight="1">
      <c r="A30" s="213" t="s">
        <v>154</v>
      </c>
      <c r="B30" s="798" t="s">
        <v>170</v>
      </c>
      <c r="C30" s="799"/>
      <c r="D30" s="286" t="s">
        <v>23</v>
      </c>
      <c r="E30" s="215">
        <v>1</v>
      </c>
      <c r="F30" s="155"/>
      <c r="G30" s="155">
        <f>INT(E30*F30)</f>
        <v>0</v>
      </c>
      <c r="H30" s="155"/>
      <c r="I30" s="155">
        <f>INT(E30*H30)</f>
        <v>0</v>
      </c>
      <c r="J30" s="155">
        <f>INT((L27+L29)*대가산출!E41)</f>
        <v>0</v>
      </c>
      <c r="K30" s="155">
        <f>INT(E30*J30)</f>
        <v>0</v>
      </c>
      <c r="L30" s="155">
        <f>G30+I30+K30</f>
        <v>0</v>
      </c>
      <c r="M30" s="218"/>
      <c r="N30" s="151"/>
      <c r="O30" s="151"/>
      <c r="P30" s="151"/>
      <c r="Q30" s="151"/>
      <c r="R30" s="151"/>
      <c r="S30" s="151"/>
      <c r="T30" s="151"/>
      <c r="U30" s="151"/>
      <c r="V30" s="151"/>
      <c r="W30" s="151"/>
    </row>
    <row r="31" spans="1:23" ht="21" customHeight="1">
      <c r="A31" s="288"/>
      <c r="B31" s="289"/>
      <c r="C31" s="289"/>
      <c r="D31" s="290"/>
      <c r="E31" s="291"/>
      <c r="F31" s="202"/>
      <c r="G31" s="202"/>
      <c r="H31" s="202"/>
      <c r="I31" s="202"/>
      <c r="J31" s="202"/>
      <c r="K31" s="202"/>
      <c r="L31" s="202"/>
      <c r="M31" s="292"/>
      <c r="N31" s="151"/>
      <c r="O31" s="151"/>
      <c r="P31" s="151"/>
      <c r="Q31" s="151"/>
      <c r="R31" s="151"/>
      <c r="S31" s="151"/>
      <c r="T31" s="151"/>
      <c r="U31" s="151"/>
      <c r="V31" s="151"/>
      <c r="W31" s="151"/>
    </row>
    <row r="32" spans="1:23" ht="21" customHeight="1">
      <c r="A32" s="198"/>
      <c r="B32" s="797"/>
      <c r="C32" s="797"/>
      <c r="D32" s="199"/>
      <c r="E32" s="200"/>
      <c r="F32" s="201"/>
      <c r="G32" s="201"/>
      <c r="H32" s="201"/>
      <c r="I32" s="201"/>
      <c r="J32" s="201"/>
      <c r="K32" s="201"/>
      <c r="L32" s="202"/>
      <c r="M32" s="203"/>
      <c r="N32" s="151"/>
      <c r="O32" s="151"/>
      <c r="P32" s="151"/>
      <c r="Q32" s="151"/>
      <c r="R32" s="151"/>
      <c r="S32" s="151"/>
      <c r="T32" s="151"/>
      <c r="U32" s="151"/>
      <c r="V32" s="151"/>
      <c r="W32" s="151"/>
    </row>
    <row r="34" spans="1:8">
      <c r="A34" s="150"/>
      <c r="C34" s="149"/>
      <c r="G34" s="148"/>
      <c r="H34" s="147"/>
    </row>
    <row r="35" spans="1:8">
      <c r="A35" s="146"/>
      <c r="C35" s="145"/>
    </row>
    <row r="37" spans="1:8">
      <c r="A37" s="144"/>
    </row>
  </sheetData>
  <mergeCells count="31">
    <mergeCell ref="L4:L5"/>
    <mergeCell ref="F4:G4"/>
    <mergeCell ref="H4:I4"/>
    <mergeCell ref="A1:M1"/>
    <mergeCell ref="B7:C7"/>
    <mergeCell ref="M4:M5"/>
    <mergeCell ref="M2:M3"/>
    <mergeCell ref="J4:K4"/>
    <mergeCell ref="A4:B5"/>
    <mergeCell ref="D4:D5"/>
    <mergeCell ref="E4:E5"/>
    <mergeCell ref="B12:C12"/>
    <mergeCell ref="B10:C10"/>
    <mergeCell ref="B8:C8"/>
    <mergeCell ref="B9:C9"/>
    <mergeCell ref="C4:C5"/>
    <mergeCell ref="B11:C11"/>
    <mergeCell ref="A13:B13"/>
    <mergeCell ref="B32:C32"/>
    <mergeCell ref="B30:C30"/>
    <mergeCell ref="B29:C29"/>
    <mergeCell ref="E28:G28"/>
    <mergeCell ref="B27:C27"/>
    <mergeCell ref="B23:C23"/>
    <mergeCell ref="B24:C24"/>
    <mergeCell ref="B17:C17"/>
    <mergeCell ref="B18:C18"/>
    <mergeCell ref="E22:G22"/>
    <mergeCell ref="B21:C21"/>
    <mergeCell ref="A15:D15"/>
    <mergeCell ref="A16:D16"/>
  </mergeCells>
  <phoneticPr fontId="27" type="noConversion"/>
  <printOptions horizontalCentered="1"/>
  <pageMargins left="0.27559055118110237" right="0.23622047244094491" top="0.59055118110236227" bottom="0.6692913385826772" header="0.39370078740157483" footer="0.51181102362204722"/>
  <pageSetup paperSize="9" orientation="landscape" horizontalDpi="4294967292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H14"/>
  <sheetViews>
    <sheetView view="pageBreakPreview" zoomScaleNormal="100" zoomScaleSheetLayoutView="100" workbookViewId="0">
      <selection activeCell="C8" sqref="C8"/>
    </sheetView>
  </sheetViews>
  <sheetFormatPr defaultColWidth="9" defaultRowHeight="24.95" customHeight="1"/>
  <cols>
    <col min="1" max="1" width="12.5" style="219" bestFit="1" customWidth="1"/>
    <col min="2" max="2" width="11.625" style="219" customWidth="1"/>
    <col min="3" max="3" width="26.625" style="219" customWidth="1"/>
    <col min="4" max="4" width="16.625" style="219" customWidth="1"/>
    <col min="5" max="5" width="13.375" style="219" customWidth="1"/>
    <col min="6" max="6" width="17" style="219" customWidth="1"/>
    <col min="7" max="16384" width="9" style="219"/>
  </cols>
  <sheetData>
    <row r="1" spans="1:8" ht="24.95" customHeight="1">
      <c r="A1" s="834" t="s">
        <v>166</v>
      </c>
      <c r="B1" s="834"/>
      <c r="C1" s="834"/>
      <c r="D1" s="834"/>
      <c r="E1" s="834"/>
    </row>
    <row r="2" spans="1:8" ht="24.95" customHeight="1" thickBot="1">
      <c r="A2" s="658"/>
      <c r="B2" s="658"/>
      <c r="C2" s="658"/>
      <c r="D2" s="658"/>
      <c r="E2" s="658"/>
    </row>
    <row r="3" spans="1:8" s="220" customFormat="1" ht="24.95" customHeight="1">
      <c r="A3" s="835" t="s">
        <v>164</v>
      </c>
      <c r="B3" s="837" t="s">
        <v>165</v>
      </c>
      <c r="C3" s="839" t="s">
        <v>167</v>
      </c>
      <c r="D3" s="654" t="s">
        <v>174</v>
      </c>
      <c r="E3" s="841" t="s">
        <v>280</v>
      </c>
    </row>
    <row r="4" spans="1:8" s="220" customFormat="1" ht="24.95" customHeight="1" thickBot="1">
      <c r="A4" s="836"/>
      <c r="B4" s="838"/>
      <c r="C4" s="840"/>
      <c r="D4" s="655" t="s">
        <v>175</v>
      </c>
      <c r="E4" s="842"/>
    </row>
    <row r="5" spans="1:8" s="220" customFormat="1" ht="25.5" customHeight="1" thickTop="1">
      <c r="A5" s="832" t="s">
        <v>343</v>
      </c>
      <c r="B5" s="830" t="s">
        <v>342</v>
      </c>
      <c r="C5" s="648" t="s">
        <v>355</v>
      </c>
      <c r="D5" s="649">
        <v>100</v>
      </c>
      <c r="E5" s="843" t="s">
        <v>344</v>
      </c>
      <c r="F5" s="517"/>
      <c r="H5" s="627"/>
    </row>
    <row r="6" spans="1:8" s="220" customFormat="1" ht="25.5" customHeight="1">
      <c r="A6" s="832"/>
      <c r="B6" s="830"/>
      <c r="C6" s="648" t="s">
        <v>356</v>
      </c>
      <c r="D6" s="649">
        <v>500</v>
      </c>
      <c r="E6" s="843"/>
      <c r="F6" s="517"/>
      <c r="H6" s="568"/>
    </row>
    <row r="7" spans="1:8" s="220" customFormat="1" ht="24.95" customHeight="1">
      <c r="A7" s="832"/>
      <c r="B7" s="830"/>
      <c r="C7" s="648" t="s">
        <v>357</v>
      </c>
      <c r="D7" s="649">
        <v>6120</v>
      </c>
      <c r="E7" s="843"/>
      <c r="F7" s="517"/>
      <c r="H7" s="568"/>
    </row>
    <row r="8" spans="1:8" s="220" customFormat="1" ht="24.95" customHeight="1">
      <c r="A8" s="832"/>
      <c r="B8" s="830"/>
      <c r="C8" s="648" t="s">
        <v>358</v>
      </c>
      <c r="D8" s="649">
        <v>20000</v>
      </c>
      <c r="E8" s="843"/>
      <c r="F8" s="517"/>
      <c r="H8" s="568"/>
    </row>
    <row r="9" spans="1:8" s="220" customFormat="1" ht="24.95" customHeight="1">
      <c r="A9" s="832"/>
      <c r="B9" s="830"/>
      <c r="C9" s="650" t="s">
        <v>359</v>
      </c>
      <c r="D9" s="651">
        <v>3280</v>
      </c>
      <c r="E9" s="843"/>
      <c r="F9" s="517"/>
      <c r="H9" s="568"/>
    </row>
    <row r="10" spans="1:8" s="220" customFormat="1" ht="24.95" customHeight="1">
      <c r="A10" s="832"/>
      <c r="B10" s="830"/>
      <c r="C10" s="650" t="s">
        <v>360</v>
      </c>
      <c r="D10" s="651">
        <v>3000</v>
      </c>
      <c r="E10" s="843"/>
      <c r="F10" s="517"/>
      <c r="H10" s="568"/>
    </row>
    <row r="11" spans="1:8" s="220" customFormat="1" ht="24.95" customHeight="1">
      <c r="A11" s="832"/>
      <c r="B11" s="830"/>
      <c r="C11" s="650" t="s">
        <v>361</v>
      </c>
      <c r="D11" s="651">
        <v>100</v>
      </c>
      <c r="E11" s="843"/>
      <c r="F11" s="517"/>
      <c r="H11" s="568"/>
    </row>
    <row r="12" spans="1:8" s="220" customFormat="1" ht="24.95" customHeight="1" thickBot="1">
      <c r="A12" s="833"/>
      <c r="B12" s="831"/>
      <c r="C12" s="659" t="s">
        <v>362</v>
      </c>
      <c r="D12" s="660">
        <v>2000</v>
      </c>
      <c r="E12" s="844"/>
      <c r="F12" s="517"/>
      <c r="H12" s="568"/>
    </row>
    <row r="13" spans="1:8" s="220" customFormat="1" ht="24.95" customHeight="1">
      <c r="A13" s="219"/>
      <c r="B13" s="219"/>
      <c r="C13" s="219"/>
      <c r="D13" s="219"/>
      <c r="E13" s="219"/>
    </row>
    <row r="14" spans="1:8" s="220" customFormat="1" ht="24.95" customHeight="1">
      <c r="A14" s="219"/>
      <c r="B14" s="219"/>
      <c r="C14" s="219"/>
      <c r="D14" s="219"/>
      <c r="E14" s="219"/>
    </row>
  </sheetData>
  <mergeCells count="8">
    <mergeCell ref="B5:B12"/>
    <mergeCell ref="A5:A12"/>
    <mergeCell ref="A1:E1"/>
    <mergeCell ref="A3:A4"/>
    <mergeCell ref="B3:B4"/>
    <mergeCell ref="C3:C4"/>
    <mergeCell ref="E3:E4"/>
    <mergeCell ref="E5:E12"/>
  </mergeCells>
  <phoneticPr fontId="27" type="noConversion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K24"/>
  <sheetViews>
    <sheetView view="pageBreakPreview" zoomScaleSheetLayoutView="100" workbookViewId="0">
      <selection activeCell="C8" sqref="C8"/>
    </sheetView>
  </sheetViews>
  <sheetFormatPr defaultRowHeight="13.5"/>
  <cols>
    <col min="1" max="1" width="18" style="125" customWidth="1"/>
    <col min="2" max="2" width="20.875" style="125" customWidth="1"/>
    <col min="3" max="3" width="20.125" style="125" customWidth="1"/>
    <col min="4" max="4" width="9.625" style="125" customWidth="1"/>
    <col min="5" max="5" width="30.5" style="125" customWidth="1"/>
    <col min="6" max="6" width="12.25" style="125" customWidth="1"/>
    <col min="7" max="7" width="3.125" style="125" customWidth="1"/>
    <col min="8" max="8" width="10.5" style="125" bestFit="1" customWidth="1"/>
    <col min="9" max="9" width="9" style="125"/>
    <col min="10" max="10" width="9.125" style="125" bestFit="1" customWidth="1"/>
    <col min="11" max="256" width="9" style="125"/>
    <col min="257" max="257" width="18" style="125" customWidth="1"/>
    <col min="258" max="258" width="20.875" style="125" customWidth="1"/>
    <col min="259" max="259" width="28.375" style="125" customWidth="1"/>
    <col min="260" max="260" width="9.625" style="125" customWidth="1"/>
    <col min="261" max="261" width="30.5" style="125" customWidth="1"/>
    <col min="262" max="262" width="12.25" style="125" customWidth="1"/>
    <col min="263" max="263" width="3.125" style="125" customWidth="1"/>
    <col min="264" max="512" width="9" style="125"/>
    <col min="513" max="513" width="18" style="125" customWidth="1"/>
    <col min="514" max="514" width="20.875" style="125" customWidth="1"/>
    <col min="515" max="515" width="28.375" style="125" customWidth="1"/>
    <col min="516" max="516" width="9.625" style="125" customWidth="1"/>
    <col min="517" max="517" width="30.5" style="125" customWidth="1"/>
    <col min="518" max="518" width="12.25" style="125" customWidth="1"/>
    <col min="519" max="519" width="3.125" style="125" customWidth="1"/>
    <col min="520" max="768" width="9" style="125"/>
    <col min="769" max="769" width="18" style="125" customWidth="1"/>
    <col min="770" max="770" width="20.875" style="125" customWidth="1"/>
    <col min="771" max="771" width="28.375" style="125" customWidth="1"/>
    <col min="772" max="772" width="9.625" style="125" customWidth="1"/>
    <col min="773" max="773" width="30.5" style="125" customWidth="1"/>
    <col min="774" max="774" width="12.25" style="125" customWidth="1"/>
    <col min="775" max="775" width="3.125" style="125" customWidth="1"/>
    <col min="776" max="1024" width="9" style="125"/>
    <col min="1025" max="1025" width="18" style="125" customWidth="1"/>
    <col min="1026" max="1026" width="20.875" style="125" customWidth="1"/>
    <col min="1027" max="1027" width="28.375" style="125" customWidth="1"/>
    <col min="1028" max="1028" width="9.625" style="125" customWidth="1"/>
    <col min="1029" max="1029" width="30.5" style="125" customWidth="1"/>
    <col min="1030" max="1030" width="12.25" style="125" customWidth="1"/>
    <col min="1031" max="1031" width="3.125" style="125" customWidth="1"/>
    <col min="1032" max="1280" width="9" style="125"/>
    <col min="1281" max="1281" width="18" style="125" customWidth="1"/>
    <col min="1282" max="1282" width="20.875" style="125" customWidth="1"/>
    <col min="1283" max="1283" width="28.375" style="125" customWidth="1"/>
    <col min="1284" max="1284" width="9.625" style="125" customWidth="1"/>
    <col min="1285" max="1285" width="30.5" style="125" customWidth="1"/>
    <col min="1286" max="1286" width="12.25" style="125" customWidth="1"/>
    <col min="1287" max="1287" width="3.125" style="125" customWidth="1"/>
    <col min="1288" max="1536" width="9" style="125"/>
    <col min="1537" max="1537" width="18" style="125" customWidth="1"/>
    <col min="1538" max="1538" width="20.875" style="125" customWidth="1"/>
    <col min="1539" max="1539" width="28.375" style="125" customWidth="1"/>
    <col min="1540" max="1540" width="9.625" style="125" customWidth="1"/>
    <col min="1541" max="1541" width="30.5" style="125" customWidth="1"/>
    <col min="1542" max="1542" width="12.25" style="125" customWidth="1"/>
    <col min="1543" max="1543" width="3.125" style="125" customWidth="1"/>
    <col min="1544" max="1792" width="9" style="125"/>
    <col min="1793" max="1793" width="18" style="125" customWidth="1"/>
    <col min="1794" max="1794" width="20.875" style="125" customWidth="1"/>
    <col min="1795" max="1795" width="28.375" style="125" customWidth="1"/>
    <col min="1796" max="1796" width="9.625" style="125" customWidth="1"/>
    <col min="1797" max="1797" width="30.5" style="125" customWidth="1"/>
    <col min="1798" max="1798" width="12.25" style="125" customWidth="1"/>
    <col min="1799" max="1799" width="3.125" style="125" customWidth="1"/>
    <col min="1800" max="2048" width="9" style="125"/>
    <col min="2049" max="2049" width="18" style="125" customWidth="1"/>
    <col min="2050" max="2050" width="20.875" style="125" customWidth="1"/>
    <col min="2051" max="2051" width="28.375" style="125" customWidth="1"/>
    <col min="2052" max="2052" width="9.625" style="125" customWidth="1"/>
    <col min="2053" max="2053" width="30.5" style="125" customWidth="1"/>
    <col min="2054" max="2054" width="12.25" style="125" customWidth="1"/>
    <col min="2055" max="2055" width="3.125" style="125" customWidth="1"/>
    <col min="2056" max="2304" width="9" style="125"/>
    <col min="2305" max="2305" width="18" style="125" customWidth="1"/>
    <col min="2306" max="2306" width="20.875" style="125" customWidth="1"/>
    <col min="2307" max="2307" width="28.375" style="125" customWidth="1"/>
    <col min="2308" max="2308" width="9.625" style="125" customWidth="1"/>
    <col min="2309" max="2309" width="30.5" style="125" customWidth="1"/>
    <col min="2310" max="2310" width="12.25" style="125" customWidth="1"/>
    <col min="2311" max="2311" width="3.125" style="125" customWidth="1"/>
    <col min="2312" max="2560" width="9" style="125"/>
    <col min="2561" max="2561" width="18" style="125" customWidth="1"/>
    <col min="2562" max="2562" width="20.875" style="125" customWidth="1"/>
    <col min="2563" max="2563" width="28.375" style="125" customWidth="1"/>
    <col min="2564" max="2564" width="9.625" style="125" customWidth="1"/>
    <col min="2565" max="2565" width="30.5" style="125" customWidth="1"/>
    <col min="2566" max="2566" width="12.25" style="125" customWidth="1"/>
    <col min="2567" max="2567" width="3.125" style="125" customWidth="1"/>
    <col min="2568" max="2816" width="9" style="125"/>
    <col min="2817" max="2817" width="18" style="125" customWidth="1"/>
    <col min="2818" max="2818" width="20.875" style="125" customWidth="1"/>
    <col min="2819" max="2819" width="28.375" style="125" customWidth="1"/>
    <col min="2820" max="2820" width="9.625" style="125" customWidth="1"/>
    <col min="2821" max="2821" width="30.5" style="125" customWidth="1"/>
    <col min="2822" max="2822" width="12.25" style="125" customWidth="1"/>
    <col min="2823" max="2823" width="3.125" style="125" customWidth="1"/>
    <col min="2824" max="3072" width="9" style="125"/>
    <col min="3073" max="3073" width="18" style="125" customWidth="1"/>
    <col min="3074" max="3074" width="20.875" style="125" customWidth="1"/>
    <col min="3075" max="3075" width="28.375" style="125" customWidth="1"/>
    <col min="3076" max="3076" width="9.625" style="125" customWidth="1"/>
    <col min="3077" max="3077" width="30.5" style="125" customWidth="1"/>
    <col min="3078" max="3078" width="12.25" style="125" customWidth="1"/>
    <col min="3079" max="3079" width="3.125" style="125" customWidth="1"/>
    <col min="3080" max="3328" width="9" style="125"/>
    <col min="3329" max="3329" width="18" style="125" customWidth="1"/>
    <col min="3330" max="3330" width="20.875" style="125" customWidth="1"/>
    <col min="3331" max="3331" width="28.375" style="125" customWidth="1"/>
    <col min="3332" max="3332" width="9.625" style="125" customWidth="1"/>
    <col min="3333" max="3333" width="30.5" style="125" customWidth="1"/>
    <col min="3334" max="3334" width="12.25" style="125" customWidth="1"/>
    <col min="3335" max="3335" width="3.125" style="125" customWidth="1"/>
    <col min="3336" max="3584" width="9" style="125"/>
    <col min="3585" max="3585" width="18" style="125" customWidth="1"/>
    <col min="3586" max="3586" width="20.875" style="125" customWidth="1"/>
    <col min="3587" max="3587" width="28.375" style="125" customWidth="1"/>
    <col min="3588" max="3588" width="9.625" style="125" customWidth="1"/>
    <col min="3589" max="3589" width="30.5" style="125" customWidth="1"/>
    <col min="3590" max="3590" width="12.25" style="125" customWidth="1"/>
    <col min="3591" max="3591" width="3.125" style="125" customWidth="1"/>
    <col min="3592" max="3840" width="9" style="125"/>
    <col min="3841" max="3841" width="18" style="125" customWidth="1"/>
    <col min="3842" max="3842" width="20.875" style="125" customWidth="1"/>
    <col min="3843" max="3843" width="28.375" style="125" customWidth="1"/>
    <col min="3844" max="3844" width="9.625" style="125" customWidth="1"/>
    <col min="3845" max="3845" width="30.5" style="125" customWidth="1"/>
    <col min="3846" max="3846" width="12.25" style="125" customWidth="1"/>
    <col min="3847" max="3847" width="3.125" style="125" customWidth="1"/>
    <col min="3848" max="4096" width="9" style="125"/>
    <col min="4097" max="4097" width="18" style="125" customWidth="1"/>
    <col min="4098" max="4098" width="20.875" style="125" customWidth="1"/>
    <col min="4099" max="4099" width="28.375" style="125" customWidth="1"/>
    <col min="4100" max="4100" width="9.625" style="125" customWidth="1"/>
    <col min="4101" max="4101" width="30.5" style="125" customWidth="1"/>
    <col min="4102" max="4102" width="12.25" style="125" customWidth="1"/>
    <col min="4103" max="4103" width="3.125" style="125" customWidth="1"/>
    <col min="4104" max="4352" width="9" style="125"/>
    <col min="4353" max="4353" width="18" style="125" customWidth="1"/>
    <col min="4354" max="4354" width="20.875" style="125" customWidth="1"/>
    <col min="4355" max="4355" width="28.375" style="125" customWidth="1"/>
    <col min="4356" max="4356" width="9.625" style="125" customWidth="1"/>
    <col min="4357" max="4357" width="30.5" style="125" customWidth="1"/>
    <col min="4358" max="4358" width="12.25" style="125" customWidth="1"/>
    <col min="4359" max="4359" width="3.125" style="125" customWidth="1"/>
    <col min="4360" max="4608" width="9" style="125"/>
    <col min="4609" max="4609" width="18" style="125" customWidth="1"/>
    <col min="4610" max="4610" width="20.875" style="125" customWidth="1"/>
    <col min="4611" max="4611" width="28.375" style="125" customWidth="1"/>
    <col min="4612" max="4612" width="9.625" style="125" customWidth="1"/>
    <col min="4613" max="4613" width="30.5" style="125" customWidth="1"/>
    <col min="4614" max="4614" width="12.25" style="125" customWidth="1"/>
    <col min="4615" max="4615" width="3.125" style="125" customWidth="1"/>
    <col min="4616" max="4864" width="9" style="125"/>
    <col min="4865" max="4865" width="18" style="125" customWidth="1"/>
    <col min="4866" max="4866" width="20.875" style="125" customWidth="1"/>
    <col min="4867" max="4867" width="28.375" style="125" customWidth="1"/>
    <col min="4868" max="4868" width="9.625" style="125" customWidth="1"/>
    <col min="4869" max="4869" width="30.5" style="125" customWidth="1"/>
    <col min="4870" max="4870" width="12.25" style="125" customWidth="1"/>
    <col min="4871" max="4871" width="3.125" style="125" customWidth="1"/>
    <col min="4872" max="5120" width="9" style="125"/>
    <col min="5121" max="5121" width="18" style="125" customWidth="1"/>
    <col min="5122" max="5122" width="20.875" style="125" customWidth="1"/>
    <col min="5123" max="5123" width="28.375" style="125" customWidth="1"/>
    <col min="5124" max="5124" width="9.625" style="125" customWidth="1"/>
    <col min="5125" max="5125" width="30.5" style="125" customWidth="1"/>
    <col min="5126" max="5126" width="12.25" style="125" customWidth="1"/>
    <col min="5127" max="5127" width="3.125" style="125" customWidth="1"/>
    <col min="5128" max="5376" width="9" style="125"/>
    <col min="5377" max="5377" width="18" style="125" customWidth="1"/>
    <col min="5378" max="5378" width="20.875" style="125" customWidth="1"/>
    <col min="5379" max="5379" width="28.375" style="125" customWidth="1"/>
    <col min="5380" max="5380" width="9.625" style="125" customWidth="1"/>
    <col min="5381" max="5381" width="30.5" style="125" customWidth="1"/>
    <col min="5382" max="5382" width="12.25" style="125" customWidth="1"/>
    <col min="5383" max="5383" width="3.125" style="125" customWidth="1"/>
    <col min="5384" max="5632" width="9" style="125"/>
    <col min="5633" max="5633" width="18" style="125" customWidth="1"/>
    <col min="5634" max="5634" width="20.875" style="125" customWidth="1"/>
    <col min="5635" max="5635" width="28.375" style="125" customWidth="1"/>
    <col min="5636" max="5636" width="9.625" style="125" customWidth="1"/>
    <col min="5637" max="5637" width="30.5" style="125" customWidth="1"/>
    <col min="5638" max="5638" width="12.25" style="125" customWidth="1"/>
    <col min="5639" max="5639" width="3.125" style="125" customWidth="1"/>
    <col min="5640" max="5888" width="9" style="125"/>
    <col min="5889" max="5889" width="18" style="125" customWidth="1"/>
    <col min="5890" max="5890" width="20.875" style="125" customWidth="1"/>
    <col min="5891" max="5891" width="28.375" style="125" customWidth="1"/>
    <col min="5892" max="5892" width="9.625" style="125" customWidth="1"/>
    <col min="5893" max="5893" width="30.5" style="125" customWidth="1"/>
    <col min="5894" max="5894" width="12.25" style="125" customWidth="1"/>
    <col min="5895" max="5895" width="3.125" style="125" customWidth="1"/>
    <col min="5896" max="6144" width="9" style="125"/>
    <col min="6145" max="6145" width="18" style="125" customWidth="1"/>
    <col min="6146" max="6146" width="20.875" style="125" customWidth="1"/>
    <col min="6147" max="6147" width="28.375" style="125" customWidth="1"/>
    <col min="6148" max="6148" width="9.625" style="125" customWidth="1"/>
    <col min="6149" max="6149" width="30.5" style="125" customWidth="1"/>
    <col min="6150" max="6150" width="12.25" style="125" customWidth="1"/>
    <col min="6151" max="6151" width="3.125" style="125" customWidth="1"/>
    <col min="6152" max="6400" width="9" style="125"/>
    <col min="6401" max="6401" width="18" style="125" customWidth="1"/>
    <col min="6402" max="6402" width="20.875" style="125" customWidth="1"/>
    <col min="6403" max="6403" width="28.375" style="125" customWidth="1"/>
    <col min="6404" max="6404" width="9.625" style="125" customWidth="1"/>
    <col min="6405" max="6405" width="30.5" style="125" customWidth="1"/>
    <col min="6406" max="6406" width="12.25" style="125" customWidth="1"/>
    <col min="6407" max="6407" width="3.125" style="125" customWidth="1"/>
    <col min="6408" max="6656" width="9" style="125"/>
    <col min="6657" max="6657" width="18" style="125" customWidth="1"/>
    <col min="6658" max="6658" width="20.875" style="125" customWidth="1"/>
    <col min="6659" max="6659" width="28.375" style="125" customWidth="1"/>
    <col min="6660" max="6660" width="9.625" style="125" customWidth="1"/>
    <col min="6661" max="6661" width="30.5" style="125" customWidth="1"/>
    <col min="6662" max="6662" width="12.25" style="125" customWidth="1"/>
    <col min="6663" max="6663" width="3.125" style="125" customWidth="1"/>
    <col min="6664" max="6912" width="9" style="125"/>
    <col min="6913" max="6913" width="18" style="125" customWidth="1"/>
    <col min="6914" max="6914" width="20.875" style="125" customWidth="1"/>
    <col min="6915" max="6915" width="28.375" style="125" customWidth="1"/>
    <col min="6916" max="6916" width="9.625" style="125" customWidth="1"/>
    <col min="6917" max="6917" width="30.5" style="125" customWidth="1"/>
    <col min="6918" max="6918" width="12.25" style="125" customWidth="1"/>
    <col min="6919" max="6919" width="3.125" style="125" customWidth="1"/>
    <col min="6920" max="7168" width="9" style="125"/>
    <col min="7169" max="7169" width="18" style="125" customWidth="1"/>
    <col min="7170" max="7170" width="20.875" style="125" customWidth="1"/>
    <col min="7171" max="7171" width="28.375" style="125" customWidth="1"/>
    <col min="7172" max="7172" width="9.625" style="125" customWidth="1"/>
    <col min="7173" max="7173" width="30.5" style="125" customWidth="1"/>
    <col min="7174" max="7174" width="12.25" style="125" customWidth="1"/>
    <col min="7175" max="7175" width="3.125" style="125" customWidth="1"/>
    <col min="7176" max="7424" width="9" style="125"/>
    <col min="7425" max="7425" width="18" style="125" customWidth="1"/>
    <col min="7426" max="7426" width="20.875" style="125" customWidth="1"/>
    <col min="7427" max="7427" width="28.375" style="125" customWidth="1"/>
    <col min="7428" max="7428" width="9.625" style="125" customWidth="1"/>
    <col min="7429" max="7429" width="30.5" style="125" customWidth="1"/>
    <col min="7430" max="7430" width="12.25" style="125" customWidth="1"/>
    <col min="7431" max="7431" width="3.125" style="125" customWidth="1"/>
    <col min="7432" max="7680" width="9" style="125"/>
    <col min="7681" max="7681" width="18" style="125" customWidth="1"/>
    <col min="7682" max="7682" width="20.875" style="125" customWidth="1"/>
    <col min="7683" max="7683" width="28.375" style="125" customWidth="1"/>
    <col min="7684" max="7684" width="9.625" style="125" customWidth="1"/>
    <col min="7685" max="7685" width="30.5" style="125" customWidth="1"/>
    <col min="7686" max="7686" width="12.25" style="125" customWidth="1"/>
    <col min="7687" max="7687" width="3.125" style="125" customWidth="1"/>
    <col min="7688" max="7936" width="9" style="125"/>
    <col min="7937" max="7937" width="18" style="125" customWidth="1"/>
    <col min="7938" max="7938" width="20.875" style="125" customWidth="1"/>
    <col min="7939" max="7939" width="28.375" style="125" customWidth="1"/>
    <col min="7940" max="7940" width="9.625" style="125" customWidth="1"/>
    <col min="7941" max="7941" width="30.5" style="125" customWidth="1"/>
    <col min="7942" max="7942" width="12.25" style="125" customWidth="1"/>
    <col min="7943" max="7943" width="3.125" style="125" customWidth="1"/>
    <col min="7944" max="8192" width="9" style="125"/>
    <col min="8193" max="8193" width="18" style="125" customWidth="1"/>
    <col min="8194" max="8194" width="20.875" style="125" customWidth="1"/>
    <col min="8195" max="8195" width="28.375" style="125" customWidth="1"/>
    <col min="8196" max="8196" width="9.625" style="125" customWidth="1"/>
    <col min="8197" max="8197" width="30.5" style="125" customWidth="1"/>
    <col min="8198" max="8198" width="12.25" style="125" customWidth="1"/>
    <col min="8199" max="8199" width="3.125" style="125" customWidth="1"/>
    <col min="8200" max="8448" width="9" style="125"/>
    <col min="8449" max="8449" width="18" style="125" customWidth="1"/>
    <col min="8450" max="8450" width="20.875" style="125" customWidth="1"/>
    <col min="8451" max="8451" width="28.375" style="125" customWidth="1"/>
    <col min="8452" max="8452" width="9.625" style="125" customWidth="1"/>
    <col min="8453" max="8453" width="30.5" style="125" customWidth="1"/>
    <col min="8454" max="8454" width="12.25" style="125" customWidth="1"/>
    <col min="8455" max="8455" width="3.125" style="125" customWidth="1"/>
    <col min="8456" max="8704" width="9" style="125"/>
    <col min="8705" max="8705" width="18" style="125" customWidth="1"/>
    <col min="8706" max="8706" width="20.875" style="125" customWidth="1"/>
    <col min="8707" max="8707" width="28.375" style="125" customWidth="1"/>
    <col min="8708" max="8708" width="9.625" style="125" customWidth="1"/>
    <col min="8709" max="8709" width="30.5" style="125" customWidth="1"/>
    <col min="8710" max="8710" width="12.25" style="125" customWidth="1"/>
    <col min="8711" max="8711" width="3.125" style="125" customWidth="1"/>
    <col min="8712" max="8960" width="9" style="125"/>
    <col min="8961" max="8961" width="18" style="125" customWidth="1"/>
    <col min="8962" max="8962" width="20.875" style="125" customWidth="1"/>
    <col min="8963" max="8963" width="28.375" style="125" customWidth="1"/>
    <col min="8964" max="8964" width="9.625" style="125" customWidth="1"/>
    <col min="8965" max="8965" width="30.5" style="125" customWidth="1"/>
    <col min="8966" max="8966" width="12.25" style="125" customWidth="1"/>
    <col min="8967" max="8967" width="3.125" style="125" customWidth="1"/>
    <col min="8968" max="9216" width="9" style="125"/>
    <col min="9217" max="9217" width="18" style="125" customWidth="1"/>
    <col min="9218" max="9218" width="20.875" style="125" customWidth="1"/>
    <col min="9219" max="9219" width="28.375" style="125" customWidth="1"/>
    <col min="9220" max="9220" width="9.625" style="125" customWidth="1"/>
    <col min="9221" max="9221" width="30.5" style="125" customWidth="1"/>
    <col min="9222" max="9222" width="12.25" style="125" customWidth="1"/>
    <col min="9223" max="9223" width="3.125" style="125" customWidth="1"/>
    <col min="9224" max="9472" width="9" style="125"/>
    <col min="9473" max="9473" width="18" style="125" customWidth="1"/>
    <col min="9474" max="9474" width="20.875" style="125" customWidth="1"/>
    <col min="9475" max="9475" width="28.375" style="125" customWidth="1"/>
    <col min="9476" max="9476" width="9.625" style="125" customWidth="1"/>
    <col min="9477" max="9477" width="30.5" style="125" customWidth="1"/>
    <col min="9478" max="9478" width="12.25" style="125" customWidth="1"/>
    <col min="9479" max="9479" width="3.125" style="125" customWidth="1"/>
    <col min="9480" max="9728" width="9" style="125"/>
    <col min="9729" max="9729" width="18" style="125" customWidth="1"/>
    <col min="9730" max="9730" width="20.875" style="125" customWidth="1"/>
    <col min="9731" max="9731" width="28.375" style="125" customWidth="1"/>
    <col min="9732" max="9732" width="9.625" style="125" customWidth="1"/>
    <col min="9733" max="9733" width="30.5" style="125" customWidth="1"/>
    <col min="9734" max="9734" width="12.25" style="125" customWidth="1"/>
    <col min="9735" max="9735" width="3.125" style="125" customWidth="1"/>
    <col min="9736" max="9984" width="9" style="125"/>
    <col min="9985" max="9985" width="18" style="125" customWidth="1"/>
    <col min="9986" max="9986" width="20.875" style="125" customWidth="1"/>
    <col min="9987" max="9987" width="28.375" style="125" customWidth="1"/>
    <col min="9988" max="9988" width="9.625" style="125" customWidth="1"/>
    <col min="9989" max="9989" width="30.5" style="125" customWidth="1"/>
    <col min="9990" max="9990" width="12.25" style="125" customWidth="1"/>
    <col min="9991" max="9991" width="3.125" style="125" customWidth="1"/>
    <col min="9992" max="10240" width="9" style="125"/>
    <col min="10241" max="10241" width="18" style="125" customWidth="1"/>
    <col min="10242" max="10242" width="20.875" style="125" customWidth="1"/>
    <col min="10243" max="10243" width="28.375" style="125" customWidth="1"/>
    <col min="10244" max="10244" width="9.625" style="125" customWidth="1"/>
    <col min="10245" max="10245" width="30.5" style="125" customWidth="1"/>
    <col min="10246" max="10246" width="12.25" style="125" customWidth="1"/>
    <col min="10247" max="10247" width="3.125" style="125" customWidth="1"/>
    <col min="10248" max="10496" width="9" style="125"/>
    <col min="10497" max="10497" width="18" style="125" customWidth="1"/>
    <col min="10498" max="10498" width="20.875" style="125" customWidth="1"/>
    <col min="10499" max="10499" width="28.375" style="125" customWidth="1"/>
    <col min="10500" max="10500" width="9.625" style="125" customWidth="1"/>
    <col min="10501" max="10501" width="30.5" style="125" customWidth="1"/>
    <col min="10502" max="10502" width="12.25" style="125" customWidth="1"/>
    <col min="10503" max="10503" width="3.125" style="125" customWidth="1"/>
    <col min="10504" max="10752" width="9" style="125"/>
    <col min="10753" max="10753" width="18" style="125" customWidth="1"/>
    <col min="10754" max="10754" width="20.875" style="125" customWidth="1"/>
    <col min="10755" max="10755" width="28.375" style="125" customWidth="1"/>
    <col min="10756" max="10756" width="9.625" style="125" customWidth="1"/>
    <col min="10757" max="10757" width="30.5" style="125" customWidth="1"/>
    <col min="10758" max="10758" width="12.25" style="125" customWidth="1"/>
    <col min="10759" max="10759" width="3.125" style="125" customWidth="1"/>
    <col min="10760" max="11008" width="9" style="125"/>
    <col min="11009" max="11009" width="18" style="125" customWidth="1"/>
    <col min="11010" max="11010" width="20.875" style="125" customWidth="1"/>
    <col min="11011" max="11011" width="28.375" style="125" customWidth="1"/>
    <col min="11012" max="11012" width="9.625" style="125" customWidth="1"/>
    <col min="11013" max="11013" width="30.5" style="125" customWidth="1"/>
    <col min="11014" max="11014" width="12.25" style="125" customWidth="1"/>
    <col min="11015" max="11015" width="3.125" style="125" customWidth="1"/>
    <col min="11016" max="11264" width="9" style="125"/>
    <col min="11265" max="11265" width="18" style="125" customWidth="1"/>
    <col min="11266" max="11266" width="20.875" style="125" customWidth="1"/>
    <col min="11267" max="11267" width="28.375" style="125" customWidth="1"/>
    <col min="11268" max="11268" width="9.625" style="125" customWidth="1"/>
    <col min="11269" max="11269" width="30.5" style="125" customWidth="1"/>
    <col min="11270" max="11270" width="12.25" style="125" customWidth="1"/>
    <col min="11271" max="11271" width="3.125" style="125" customWidth="1"/>
    <col min="11272" max="11520" width="9" style="125"/>
    <col min="11521" max="11521" width="18" style="125" customWidth="1"/>
    <col min="11522" max="11522" width="20.875" style="125" customWidth="1"/>
    <col min="11523" max="11523" width="28.375" style="125" customWidth="1"/>
    <col min="11524" max="11524" width="9.625" style="125" customWidth="1"/>
    <col min="11525" max="11525" width="30.5" style="125" customWidth="1"/>
    <col min="11526" max="11526" width="12.25" style="125" customWidth="1"/>
    <col min="11527" max="11527" width="3.125" style="125" customWidth="1"/>
    <col min="11528" max="11776" width="9" style="125"/>
    <col min="11777" max="11777" width="18" style="125" customWidth="1"/>
    <col min="11778" max="11778" width="20.875" style="125" customWidth="1"/>
    <col min="11779" max="11779" width="28.375" style="125" customWidth="1"/>
    <col min="11780" max="11780" width="9.625" style="125" customWidth="1"/>
    <col min="11781" max="11781" width="30.5" style="125" customWidth="1"/>
    <col min="11782" max="11782" width="12.25" style="125" customWidth="1"/>
    <col min="11783" max="11783" width="3.125" style="125" customWidth="1"/>
    <col min="11784" max="12032" width="9" style="125"/>
    <col min="12033" max="12033" width="18" style="125" customWidth="1"/>
    <col min="12034" max="12034" width="20.875" style="125" customWidth="1"/>
    <col min="12035" max="12035" width="28.375" style="125" customWidth="1"/>
    <col min="12036" max="12036" width="9.625" style="125" customWidth="1"/>
    <col min="12037" max="12037" width="30.5" style="125" customWidth="1"/>
    <col min="12038" max="12038" width="12.25" style="125" customWidth="1"/>
    <col min="12039" max="12039" width="3.125" style="125" customWidth="1"/>
    <col min="12040" max="12288" width="9" style="125"/>
    <col min="12289" max="12289" width="18" style="125" customWidth="1"/>
    <col min="12290" max="12290" width="20.875" style="125" customWidth="1"/>
    <col min="12291" max="12291" width="28.375" style="125" customWidth="1"/>
    <col min="12292" max="12292" width="9.625" style="125" customWidth="1"/>
    <col min="12293" max="12293" width="30.5" style="125" customWidth="1"/>
    <col min="12294" max="12294" width="12.25" style="125" customWidth="1"/>
    <col min="12295" max="12295" width="3.125" style="125" customWidth="1"/>
    <col min="12296" max="12544" width="9" style="125"/>
    <col min="12545" max="12545" width="18" style="125" customWidth="1"/>
    <col min="12546" max="12546" width="20.875" style="125" customWidth="1"/>
    <col min="12547" max="12547" width="28.375" style="125" customWidth="1"/>
    <col min="12548" max="12548" width="9.625" style="125" customWidth="1"/>
    <col min="12549" max="12549" width="30.5" style="125" customWidth="1"/>
    <col min="12550" max="12550" width="12.25" style="125" customWidth="1"/>
    <col min="12551" max="12551" width="3.125" style="125" customWidth="1"/>
    <col min="12552" max="12800" width="9" style="125"/>
    <col min="12801" max="12801" width="18" style="125" customWidth="1"/>
    <col min="12802" max="12802" width="20.875" style="125" customWidth="1"/>
    <col min="12803" max="12803" width="28.375" style="125" customWidth="1"/>
    <col min="12804" max="12804" width="9.625" style="125" customWidth="1"/>
    <col min="12805" max="12805" width="30.5" style="125" customWidth="1"/>
    <col min="12806" max="12806" width="12.25" style="125" customWidth="1"/>
    <col min="12807" max="12807" width="3.125" style="125" customWidth="1"/>
    <col min="12808" max="13056" width="9" style="125"/>
    <col min="13057" max="13057" width="18" style="125" customWidth="1"/>
    <col min="13058" max="13058" width="20.875" style="125" customWidth="1"/>
    <col min="13059" max="13059" width="28.375" style="125" customWidth="1"/>
    <col min="13060" max="13060" width="9.625" style="125" customWidth="1"/>
    <col min="13061" max="13061" width="30.5" style="125" customWidth="1"/>
    <col min="13062" max="13062" width="12.25" style="125" customWidth="1"/>
    <col min="13063" max="13063" width="3.125" style="125" customWidth="1"/>
    <col min="13064" max="13312" width="9" style="125"/>
    <col min="13313" max="13313" width="18" style="125" customWidth="1"/>
    <col min="13314" max="13314" width="20.875" style="125" customWidth="1"/>
    <col min="13315" max="13315" width="28.375" style="125" customWidth="1"/>
    <col min="13316" max="13316" width="9.625" style="125" customWidth="1"/>
    <col min="13317" max="13317" width="30.5" style="125" customWidth="1"/>
    <col min="13318" max="13318" width="12.25" style="125" customWidth="1"/>
    <col min="13319" max="13319" width="3.125" style="125" customWidth="1"/>
    <col min="13320" max="13568" width="9" style="125"/>
    <col min="13569" max="13569" width="18" style="125" customWidth="1"/>
    <col min="13570" max="13570" width="20.875" style="125" customWidth="1"/>
    <col min="13571" max="13571" width="28.375" style="125" customWidth="1"/>
    <col min="13572" max="13572" width="9.625" style="125" customWidth="1"/>
    <col min="13573" max="13573" width="30.5" style="125" customWidth="1"/>
    <col min="13574" max="13574" width="12.25" style="125" customWidth="1"/>
    <col min="13575" max="13575" width="3.125" style="125" customWidth="1"/>
    <col min="13576" max="13824" width="9" style="125"/>
    <col min="13825" max="13825" width="18" style="125" customWidth="1"/>
    <col min="13826" max="13826" width="20.875" style="125" customWidth="1"/>
    <col min="13827" max="13827" width="28.375" style="125" customWidth="1"/>
    <col min="13828" max="13828" width="9.625" style="125" customWidth="1"/>
    <col min="13829" max="13829" width="30.5" style="125" customWidth="1"/>
    <col min="13830" max="13830" width="12.25" style="125" customWidth="1"/>
    <col min="13831" max="13831" width="3.125" style="125" customWidth="1"/>
    <col min="13832" max="14080" width="9" style="125"/>
    <col min="14081" max="14081" width="18" style="125" customWidth="1"/>
    <col min="14082" max="14082" width="20.875" style="125" customWidth="1"/>
    <col min="14083" max="14083" width="28.375" style="125" customWidth="1"/>
    <col min="14084" max="14084" width="9.625" style="125" customWidth="1"/>
    <col min="14085" max="14085" width="30.5" style="125" customWidth="1"/>
    <col min="14086" max="14086" width="12.25" style="125" customWidth="1"/>
    <col min="14087" max="14087" width="3.125" style="125" customWidth="1"/>
    <col min="14088" max="14336" width="9" style="125"/>
    <col min="14337" max="14337" width="18" style="125" customWidth="1"/>
    <col min="14338" max="14338" width="20.875" style="125" customWidth="1"/>
    <col min="14339" max="14339" width="28.375" style="125" customWidth="1"/>
    <col min="14340" max="14340" width="9.625" style="125" customWidth="1"/>
    <col min="14341" max="14341" width="30.5" style="125" customWidth="1"/>
    <col min="14342" max="14342" width="12.25" style="125" customWidth="1"/>
    <col min="14343" max="14343" width="3.125" style="125" customWidth="1"/>
    <col min="14344" max="14592" width="9" style="125"/>
    <col min="14593" max="14593" width="18" style="125" customWidth="1"/>
    <col min="14594" max="14594" width="20.875" style="125" customWidth="1"/>
    <col min="14595" max="14595" width="28.375" style="125" customWidth="1"/>
    <col min="14596" max="14596" width="9.625" style="125" customWidth="1"/>
    <col min="14597" max="14597" width="30.5" style="125" customWidth="1"/>
    <col min="14598" max="14598" width="12.25" style="125" customWidth="1"/>
    <col min="14599" max="14599" width="3.125" style="125" customWidth="1"/>
    <col min="14600" max="14848" width="9" style="125"/>
    <col min="14849" max="14849" width="18" style="125" customWidth="1"/>
    <col min="14850" max="14850" width="20.875" style="125" customWidth="1"/>
    <col min="14851" max="14851" width="28.375" style="125" customWidth="1"/>
    <col min="14852" max="14852" width="9.625" style="125" customWidth="1"/>
    <col min="14853" max="14853" width="30.5" style="125" customWidth="1"/>
    <col min="14854" max="14854" width="12.25" style="125" customWidth="1"/>
    <col min="14855" max="14855" width="3.125" style="125" customWidth="1"/>
    <col min="14856" max="15104" width="9" style="125"/>
    <col min="15105" max="15105" width="18" style="125" customWidth="1"/>
    <col min="15106" max="15106" width="20.875" style="125" customWidth="1"/>
    <col min="15107" max="15107" width="28.375" style="125" customWidth="1"/>
    <col min="15108" max="15108" width="9.625" style="125" customWidth="1"/>
    <col min="15109" max="15109" width="30.5" style="125" customWidth="1"/>
    <col min="15110" max="15110" width="12.25" style="125" customWidth="1"/>
    <col min="15111" max="15111" width="3.125" style="125" customWidth="1"/>
    <col min="15112" max="15360" width="9" style="125"/>
    <col min="15361" max="15361" width="18" style="125" customWidth="1"/>
    <col min="15362" max="15362" width="20.875" style="125" customWidth="1"/>
    <col min="15363" max="15363" width="28.375" style="125" customWidth="1"/>
    <col min="15364" max="15364" width="9.625" style="125" customWidth="1"/>
    <col min="15365" max="15365" width="30.5" style="125" customWidth="1"/>
    <col min="15366" max="15366" width="12.25" style="125" customWidth="1"/>
    <col min="15367" max="15367" width="3.125" style="125" customWidth="1"/>
    <col min="15368" max="15616" width="9" style="125"/>
    <col min="15617" max="15617" width="18" style="125" customWidth="1"/>
    <col min="15618" max="15618" width="20.875" style="125" customWidth="1"/>
    <col min="15619" max="15619" width="28.375" style="125" customWidth="1"/>
    <col min="15620" max="15620" width="9.625" style="125" customWidth="1"/>
    <col min="15621" max="15621" width="30.5" style="125" customWidth="1"/>
    <col min="15622" max="15622" width="12.25" style="125" customWidth="1"/>
    <col min="15623" max="15623" width="3.125" style="125" customWidth="1"/>
    <col min="15624" max="15872" width="9" style="125"/>
    <col min="15873" max="15873" width="18" style="125" customWidth="1"/>
    <col min="15874" max="15874" width="20.875" style="125" customWidth="1"/>
    <col min="15875" max="15875" width="28.375" style="125" customWidth="1"/>
    <col min="15876" max="15876" width="9.625" style="125" customWidth="1"/>
    <col min="15877" max="15877" width="30.5" style="125" customWidth="1"/>
    <col min="15878" max="15878" width="12.25" style="125" customWidth="1"/>
    <col min="15879" max="15879" width="3.125" style="125" customWidth="1"/>
    <col min="15880" max="16128" width="9" style="125"/>
    <col min="16129" max="16129" width="18" style="125" customWidth="1"/>
    <col min="16130" max="16130" width="20.875" style="125" customWidth="1"/>
    <col min="16131" max="16131" width="28.375" style="125" customWidth="1"/>
    <col min="16132" max="16132" width="9.625" style="125" customWidth="1"/>
    <col min="16133" max="16133" width="30.5" style="125" customWidth="1"/>
    <col min="16134" max="16134" width="12.25" style="125" customWidth="1"/>
    <col min="16135" max="16135" width="3.125" style="125" customWidth="1"/>
    <col min="16136" max="16384" width="9" style="125"/>
  </cols>
  <sheetData>
    <row r="1" spans="1:8" ht="29.25" customHeight="1">
      <c r="A1" s="849" t="s">
        <v>127</v>
      </c>
      <c r="B1" s="849"/>
      <c r="C1" s="849"/>
      <c r="D1" s="849"/>
      <c r="E1" s="849"/>
      <c r="F1" s="849"/>
      <c r="H1" s="125" t="s">
        <v>247</v>
      </c>
    </row>
    <row r="2" spans="1:8" s="129" customFormat="1" ht="19.5" customHeight="1">
      <c r="A2" s="126" t="s">
        <v>128</v>
      </c>
      <c r="B2" s="850" t="s">
        <v>128</v>
      </c>
      <c r="C2" s="850"/>
      <c r="D2" s="127" t="s">
        <v>129</v>
      </c>
      <c r="E2" s="236" t="s">
        <v>194</v>
      </c>
      <c r="F2" s="128" t="s">
        <v>130</v>
      </c>
      <c r="H2" s="333">
        <v>1</v>
      </c>
    </row>
    <row r="3" spans="1:8" ht="19.5" customHeight="1">
      <c r="A3" s="845" t="s">
        <v>131</v>
      </c>
      <c r="B3" s="847" t="s">
        <v>132</v>
      </c>
      <c r="C3" s="197" t="s">
        <v>133</v>
      </c>
      <c r="D3" s="130" t="s">
        <v>134</v>
      </c>
      <c r="E3" s="656">
        <v>373353</v>
      </c>
      <c r="F3" s="132"/>
      <c r="H3" s="352">
        <f>ROUND(E3*$H$2,0)</f>
        <v>373353</v>
      </c>
    </row>
    <row r="4" spans="1:8" ht="19.5" customHeight="1">
      <c r="A4" s="846"/>
      <c r="B4" s="852"/>
      <c r="C4" s="197" t="s">
        <v>135</v>
      </c>
      <c r="D4" s="130" t="s">
        <v>134</v>
      </c>
      <c r="E4" s="656">
        <v>310884</v>
      </c>
      <c r="F4" s="132"/>
      <c r="H4" s="352">
        <f t="shared" ref="H4:H16" si="0">ROUND(E4*$H$2,0)</f>
        <v>310884</v>
      </c>
    </row>
    <row r="5" spans="1:8" ht="19.5" customHeight="1">
      <c r="A5" s="846"/>
      <c r="B5" s="852"/>
      <c r="C5" s="197" t="s">
        <v>136</v>
      </c>
      <c r="D5" s="130" t="s">
        <v>134</v>
      </c>
      <c r="E5" s="656">
        <v>295138</v>
      </c>
      <c r="F5" s="132"/>
      <c r="H5" s="352">
        <f t="shared" si="0"/>
        <v>295138</v>
      </c>
    </row>
    <row r="6" spans="1:8" ht="19.5" customHeight="1">
      <c r="A6" s="846"/>
      <c r="B6" s="852"/>
      <c r="C6" s="197" t="s">
        <v>137</v>
      </c>
      <c r="D6" s="130" t="s">
        <v>134</v>
      </c>
      <c r="E6" s="656">
        <v>235459</v>
      </c>
      <c r="F6" s="132"/>
      <c r="H6" s="352">
        <f t="shared" si="0"/>
        <v>235459</v>
      </c>
    </row>
    <row r="7" spans="1:8" ht="19.5" customHeight="1">
      <c r="A7" s="846"/>
      <c r="B7" s="852"/>
      <c r="C7" s="197" t="s">
        <v>138</v>
      </c>
      <c r="D7" s="130" t="s">
        <v>134</v>
      </c>
      <c r="E7" s="656">
        <v>281075</v>
      </c>
      <c r="F7" s="132"/>
      <c r="H7" s="352">
        <f t="shared" si="0"/>
        <v>281075</v>
      </c>
    </row>
    <row r="8" spans="1:8" ht="19.5" customHeight="1">
      <c r="A8" s="846"/>
      <c r="B8" s="852"/>
      <c r="C8" s="197" t="s">
        <v>139</v>
      </c>
      <c r="D8" s="130" t="s">
        <v>134</v>
      </c>
      <c r="E8" s="656">
        <v>250087</v>
      </c>
      <c r="F8" s="132"/>
      <c r="H8" s="352">
        <f t="shared" si="0"/>
        <v>250087</v>
      </c>
    </row>
    <row r="9" spans="1:8" ht="19.5" customHeight="1">
      <c r="A9" s="846"/>
      <c r="B9" s="852"/>
      <c r="C9" s="197" t="s">
        <v>140</v>
      </c>
      <c r="D9" s="130" t="s">
        <v>134</v>
      </c>
      <c r="E9" s="656">
        <v>218142</v>
      </c>
      <c r="F9" s="132"/>
      <c r="H9" s="352">
        <f t="shared" si="0"/>
        <v>218142</v>
      </c>
    </row>
    <row r="10" spans="1:8" ht="19.5" customHeight="1">
      <c r="A10" s="846"/>
      <c r="B10" s="852"/>
      <c r="C10" s="133" t="s">
        <v>141</v>
      </c>
      <c r="D10" s="130" t="s">
        <v>134</v>
      </c>
      <c r="E10" s="656">
        <v>213033</v>
      </c>
      <c r="F10" s="132"/>
      <c r="H10" s="352">
        <f t="shared" si="0"/>
        <v>213033</v>
      </c>
    </row>
    <row r="11" spans="1:8" ht="19.5" customHeight="1">
      <c r="A11" s="846"/>
      <c r="B11" s="852"/>
      <c r="C11" s="133" t="s">
        <v>142</v>
      </c>
      <c r="D11" s="392" t="s">
        <v>134</v>
      </c>
      <c r="E11" s="657">
        <v>172068</v>
      </c>
      <c r="F11" s="132"/>
      <c r="H11" s="352">
        <f>ROUND(E11*$H$2,0)</f>
        <v>172068</v>
      </c>
    </row>
    <row r="12" spans="1:8" ht="19.5" customHeight="1">
      <c r="A12" s="846"/>
      <c r="B12" s="852"/>
      <c r="C12" s="133" t="s">
        <v>143</v>
      </c>
      <c r="D12" s="392" t="s">
        <v>134</v>
      </c>
      <c r="E12" s="657">
        <v>226122</v>
      </c>
      <c r="F12" s="132"/>
      <c r="H12" s="352">
        <f t="shared" si="0"/>
        <v>226122</v>
      </c>
    </row>
    <row r="13" spans="1:8" ht="19.5" customHeight="1">
      <c r="A13" s="846"/>
      <c r="B13" s="852"/>
      <c r="C13" s="133" t="s">
        <v>159</v>
      </c>
      <c r="D13" s="130" t="s">
        <v>134</v>
      </c>
      <c r="E13" s="257"/>
      <c r="F13" s="132"/>
      <c r="H13" s="352">
        <f t="shared" si="0"/>
        <v>0</v>
      </c>
    </row>
    <row r="14" spans="1:8" ht="19.5" customHeight="1">
      <c r="A14" s="846"/>
      <c r="B14" s="852"/>
      <c r="C14" s="133" t="s">
        <v>144</v>
      </c>
      <c r="D14" s="130" t="s">
        <v>134</v>
      </c>
      <c r="E14" s="131"/>
      <c r="F14" s="132"/>
      <c r="H14" s="352">
        <f t="shared" si="0"/>
        <v>0</v>
      </c>
    </row>
    <row r="15" spans="1:8" ht="19.5" customHeight="1">
      <c r="A15" s="846"/>
      <c r="B15" s="852"/>
      <c r="C15" s="133" t="s">
        <v>145</v>
      </c>
      <c r="D15" s="130" t="s">
        <v>134</v>
      </c>
      <c r="E15" s="131"/>
      <c r="F15" s="132"/>
      <c r="H15" s="352">
        <f t="shared" si="0"/>
        <v>0</v>
      </c>
    </row>
    <row r="16" spans="1:8" ht="19.5" customHeight="1">
      <c r="A16" s="851"/>
      <c r="B16" s="848"/>
      <c r="C16" s="133" t="s">
        <v>146</v>
      </c>
      <c r="D16" s="130" t="s">
        <v>134</v>
      </c>
      <c r="E16" s="131"/>
      <c r="F16" s="132"/>
      <c r="H16" s="352">
        <f t="shared" si="0"/>
        <v>0</v>
      </c>
    </row>
    <row r="17" spans="1:11" ht="19.5" customHeight="1">
      <c r="A17" s="845" t="s">
        <v>147</v>
      </c>
      <c r="B17" s="130" t="s">
        <v>148</v>
      </c>
      <c r="C17" s="847" t="s">
        <v>149</v>
      </c>
      <c r="D17" s="130" t="s">
        <v>26</v>
      </c>
      <c r="E17" s="258">
        <v>1603.69</v>
      </c>
      <c r="F17" s="134"/>
      <c r="H17" s="352">
        <f>ROUND(E17*$H$2,0)</f>
        <v>1604</v>
      </c>
      <c r="I17" s="135"/>
      <c r="J17" s="136"/>
      <c r="K17" s="137"/>
    </row>
    <row r="18" spans="1:11" ht="19.5" customHeight="1">
      <c r="A18" s="846"/>
      <c r="B18" s="130" t="s">
        <v>25</v>
      </c>
      <c r="C18" s="848"/>
      <c r="D18" s="130" t="s">
        <v>26</v>
      </c>
      <c r="E18" s="644">
        <v>1747.7</v>
      </c>
      <c r="F18" s="134"/>
      <c r="H18" s="352">
        <f>ROUND(E18*$H$2,0)</f>
        <v>1748</v>
      </c>
      <c r="I18" s="135"/>
      <c r="J18" s="138"/>
      <c r="K18" s="137"/>
    </row>
    <row r="19" spans="1:11" ht="19.5" customHeight="1">
      <c r="A19" s="139" t="s">
        <v>150</v>
      </c>
      <c r="B19" s="141" t="s">
        <v>151</v>
      </c>
      <c r="C19" s="140"/>
      <c r="D19" s="141" t="s">
        <v>152</v>
      </c>
      <c r="E19" s="645">
        <v>19600000</v>
      </c>
      <c r="F19" s="142"/>
      <c r="H19" s="352">
        <f>ROUND(E19*$H$2,0)</f>
        <v>19600000</v>
      </c>
      <c r="I19" s="643" t="s">
        <v>350</v>
      </c>
      <c r="J19" s="135"/>
      <c r="K19" s="137"/>
    </row>
    <row r="20" spans="1:11" ht="19.5" customHeight="1">
      <c r="A20" s="125" t="s">
        <v>352</v>
      </c>
    </row>
    <row r="21" spans="1:11" ht="19.5" customHeight="1">
      <c r="A21" s="125" t="s">
        <v>346</v>
      </c>
    </row>
    <row r="22" spans="1:11" ht="19.5" customHeight="1"/>
    <row r="23" spans="1:11" ht="15.95" customHeight="1"/>
    <row r="24" spans="1:11" ht="15.95" customHeight="1"/>
  </sheetData>
  <mergeCells count="6">
    <mergeCell ref="A17:A18"/>
    <mergeCell ref="C17:C18"/>
    <mergeCell ref="A1:F1"/>
    <mergeCell ref="B2:C2"/>
    <mergeCell ref="A3:A16"/>
    <mergeCell ref="B3:B16"/>
  </mergeCells>
  <phoneticPr fontId="27" type="noConversion"/>
  <printOptions horizontalCentered="1"/>
  <pageMargins left="0.78740157480314965" right="0.59055118110236227" top="0.59055118110236227" bottom="0.47244094488188981" header="0.51181102362204722" footer="0.51181102362204722"/>
  <pageSetup paperSize="9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"/>
  <sheetViews>
    <sheetView view="pageBreakPreview" zoomScale="115" zoomScaleSheetLayoutView="115" workbookViewId="0">
      <selection activeCell="C8" sqref="C8"/>
    </sheetView>
  </sheetViews>
  <sheetFormatPr defaultRowHeight="14.25"/>
  <sheetData/>
  <phoneticPr fontId="27" type="noConversion"/>
  <pageMargins left="0.21" right="0.18" top="0.39" bottom="0.43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43"/>
  <sheetViews>
    <sheetView view="pageBreakPreview" topLeftCell="A7" zoomScaleNormal="100" zoomScaleSheetLayoutView="100" workbookViewId="0">
      <selection activeCell="C8" sqref="C8"/>
    </sheetView>
  </sheetViews>
  <sheetFormatPr defaultRowHeight="13.5"/>
  <cols>
    <col min="1" max="1" width="17.75" style="583" customWidth="1"/>
    <col min="2" max="12" width="12.25" style="583" customWidth="1"/>
    <col min="13" max="16384" width="9" style="583"/>
  </cols>
  <sheetData>
    <row r="1" spans="1:12">
      <c r="A1" s="619" t="s">
        <v>330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</row>
    <row r="2" spans="1:12">
      <c r="A2" s="620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</row>
    <row r="3" spans="1:12">
      <c r="A3" s="619" t="s">
        <v>329</v>
      </c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</row>
    <row r="4" spans="1:12">
      <c r="A4" s="590" t="s">
        <v>328</v>
      </c>
      <c r="B4" s="590"/>
      <c r="C4" s="590"/>
      <c r="D4" s="590"/>
      <c r="E4" s="590"/>
      <c r="F4" s="590"/>
      <c r="G4" s="590"/>
      <c r="H4" s="590"/>
      <c r="I4" s="590"/>
      <c r="J4" s="590"/>
      <c r="K4" s="590"/>
      <c r="L4" s="590"/>
    </row>
    <row r="5" spans="1:12">
      <c r="A5" s="618"/>
      <c r="B5" s="853" t="s">
        <v>327</v>
      </c>
      <c r="C5" s="853"/>
      <c r="D5" s="853"/>
      <c r="E5" s="853"/>
      <c r="F5" s="853"/>
      <c r="G5" s="853"/>
      <c r="H5" s="853"/>
      <c r="I5" s="853"/>
      <c r="J5" s="853"/>
      <c r="K5" s="853"/>
      <c r="L5" s="617" t="s">
        <v>326</v>
      </c>
    </row>
    <row r="6" spans="1:12">
      <c r="A6" s="616" t="s">
        <v>325</v>
      </c>
      <c r="B6" s="854" t="s">
        <v>324</v>
      </c>
      <c r="C6" s="854"/>
      <c r="D6" s="854" t="s">
        <v>323</v>
      </c>
      <c r="E6" s="854"/>
      <c r="F6" s="854" t="s">
        <v>322</v>
      </c>
      <c r="G6" s="854"/>
      <c r="H6" s="854" t="s">
        <v>321</v>
      </c>
      <c r="I6" s="854"/>
      <c r="J6" s="854" t="s">
        <v>320</v>
      </c>
      <c r="K6" s="854"/>
      <c r="L6" s="615" t="s">
        <v>319</v>
      </c>
    </row>
    <row r="7" spans="1:12" ht="14.25" thickBot="1">
      <c r="A7" s="614"/>
      <c r="B7" s="613" t="s">
        <v>318</v>
      </c>
      <c r="C7" s="613" t="s">
        <v>317</v>
      </c>
      <c r="D7" s="613" t="s">
        <v>318</v>
      </c>
      <c r="E7" s="613" t="s">
        <v>317</v>
      </c>
      <c r="F7" s="613" t="s">
        <v>318</v>
      </c>
      <c r="G7" s="613" t="s">
        <v>317</v>
      </c>
      <c r="H7" s="613" t="s">
        <v>318</v>
      </c>
      <c r="I7" s="613" t="s">
        <v>317</v>
      </c>
      <c r="J7" s="613" t="s">
        <v>318</v>
      </c>
      <c r="K7" s="613" t="s">
        <v>317</v>
      </c>
      <c r="L7" s="612" t="s">
        <v>316</v>
      </c>
    </row>
    <row r="8" spans="1:12" ht="14.25" thickTop="1">
      <c r="A8" s="611" t="s">
        <v>315</v>
      </c>
      <c r="B8" s="602">
        <v>0.55800000000000005</v>
      </c>
      <c r="C8" s="602">
        <v>0.09</v>
      </c>
      <c r="D8" s="602">
        <v>0.54</v>
      </c>
      <c r="E8" s="602">
        <v>8.6999999999999994E-2</v>
      </c>
      <c r="F8" s="602">
        <v>0.52400000000000002</v>
      </c>
      <c r="G8" s="602">
        <v>8.4000000000000005E-2</v>
      </c>
      <c r="H8" s="602">
        <v>0.50700000000000001</v>
      </c>
      <c r="I8" s="602">
        <v>8.2000000000000003E-2</v>
      </c>
      <c r="J8" s="602">
        <v>0.49099999999999999</v>
      </c>
      <c r="K8" s="602">
        <v>7.8E-2</v>
      </c>
      <c r="L8" s="610">
        <v>3</v>
      </c>
    </row>
    <row r="9" spans="1:12">
      <c r="A9" s="603" t="s">
        <v>314</v>
      </c>
      <c r="B9" s="602">
        <v>0.63100000000000001</v>
      </c>
      <c r="C9" s="602">
        <v>0.1</v>
      </c>
      <c r="D9" s="602">
        <v>0.61299999999999999</v>
      </c>
      <c r="E9" s="602">
        <v>9.9000000000000005E-2</v>
      </c>
      <c r="F9" s="602">
        <v>0.59399999999999997</v>
      </c>
      <c r="G9" s="602">
        <v>9.6000000000000002E-2</v>
      </c>
      <c r="H9" s="602">
        <v>0.57499999999999996</v>
      </c>
      <c r="I9" s="602">
        <v>9.2999999999999999E-2</v>
      </c>
      <c r="J9" s="602">
        <v>0.55500000000000005</v>
      </c>
      <c r="K9" s="602">
        <v>0.09</v>
      </c>
      <c r="L9" s="601">
        <v>5</v>
      </c>
    </row>
    <row r="10" spans="1:12">
      <c r="A10" s="603" t="s">
        <v>313</v>
      </c>
      <c r="B10" s="602">
        <v>0.69699999999999995</v>
      </c>
      <c r="C10" s="602">
        <v>0.112</v>
      </c>
      <c r="D10" s="602">
        <v>0.67800000000000005</v>
      </c>
      <c r="E10" s="602">
        <v>0.107</v>
      </c>
      <c r="F10" s="602">
        <v>0.65500000000000003</v>
      </c>
      <c r="G10" s="602">
        <v>0.106</v>
      </c>
      <c r="H10" s="602">
        <v>0.63600000000000001</v>
      </c>
      <c r="I10" s="602">
        <v>0.10100000000000001</v>
      </c>
      <c r="J10" s="602">
        <v>0.61299999999999999</v>
      </c>
      <c r="K10" s="602">
        <v>9.9000000000000005E-2</v>
      </c>
      <c r="L10" s="601">
        <v>5</v>
      </c>
    </row>
    <row r="11" spans="1:12">
      <c r="A11" s="603" t="s">
        <v>312</v>
      </c>
      <c r="B11" s="602">
        <v>0.501</v>
      </c>
      <c r="C11" s="602">
        <v>8.1000000000000003E-2</v>
      </c>
      <c r="D11" s="602">
        <v>0.48699999999999999</v>
      </c>
      <c r="E11" s="602">
        <v>7.8E-2</v>
      </c>
      <c r="F11" s="602">
        <v>0.47199999999999998</v>
      </c>
      <c r="G11" s="602">
        <v>7.5999999999999998E-2</v>
      </c>
      <c r="H11" s="602">
        <v>0.45700000000000002</v>
      </c>
      <c r="I11" s="602">
        <v>7.2999999999999995E-2</v>
      </c>
      <c r="J11" s="602">
        <v>0.442</v>
      </c>
      <c r="K11" s="602">
        <v>7.0000000000000007E-2</v>
      </c>
      <c r="L11" s="601">
        <v>3</v>
      </c>
    </row>
    <row r="12" spans="1:12">
      <c r="A12" s="603" t="s">
        <v>311</v>
      </c>
      <c r="B12" s="602">
        <v>0.501</v>
      </c>
      <c r="C12" s="602">
        <v>8.1000000000000003E-2</v>
      </c>
      <c r="D12" s="602">
        <v>0.48699999999999999</v>
      </c>
      <c r="E12" s="602">
        <v>7.8E-2</v>
      </c>
      <c r="F12" s="602">
        <v>0.47199999999999998</v>
      </c>
      <c r="G12" s="602">
        <v>7.5999999999999998E-2</v>
      </c>
      <c r="H12" s="602">
        <v>0.45700000000000002</v>
      </c>
      <c r="I12" s="602">
        <v>7.2999999999999995E-2</v>
      </c>
      <c r="J12" s="602">
        <v>0.442</v>
      </c>
      <c r="K12" s="602">
        <v>7.0000000000000007E-2</v>
      </c>
      <c r="L12" s="601">
        <v>3</v>
      </c>
    </row>
    <row r="13" spans="1:12">
      <c r="A13" s="603" t="s">
        <v>310</v>
      </c>
      <c r="B13" s="602">
        <v>0.56899999999999995</v>
      </c>
      <c r="C13" s="602">
        <v>9.0999999999999998E-2</v>
      </c>
      <c r="D13" s="602">
        <v>0.55200000000000005</v>
      </c>
      <c r="E13" s="602">
        <v>8.7999999999999995E-2</v>
      </c>
      <c r="F13" s="602">
        <v>0.53400000000000003</v>
      </c>
      <c r="G13" s="602">
        <v>8.5000000000000006E-2</v>
      </c>
      <c r="H13" s="602">
        <v>0.51800000000000002</v>
      </c>
      <c r="I13" s="602">
        <v>8.4000000000000005E-2</v>
      </c>
      <c r="J13" s="602">
        <v>0.5</v>
      </c>
      <c r="K13" s="602">
        <v>8.1000000000000003E-2</v>
      </c>
      <c r="L13" s="601">
        <v>5</v>
      </c>
    </row>
    <row r="14" spans="1:12">
      <c r="A14" s="603" t="s">
        <v>309</v>
      </c>
      <c r="B14" s="602">
        <v>0.56899999999999995</v>
      </c>
      <c r="C14" s="602">
        <v>9.0999999999999998E-2</v>
      </c>
      <c r="D14" s="602">
        <v>0.55200000000000005</v>
      </c>
      <c r="E14" s="602">
        <v>8.7999999999999995E-2</v>
      </c>
      <c r="F14" s="602">
        <v>0.53400000000000003</v>
      </c>
      <c r="G14" s="602">
        <v>8.5000000000000006E-2</v>
      </c>
      <c r="H14" s="602">
        <v>0.51800000000000002</v>
      </c>
      <c r="I14" s="602">
        <v>8.4000000000000005E-2</v>
      </c>
      <c r="J14" s="602">
        <v>0.5</v>
      </c>
      <c r="K14" s="602">
        <v>8.1000000000000003E-2</v>
      </c>
      <c r="L14" s="601">
        <v>5</v>
      </c>
    </row>
    <row r="15" spans="1:12">
      <c r="A15" s="603" t="s">
        <v>308</v>
      </c>
      <c r="B15" s="602">
        <v>0.44600000000000001</v>
      </c>
      <c r="C15" s="602">
        <v>7.1999999999999995E-2</v>
      </c>
      <c r="D15" s="602">
        <v>0.433</v>
      </c>
      <c r="E15" s="602">
        <v>6.9000000000000006E-2</v>
      </c>
      <c r="F15" s="602">
        <v>0.41899999999999998</v>
      </c>
      <c r="G15" s="602">
        <v>6.7000000000000004E-2</v>
      </c>
      <c r="H15" s="602">
        <v>0.40600000000000003</v>
      </c>
      <c r="I15" s="602">
        <v>6.6000000000000003E-2</v>
      </c>
      <c r="J15" s="602">
        <v>0.39300000000000002</v>
      </c>
      <c r="K15" s="602">
        <v>6.3E-2</v>
      </c>
      <c r="L15" s="601">
        <v>3</v>
      </c>
    </row>
    <row r="16" spans="1:12">
      <c r="A16" s="603" t="s">
        <v>307</v>
      </c>
      <c r="B16" s="602">
        <v>0.69699999999999995</v>
      </c>
      <c r="C16" s="602">
        <v>0.112</v>
      </c>
      <c r="D16" s="602">
        <v>0.67800000000000005</v>
      </c>
      <c r="E16" s="602">
        <v>0.107</v>
      </c>
      <c r="F16" s="602">
        <v>0.65500000000000003</v>
      </c>
      <c r="G16" s="602">
        <v>0.106</v>
      </c>
      <c r="H16" s="602">
        <v>0.63600000000000001</v>
      </c>
      <c r="I16" s="602">
        <v>0.10100000000000001</v>
      </c>
      <c r="J16" s="602">
        <v>0.61299999999999999</v>
      </c>
      <c r="K16" s="602">
        <v>9.9000000000000005E-2</v>
      </c>
      <c r="L16" s="601">
        <v>4</v>
      </c>
    </row>
    <row r="17" spans="1:12">
      <c r="A17" s="603" t="s">
        <v>306</v>
      </c>
      <c r="B17" s="602">
        <v>0.69699999999999995</v>
      </c>
      <c r="C17" s="602">
        <v>0.112</v>
      </c>
      <c r="D17" s="602">
        <v>0.67800000000000005</v>
      </c>
      <c r="E17" s="602">
        <v>0.107</v>
      </c>
      <c r="F17" s="602">
        <v>0.65500000000000003</v>
      </c>
      <c r="G17" s="602">
        <v>0.106</v>
      </c>
      <c r="H17" s="602">
        <v>0.63600000000000001</v>
      </c>
      <c r="I17" s="602">
        <v>0.10100000000000001</v>
      </c>
      <c r="J17" s="602">
        <v>0.61299999999999999</v>
      </c>
      <c r="K17" s="602">
        <v>9.9000000000000005E-2</v>
      </c>
      <c r="L17" s="601">
        <v>4</v>
      </c>
    </row>
    <row r="18" spans="1:12">
      <c r="A18" s="603" t="s">
        <v>305</v>
      </c>
      <c r="B18" s="602">
        <v>0.59599999999999997</v>
      </c>
      <c r="C18" s="602">
        <v>9.6000000000000002E-2</v>
      </c>
      <c r="D18" s="602">
        <v>0.57599999999999996</v>
      </c>
      <c r="E18" s="602">
        <v>9.2999999999999999E-2</v>
      </c>
      <c r="F18" s="602">
        <v>0.56000000000000005</v>
      </c>
      <c r="G18" s="602">
        <v>0.09</v>
      </c>
      <c r="H18" s="602">
        <v>0.54</v>
      </c>
      <c r="I18" s="602">
        <v>8.6999999999999994E-2</v>
      </c>
      <c r="J18" s="602">
        <v>0.52400000000000002</v>
      </c>
      <c r="K18" s="602">
        <v>8.4000000000000005E-2</v>
      </c>
      <c r="L18" s="601">
        <v>3</v>
      </c>
    </row>
    <row r="19" spans="1:12">
      <c r="A19" s="603" t="s">
        <v>304</v>
      </c>
      <c r="B19" s="602">
        <v>0.77200000000000002</v>
      </c>
      <c r="C19" s="602">
        <v>0.124</v>
      </c>
      <c r="D19" s="602">
        <v>0.749</v>
      </c>
      <c r="E19" s="602">
        <v>0.11899999999999999</v>
      </c>
      <c r="F19" s="602">
        <v>0.72499999999999998</v>
      </c>
      <c r="G19" s="602">
        <v>0.11600000000000001</v>
      </c>
      <c r="H19" s="602">
        <v>0.70299999999999996</v>
      </c>
      <c r="I19" s="602">
        <v>0.112</v>
      </c>
      <c r="J19" s="602">
        <v>0.67900000000000005</v>
      </c>
      <c r="K19" s="602">
        <v>0.107</v>
      </c>
      <c r="L19" s="601">
        <v>2</v>
      </c>
    </row>
    <row r="20" spans="1:12">
      <c r="A20" s="606" t="s">
        <v>303</v>
      </c>
      <c r="B20" s="602">
        <v>0.60699999999999998</v>
      </c>
      <c r="C20" s="602">
        <v>9.7000000000000003E-2</v>
      </c>
      <c r="D20" s="602">
        <v>0.59</v>
      </c>
      <c r="E20" s="602">
        <v>9.4E-2</v>
      </c>
      <c r="F20" s="602">
        <v>0.57199999999999995</v>
      </c>
      <c r="G20" s="602">
        <v>9.2999999999999999E-2</v>
      </c>
      <c r="H20" s="602">
        <v>0.55400000000000005</v>
      </c>
      <c r="I20" s="602">
        <v>8.7999999999999995E-2</v>
      </c>
      <c r="J20" s="602">
        <v>0.53600000000000003</v>
      </c>
      <c r="K20" s="602">
        <v>8.5000000000000006E-2</v>
      </c>
      <c r="L20" s="604">
        <v>2</v>
      </c>
    </row>
    <row r="21" spans="1:12">
      <c r="A21" s="606" t="s">
        <v>302</v>
      </c>
      <c r="B21" s="605">
        <v>0.60699999999999998</v>
      </c>
      <c r="C21" s="605">
        <v>9.7000000000000003E-2</v>
      </c>
      <c r="D21" s="605">
        <v>0.59</v>
      </c>
      <c r="E21" s="605">
        <v>9.4E-2</v>
      </c>
      <c r="F21" s="605">
        <v>0.57199999999999995</v>
      </c>
      <c r="G21" s="605">
        <v>9.2999999999999999E-2</v>
      </c>
      <c r="H21" s="605">
        <v>0.55400000000000005</v>
      </c>
      <c r="I21" s="605">
        <v>8.7999999999999995E-2</v>
      </c>
      <c r="J21" s="605">
        <v>0.53600000000000003</v>
      </c>
      <c r="K21" s="605">
        <v>8.5000000000000006E-2</v>
      </c>
      <c r="L21" s="604">
        <v>2</v>
      </c>
    </row>
    <row r="22" spans="1:12">
      <c r="A22" s="609" t="s">
        <v>301</v>
      </c>
      <c r="B22" s="608">
        <v>0.65200000000000002</v>
      </c>
      <c r="C22" s="608">
        <v>0.104</v>
      </c>
      <c r="D22" s="608">
        <v>0.63300000000000001</v>
      </c>
      <c r="E22" s="608">
        <v>0.1</v>
      </c>
      <c r="F22" s="608">
        <v>0.61299999999999999</v>
      </c>
      <c r="G22" s="608">
        <v>9.9000000000000005E-2</v>
      </c>
      <c r="H22" s="608">
        <v>0.59399999999999997</v>
      </c>
      <c r="I22" s="608">
        <v>9.6000000000000002E-2</v>
      </c>
      <c r="J22" s="608">
        <v>0.57299999999999995</v>
      </c>
      <c r="K22" s="608">
        <v>9.2999999999999999E-2</v>
      </c>
      <c r="L22" s="607">
        <v>3</v>
      </c>
    </row>
    <row r="23" spans="1:12">
      <c r="A23" s="606" t="s">
        <v>300</v>
      </c>
      <c r="B23" s="605">
        <v>0.60699999999999998</v>
      </c>
      <c r="C23" s="605">
        <v>9.7000000000000003E-2</v>
      </c>
      <c r="D23" s="605">
        <v>0.59</v>
      </c>
      <c r="E23" s="605">
        <v>9.4E-2</v>
      </c>
      <c r="F23" s="605">
        <v>0.57199999999999995</v>
      </c>
      <c r="G23" s="605">
        <v>9.2999999999999999E-2</v>
      </c>
      <c r="H23" s="605">
        <v>0.55400000000000005</v>
      </c>
      <c r="I23" s="605">
        <v>8.7999999999999995E-2</v>
      </c>
      <c r="J23" s="605">
        <v>0.53600000000000003</v>
      </c>
      <c r="K23" s="605">
        <v>8.5000000000000006E-2</v>
      </c>
      <c r="L23" s="604">
        <v>2</v>
      </c>
    </row>
    <row r="24" spans="1:12">
      <c r="A24" s="603" t="s">
        <v>299</v>
      </c>
      <c r="B24" s="602">
        <v>0.33600000000000002</v>
      </c>
      <c r="C24" s="602">
        <v>5.3999999999999999E-2</v>
      </c>
      <c r="D24" s="602">
        <v>0.32400000000000001</v>
      </c>
      <c r="E24" s="602">
        <v>5.1999999999999998E-2</v>
      </c>
      <c r="F24" s="602">
        <v>0.315</v>
      </c>
      <c r="G24" s="602">
        <v>5.0999999999999997E-2</v>
      </c>
      <c r="H24" s="602">
        <v>0.30599999999999999</v>
      </c>
      <c r="I24" s="602">
        <v>4.8000000000000001E-2</v>
      </c>
      <c r="J24" s="602">
        <v>0.29399999999999998</v>
      </c>
      <c r="K24" s="602">
        <v>4.8000000000000001E-2</v>
      </c>
      <c r="L24" s="601">
        <v>3</v>
      </c>
    </row>
    <row r="25" spans="1:12">
      <c r="A25" s="603" t="s">
        <v>298</v>
      </c>
      <c r="B25" s="602">
        <v>0.33600000000000002</v>
      </c>
      <c r="C25" s="602">
        <v>5.3999999999999999E-2</v>
      </c>
      <c r="D25" s="602">
        <v>0.32400000000000001</v>
      </c>
      <c r="E25" s="602">
        <v>5.1999999999999998E-2</v>
      </c>
      <c r="F25" s="602">
        <v>0.315</v>
      </c>
      <c r="G25" s="602">
        <v>5.0999999999999997E-2</v>
      </c>
      <c r="H25" s="602">
        <v>0.30599999999999999</v>
      </c>
      <c r="I25" s="602">
        <v>4.8000000000000001E-2</v>
      </c>
      <c r="J25" s="602">
        <v>0.29399999999999998</v>
      </c>
      <c r="K25" s="602">
        <v>0.48</v>
      </c>
      <c r="L25" s="601">
        <v>2</v>
      </c>
    </row>
    <row r="26" spans="1:12">
      <c r="A26" s="603" t="s">
        <v>297</v>
      </c>
      <c r="B26" s="602">
        <v>0.40100000000000002</v>
      </c>
      <c r="C26" s="602">
        <v>6.4000000000000001E-2</v>
      </c>
      <c r="D26" s="602">
        <v>0.39</v>
      </c>
      <c r="E26" s="602">
        <v>6.0999999999999999E-2</v>
      </c>
      <c r="F26" s="602">
        <v>0.378</v>
      </c>
      <c r="G26" s="602">
        <v>0.06</v>
      </c>
      <c r="H26" s="602">
        <v>0.36599999999999999</v>
      </c>
      <c r="I26" s="602">
        <v>0.06</v>
      </c>
      <c r="J26" s="602">
        <v>0.35399999999999998</v>
      </c>
      <c r="K26" s="602">
        <v>5.8000000000000003E-2</v>
      </c>
      <c r="L26" s="601">
        <v>3</v>
      </c>
    </row>
    <row r="27" spans="1:12">
      <c r="A27" s="603" t="s">
        <v>296</v>
      </c>
      <c r="B27" s="602">
        <v>0.41599999999999998</v>
      </c>
      <c r="C27" s="602">
        <v>6.7000000000000004E-2</v>
      </c>
      <c r="D27" s="602">
        <v>0.40400000000000003</v>
      </c>
      <c r="E27" s="602">
        <v>6.6000000000000003E-2</v>
      </c>
      <c r="F27" s="602">
        <v>0.39100000000000001</v>
      </c>
      <c r="G27" s="602">
        <v>6.3E-2</v>
      </c>
      <c r="H27" s="602">
        <v>0.379</v>
      </c>
      <c r="I27" s="602">
        <v>0.06</v>
      </c>
      <c r="J27" s="602">
        <v>0.36599999999999999</v>
      </c>
      <c r="K27" s="602">
        <v>0.06</v>
      </c>
      <c r="L27" s="601">
        <v>2</v>
      </c>
    </row>
    <row r="28" spans="1:12">
      <c r="A28" s="603" t="s">
        <v>295</v>
      </c>
      <c r="B28" s="602">
        <v>0.41599999999999998</v>
      </c>
      <c r="C28" s="602">
        <v>6.7000000000000004E-2</v>
      </c>
      <c r="D28" s="602">
        <v>0.40400000000000003</v>
      </c>
      <c r="E28" s="602">
        <v>6.6000000000000003E-2</v>
      </c>
      <c r="F28" s="602">
        <v>0.39100000000000001</v>
      </c>
      <c r="G28" s="602">
        <v>6.3E-2</v>
      </c>
      <c r="H28" s="602">
        <v>0.379</v>
      </c>
      <c r="I28" s="602">
        <v>0.06</v>
      </c>
      <c r="J28" s="602">
        <v>0.36599999999999999</v>
      </c>
      <c r="K28" s="602">
        <v>0.06</v>
      </c>
      <c r="L28" s="601">
        <v>2</v>
      </c>
    </row>
    <row r="29" spans="1:12">
      <c r="A29" s="603" t="s">
        <v>294</v>
      </c>
      <c r="B29" s="602">
        <v>0.43099999999999999</v>
      </c>
      <c r="C29" s="602">
        <v>6.9000000000000006E-2</v>
      </c>
      <c r="D29" s="602">
        <v>0.41799999999999998</v>
      </c>
      <c r="E29" s="602">
        <v>6.7000000000000004E-2</v>
      </c>
      <c r="F29" s="602">
        <v>0.40600000000000003</v>
      </c>
      <c r="G29" s="602">
        <v>6.6000000000000003E-2</v>
      </c>
      <c r="H29" s="602">
        <v>0.39300000000000002</v>
      </c>
      <c r="I29" s="602">
        <v>6.3E-2</v>
      </c>
      <c r="J29" s="602">
        <v>0.379</v>
      </c>
      <c r="K29" s="602">
        <v>0.06</v>
      </c>
      <c r="L29" s="601">
        <v>3</v>
      </c>
    </row>
    <row r="30" spans="1:12">
      <c r="A30" s="600" t="s">
        <v>293</v>
      </c>
      <c r="B30" s="599">
        <f t="shared" ref="B30:K30" si="0">AVERAGE(B8:B29)</f>
        <v>0.54740909090909085</v>
      </c>
      <c r="C30" s="599">
        <f t="shared" si="0"/>
        <v>8.7818181818181809E-2</v>
      </c>
      <c r="D30" s="599">
        <f t="shared" si="0"/>
        <v>0.53136363636363626</v>
      </c>
      <c r="E30" s="599">
        <f t="shared" si="0"/>
        <v>8.4818181818181834E-2</v>
      </c>
      <c r="F30" s="599">
        <f t="shared" si="0"/>
        <v>0.51472727272727259</v>
      </c>
      <c r="G30" s="599">
        <f t="shared" si="0"/>
        <v>8.2954545454545447E-2</v>
      </c>
      <c r="H30" s="599">
        <f t="shared" si="0"/>
        <v>0.49881818181818177</v>
      </c>
      <c r="I30" s="599">
        <f t="shared" si="0"/>
        <v>7.9818181818181844E-2</v>
      </c>
      <c r="J30" s="599">
        <f t="shared" si="0"/>
        <v>0.48177272727272719</v>
      </c>
      <c r="K30" s="599">
        <f t="shared" si="0"/>
        <v>9.704545454545456E-2</v>
      </c>
      <c r="L30" s="598">
        <v>3.1360000000000001</v>
      </c>
    </row>
    <row r="31" spans="1:12">
      <c r="A31" s="590"/>
      <c r="B31" s="590"/>
      <c r="C31" s="590"/>
      <c r="D31" s="590"/>
      <c r="E31" s="590"/>
      <c r="F31" s="590"/>
      <c r="G31" s="590"/>
      <c r="H31" s="590"/>
      <c r="I31" s="590"/>
      <c r="J31" s="590"/>
      <c r="K31" s="590"/>
      <c r="L31" s="597"/>
    </row>
    <row r="32" spans="1:12">
      <c r="A32" s="590" t="s">
        <v>292</v>
      </c>
      <c r="B32" s="586"/>
      <c r="C32" s="586"/>
      <c r="D32" s="586"/>
      <c r="E32" s="586"/>
      <c r="F32" s="586"/>
      <c r="G32" s="586"/>
      <c r="H32" s="586"/>
      <c r="I32" s="586"/>
      <c r="J32" s="590"/>
      <c r="K32" s="590"/>
      <c r="L32" s="590"/>
    </row>
    <row r="33" spans="1:12">
      <c r="A33" s="586" t="s">
        <v>291</v>
      </c>
      <c r="B33" s="586"/>
      <c r="C33" s="586"/>
      <c r="D33" s="586"/>
      <c r="E33" s="586"/>
      <c r="F33" s="586"/>
      <c r="G33" s="586"/>
      <c r="H33" s="586"/>
      <c r="I33" s="586"/>
      <c r="J33" s="590"/>
      <c r="K33" s="590"/>
      <c r="L33" s="590"/>
    </row>
    <row r="34" spans="1:12">
      <c r="A34" s="586" t="s">
        <v>290</v>
      </c>
      <c r="B34" s="586"/>
      <c r="C34" s="586"/>
      <c r="D34" s="586"/>
      <c r="E34" s="586"/>
      <c r="F34" s="586"/>
      <c r="G34" s="586"/>
      <c r="H34" s="586"/>
      <c r="I34" s="586"/>
      <c r="J34" s="590"/>
      <c r="K34" s="590"/>
      <c r="L34" s="590"/>
    </row>
    <row r="35" spans="1:12">
      <c r="A35" s="586" t="s">
        <v>289</v>
      </c>
      <c r="B35" s="586"/>
      <c r="C35" s="586"/>
      <c r="D35" s="586"/>
      <c r="E35" s="586"/>
      <c r="F35" s="586"/>
      <c r="G35" s="586"/>
      <c r="H35" s="586"/>
      <c r="I35" s="586"/>
      <c r="J35" s="590"/>
      <c r="K35" s="590"/>
      <c r="L35" s="590"/>
    </row>
    <row r="36" spans="1:12">
      <c r="A36" s="586" t="s">
        <v>288</v>
      </c>
      <c r="B36" s="586"/>
      <c r="C36" s="586"/>
      <c r="D36" s="586"/>
      <c r="E36" s="586"/>
      <c r="F36" s="586"/>
      <c r="G36" s="586"/>
      <c r="H36" s="586"/>
      <c r="I36" s="586"/>
      <c r="J36" s="590"/>
      <c r="K36" s="590"/>
      <c r="L36" s="590"/>
    </row>
    <row r="37" spans="1:12">
      <c r="A37" s="586" t="s">
        <v>287</v>
      </c>
      <c r="B37" s="586"/>
      <c r="C37" s="586"/>
      <c r="D37" s="586"/>
      <c r="E37" s="586"/>
      <c r="F37" s="586"/>
      <c r="G37" s="586"/>
      <c r="H37" s="586"/>
      <c r="I37" s="586"/>
      <c r="J37" s="590"/>
      <c r="K37" s="590"/>
      <c r="L37" s="590"/>
    </row>
    <row r="38" spans="1:12">
      <c r="A38" s="586" t="s">
        <v>286</v>
      </c>
      <c r="B38" s="586"/>
      <c r="C38" s="586"/>
      <c r="D38" s="586"/>
      <c r="E38" s="586"/>
      <c r="F38" s="586"/>
      <c r="G38" s="586"/>
      <c r="H38" s="586"/>
      <c r="I38" s="586"/>
      <c r="J38" s="590"/>
      <c r="K38" s="590"/>
      <c r="L38" s="590"/>
    </row>
    <row r="39" spans="1:12">
      <c r="A39" s="586" t="s">
        <v>285</v>
      </c>
      <c r="B39" s="586"/>
      <c r="C39" s="586"/>
      <c r="D39" s="586"/>
      <c r="E39" s="586"/>
      <c r="F39" s="586"/>
      <c r="G39" s="586"/>
      <c r="H39" s="586"/>
      <c r="I39" s="586"/>
      <c r="J39" s="590"/>
      <c r="K39" s="590"/>
      <c r="L39" s="590"/>
    </row>
    <row r="40" spans="1:12">
      <c r="A40" s="596" t="s">
        <v>284</v>
      </c>
      <c r="B40" s="595">
        <f>내역서!K6</f>
        <v>36615222</v>
      </c>
      <c r="C40" s="586"/>
      <c r="D40" s="586"/>
      <c r="E40" s="586"/>
      <c r="F40" s="586"/>
      <c r="G40" s="586"/>
      <c r="H40" s="586"/>
      <c r="I40" s="586"/>
      <c r="J40" s="590"/>
      <c r="K40" s="590"/>
      <c r="L40" s="590"/>
    </row>
    <row r="41" spans="1:12">
      <c r="A41" s="594" t="s">
        <v>283</v>
      </c>
      <c r="B41" s="586" t="str">
        <f>" "&amp;FIXED(B40,0)&amp;"×("&amp;FIXED(B22,3)&amp;"%+"&amp;FIXED(C22,3)&amp;"%×"&amp;FIXED(0,0)&amp;"/365) = "</f>
        <v xml:space="preserve"> 36,615,222×(0.652%+0.104%×0/365) = </v>
      </c>
      <c r="C41" s="586"/>
      <c r="D41" s="590"/>
      <c r="E41" s="585">
        <f>B40*(B21%+C21%*0/365)</f>
        <v>222254.39754000001</v>
      </c>
      <c r="F41" s="586"/>
      <c r="G41" s="586"/>
      <c r="H41" s="586"/>
      <c r="I41" s="586"/>
      <c r="J41" s="586"/>
      <c r="K41" s="585"/>
      <c r="L41" s="584"/>
    </row>
    <row r="42" spans="1:12">
      <c r="A42" s="593" t="s">
        <v>90</v>
      </c>
      <c r="B42" s="592"/>
      <c r="C42" s="592"/>
      <c r="D42" s="592"/>
      <c r="E42" s="591">
        <f>SUM(E41:E41)</f>
        <v>222254.39754000001</v>
      </c>
      <c r="F42" s="590"/>
      <c r="G42" s="589"/>
      <c r="H42" s="586"/>
      <c r="I42" s="586"/>
      <c r="J42" s="586"/>
      <c r="K42" s="585"/>
      <c r="L42" s="584"/>
    </row>
    <row r="43" spans="1:12">
      <c r="A43" s="588" t="s">
        <v>52</v>
      </c>
      <c r="B43" s="586"/>
      <c r="C43" s="586"/>
      <c r="D43" s="585"/>
      <c r="E43" s="587">
        <f>ROUNDDOWN(E42,0)</f>
        <v>222254</v>
      </c>
      <c r="F43" s="586"/>
      <c r="G43" s="586"/>
      <c r="H43" s="586"/>
      <c r="I43" s="586"/>
      <c r="J43" s="586"/>
      <c r="K43" s="585"/>
      <c r="L43" s="584"/>
    </row>
  </sheetData>
  <mergeCells count="6">
    <mergeCell ref="B5:K5"/>
    <mergeCell ref="B6:C6"/>
    <mergeCell ref="D6:E6"/>
    <mergeCell ref="F6:G6"/>
    <mergeCell ref="H6:I6"/>
    <mergeCell ref="J6:K6"/>
  </mergeCells>
  <phoneticPr fontId="27" type="noConversion"/>
  <pageMargins left="0.98425196850393704" right="0.98425196850393704" top="0.98425196850393704" bottom="0.98425196850393704" header="0.51181102362204722" footer="0.51181102362204722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표지</vt:lpstr>
      <vt:lpstr>예정공정표</vt:lpstr>
      <vt:lpstr>갑지</vt:lpstr>
      <vt:lpstr>내역서</vt:lpstr>
      <vt:lpstr>대가산출</vt:lpstr>
      <vt:lpstr>일위대가</vt:lpstr>
      <vt:lpstr>대상시설물현황</vt:lpstr>
      <vt:lpstr>노임단가</vt:lpstr>
      <vt:lpstr>엔지니어 노임단가</vt:lpstr>
      <vt:lpstr>용역손해배상보험료</vt:lpstr>
      <vt:lpstr>갑지!Print_Area</vt:lpstr>
      <vt:lpstr>내역서!Print_Area</vt:lpstr>
      <vt:lpstr>노임단가!Print_Area</vt:lpstr>
      <vt:lpstr>대가산출!Print_Area</vt:lpstr>
      <vt:lpstr>대상시설물현황!Print_Area</vt:lpstr>
      <vt:lpstr>예정공정표!Print_Area</vt:lpstr>
      <vt:lpstr>일위대가!Print_Area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재두</dc:creator>
  <cp:lastModifiedBy>admin</cp:lastModifiedBy>
  <cp:lastPrinted>2026-08-21T05:42:51Z</cp:lastPrinted>
  <dcterms:created xsi:type="dcterms:W3CDTF">1997-12-02T22:35:09Z</dcterms:created>
  <dcterms:modified xsi:type="dcterms:W3CDTF">2026-08-21T05:43:06Z</dcterms:modified>
</cp:coreProperties>
</file>