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ls" ContentType="application/vnd.ms-exce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계약 지출\횡계지구\"/>
    </mc:Choice>
  </mc:AlternateContent>
  <x:bookViews>
    <x:workbookView xWindow="0" yWindow="0" windowWidth="28545" windowHeight="12660" tabRatio="873" activeTab="9"/>
  </x:bookViews>
  <x:sheets>
    <x:sheet name="표지및목차" sheetId="1" r:id="rId4"/>
    <x:sheet name="설계설명서" sheetId="2" r:id="rId5"/>
    <x:sheet name="공정,예정" sheetId="3" r:id="rId6"/>
    <x:sheet name="총괄내역갑지" sheetId="4" r:id="rId7"/>
    <x:sheet name="총괄내역서" sheetId="5" r:id="rId8"/>
    <x:sheet name="제경비산출근거" sheetId="6" r:id="rId9"/>
    <x:sheet name="토목내역서" sheetId="7" r:id="rId10"/>
    <x:sheet name="수량목차" sheetId="8" r:id="rId11"/>
    <x:sheet name="단가목차" sheetId="9" r:id="rId12"/>
    <x:sheet name="시방서" sheetId="10" r:id="rId13"/>
  </x:sheets>
  <x:externalReferences>
    <x:externalReference r:id="rId14"/>
    <x:externalReference r:id="rId15"/>
    <x:externalReference r:id="rId16"/>
    <x:externalReference r:id="rId17"/>
    <x:externalReference r:id="rId18"/>
    <x:externalReference r:id="rId19"/>
  </x:externalReferences>
  <x:definedNames>
    <x:definedName name="_111111111111111111">#REF!</x:definedName>
    <x:definedName name="_21212331">#REF!</x:definedName>
    <x:definedName name="_213123">#REF!</x:definedName>
    <x:definedName name="\a">#REF!</x:definedName>
    <x:definedName name="\x">#REF!</x:definedName>
    <x:definedName name="\z">#REF!</x:definedName>
    <x:definedName name="aaa" localSheetId="8">#REF!</x:definedName>
    <x:definedName name="aaa">#REF!</x:definedName>
    <x:definedName name="cvb">'[1]토공'!$A$1:$IV$2</x:definedName>
    <x:definedName name="_xlnm.Database">#REF!</x:definedName>
    <x:definedName name="ert">#REF!</x:definedName>
    <x:definedName name="jkl">#REF!</x:definedName>
    <x:definedName name="Print_Area_MI">#REF!</x:definedName>
    <x:definedName name="Print_Titles_MI" localSheetId="8">#REF!</x:definedName>
    <x:definedName name="Print_Titles_MI">#REF!</x:definedName>
    <x:definedName name="zzS11111">#REF!</x:definedName>
    <x:definedName name="교량">'[2]토공'!$A$1:$IV$2</x:definedName>
    <x:definedName name="교량2">'[2]토공'!$A$1:$IV$2</x:definedName>
    <x:definedName name="내역서을지" localSheetId="2">'[3]총괄내역서'!#REF!</x:definedName>
    <x:definedName name="내역서을지" localSheetId="8">#REF!</x:definedName>
    <x:definedName name="내역서을지" localSheetId="7">#REF!</x:definedName>
    <x:definedName name="내역서을지" localSheetId="3">'[4]총괄내역서'!#REF!</x:definedName>
    <x:definedName name="내역서을지" localSheetId="6">'[5]총괄내역서'!#REF!</x:definedName>
    <x:definedName name="내역서을지">총괄내역서!#REF!</x:definedName>
    <x:definedName name="ㅁ450" localSheetId="8">'[6]내역서(삼호)'!#REF!</x:definedName>
    <x:definedName name="ㅁ450">'[6]내역서(삼호)'!#REF!</x:definedName>
    <x:definedName name="ㅁ500" localSheetId="8">'[6]내역서(삼호)'!#REF!</x:definedName>
    <x:definedName name="ㅁ500">'[6]내역서(삼호)'!#REF!</x:definedName>
    <x:definedName name="저라">#REF!</x:definedName>
    <x:definedName name="_xlnm.Print_Area">#REF!</x:definedName>
    <x:definedName name="_xlnm.Print_Area" localSheetId="0">표지및목차!$A$1:$L$84</x:definedName>
    <x:definedName name="_xlnm.Print_Area" localSheetId="1">설계설명서!$A$1:$J$67</x:definedName>
    <x:definedName name="_xlnm.Print_Area" localSheetId="2">'공정,예정'!$D$2:$N$12,'공정,예정'!$D$17:$N$25</x:definedName>
    <x:definedName name="_xlnm.Print_Area" localSheetId="3">총괄내역갑지!$A$1:$N$24</x:definedName>
    <x:definedName name="_xlnm.Print_Area" localSheetId="4">총괄내역서!$B$1:$O$35</x:definedName>
    <x:definedName name="_xlnm.Print_Area" localSheetId="5">제경비산출근거!$B$1:$P$46</x:definedName>
    <x:definedName name="_xlnm.Print_Area" localSheetId="6">토목내역서!$A$1:$M$92</x:definedName>
    <x:definedName name="_xlnm.Print_Area" localSheetId="7">수량목차!$A$1:$K$123</x:definedName>
    <x:definedName name="_xlnm.Print_Area" localSheetId="8">단가목차!$A$1:$K$122</x:definedName>
    <x:definedName name="_xlnm.Print_Area" localSheetId="9">시방서!$M$1:$X$34</x:definedName>
    <x:definedName name="_xlnm.Print_Titles" localSheetId="4">총괄내역서!$B:$N,총괄내역서!$1:$3</x:definedName>
    <x:definedName name="_xlnm.Print_Titles" localSheetId="6">토목내역서!$1:$3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<x:sst xmlns:r="http://schemas.openxmlformats.org/officeDocument/2006/relationships" xmlns:c="http://schemas.openxmlformats.org/drawingml/2006/chart" xmlns:x="http://schemas.openxmlformats.org/spreadsheetml/2006/main" count="830" uniqueCount="410">
  <x:si>
    <x:r>
      <x:t>본 공사의 공사기간은 착공일로부터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새굴림"/>
            <x:sz val="10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새굴림"/>
            <x:sz val="10"/>
            <x:color rgb="ffff0000"/>
          </x:rPr>
        </mc:Fallback>
      </mc:AlternateContent>
      <x:t xml:space="preserve"> 2개월(60일)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새굴림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새굴림"/>
            <x:sz val="10"/>
            <x:color rgb="ff000000"/>
          </x:rPr>
        </mc:Fallback>
      </mc:AlternateContent>
      <x:t>로 한다.</x:t>
    </x:r>
  </x:si>
  <x:si>
    <x:t xml:space="preserve">  건강보험료 × 노인장기요양보험료율  ( 13.14 %  )</x:t>
  </x:si>
  <x:si>
    <x:t xml:space="preserve"> (직접공사비+간접공사비) × 일반관리비율 ( 8.00 % )</x:t>
  </x:si>
  <x:si>
    <x:t xml:space="preserve"> (직접노무비＋간접노무비) × 산재보험율 ( 3.56 % )</x:t>
  </x:si>
  <x:si>
    <x:t>마. 확인측량 결과 지형의 차이 등 현지여건이 변경되었을 때</x:t>
  </x:si>
  <x:si>
    <x:t xml:space="preserve"> (직접노무비＋간접노무비) × 석면분담금율 ( 0.006 % )</x:t>
  </x:si>
  <x:si>
    <x:t xml:space="preserve"> (직접노무비＋간접노무비) × 고용보험율 ( 1.01 % )</x:t>
  </x:si>
  <x:si>
    <x:t>나. 재해 발생시 재발방지 대책의 수립 및 그 이행에 관한 조치</x:t>
  </x:si>
  <x:si>
    <x:t>3) 노임 및 품셈 : 2026년도 하반기 정부중노임기준 및 건설공사 표준품셈에 의거 산정</x:t>
  </x:si>
  <x:si>
    <x:t xml:space="preserve"> 도급자는 중대재해를 예방하기 위해 다음 조치를 취해야 하며 이에 대한 책임을 다해야 한다.</x:t>
  </x:si>
  <x:si>
    <x:t>가. 재해예방에 필요한 인력 및 예산 등 안전보건관리체계의 구축 및 그 이행에 관한 조치</x:t>
  </x:si>
  <x:si>
    <x:t>경            비</x:t>
  </x:si>
  <x:si>
    <x:t>2. 사   업   명</x:t>
  </x:si>
  <x:si>
    <x:t>월          계</x:t>
  </x:si>
  <x:si>
    <x:t>누          계</x:t>
  </x:si>
  <x:si>
    <x:t>규          격</x:t>
  </x:si>
  <x:si>
    <x:t>직접노무비 × 건강보험율</x:t>
  </x:si>
  <x:si>
    <x:t>재     료     비</x:t>
  </x:si>
  <x:si>
    <x:t>직접노무비 × 연금보험율</x:t>
  </x:si>
  <x:si>
    <x:t>직접공사비 × 환경보전비율</x:t>
  </x:si>
  <x:si>
    <x:t>직접노무비 × 간접노무비율</x:t>
  </x:si>
  <x:si>
    <x:t xml:space="preserve">÷      1.10    </x:t>
  </x:si>
  <x:si>
    <x:t xml:space="preserve"> 이         윤</x:t>
  </x:si>
  <x:si>
    <x:t>(공급가액) × 부가가치세</x:t>
  </x:si>
  <x:si>
    <x:t>공          종</x:t>
  </x:si>
  <x:si>
    <x:t>(순공사비) × 일반관리비율</x:t>
  </x:si>
  <x:si>
    <x:t xml:space="preserve">  ○  공사분류   : </x:t>
  </x:si>
  <x:si>
    <x:t xml:space="preserve">     &lt;&lt;   계 </x:t>
  </x:si>
  <x:si>
    <x:t xml:space="preserve">○  공사규모   :  </x:t>
  </x:si>
  <x:si>
    <x:t>노     무     비</x:t>
  </x:si>
  <x:si>
    <x:t xml:space="preserve">              </x:t>
  </x:si>
  <x:si>
    <x:t>2) 배   수   공</x:t>
  </x:si>
  <x:si>
    <x:t>1) 토         공</x:t>
  </x:si>
  <x:si>
    <x:t>○ 총 사 업 비   :</x:t>
  </x:si>
  <x:si>
    <x:t xml:space="preserve">  (1) 보차도경계석</x:t>
  </x:si>
  <x:si>
    <x:t xml:space="preserve">  (3) 아스콘포장깨기</x:t>
  </x:si>
  <x:si>
    <x:t>­ 도 급 예 정 액   :</x:t>
  </x:si>
  <x:si>
    <x:t>2. 간접노무비   :</x:t>
  </x:si>
  <x:si>
    <x:t>(공급가액＋부가가치세)</x:t>
  </x:si>
  <x:si>
    <x:t xml:space="preserve">  (1) 구조물헐기(무근)</x:t>
  </x:si>
  <x:si>
    <x:t xml:space="preserve">  (4) 아스팔트포장절단</x:t>
  </x:si>
  <x:si>
    <x:t>공            종</x:t>
  </x:si>
  <x:si>
    <x:t xml:space="preserve">   2 0 2 6 년</x:t>
  </x:si>
  <x:si>
    <x:t xml:space="preserve"> 토         공</x:t>
  </x:si>
  <x:si>
    <x:t>­ 관 급 자 재 대   :</x:t>
  </x:si>
  <x:si>
    <x:t>간단6회-수직고7.0m 이하</x:t>
  </x:si>
  <x:si>
    <x:t>법적부담금(임금채권부담금)</x:t>
  </x:si>
  <x:si>
    <x:t xml:space="preserve">  (2) 구조물헐기(철근)</x:t>
  </x:si>
  <x:si>
    <x:t>1. 직접노무비   :</x:t>
  </x:si>
  <x:si>
    <x:t>법정부담금(석면분담금)</x:t>
  </x:si>
  <x:si>
    <x:t xml:space="preserve"> 건설기계대여금보증수수료</x:t>
  </x:si>
  <x:si>
    <x:t>9. 중대재해 예방대책</x:t>
  </x:si>
  <x:si>
    <x:t>보통6회-수직고7.0m 이하</x:t>
  </x:si>
  <x:si>
    <x:t xml:space="preserve">  (2) 되메우기및다짐</x:t>
  </x:si>
  <x:si>
    <x:t>7. 안 전 관 리 비</x:t>
  </x:si>
  <x:si>
    <x:t>(도급예정액＋관급자재대)</x:t>
  </x:si>
  <x:si>
    <x:t xml:space="preserve"> 1.01. 기존구조물철거</x:t>
  </x:si>
  <x:si>
    <x:t xml:space="preserve">  (3) 사토(토사)</x:t>
  </x:si>
  <x:si>
    <x:t xml:space="preserve">  (2) 보조기층(인력식)</x:t>
  </x:si>
  <x:si>
    <x:t xml:space="preserve">  (5) 보조기층(인력식)</x:t>
  </x:si>
  <x:si>
    <x:t xml:space="preserve">  (2) 동상방지층재운반</x:t>
  </x:si>
  <x:si>
    <x:t xml:space="preserve">  (4) 아스팔트운반비</x:t>
  </x:si>
  <x:si>
    <x:t xml:space="preserve"> 5.04. 보차도경계석</x:t>
  </x:si>
  <x:si>
    <x:t>4) 부   대   공</x:t>
  </x:si>
  <x:si>
    <x:t>6. 관 급 자 재 대</x:t>
  </x:si>
  <x:si>
    <x:t xml:space="preserve">  (2) 텍코팅(인력식)</x:t>
  </x:si>
  <x:si>
    <x:t xml:space="preserve"> 3.01. 아스콘포장복구</x:t>
  </x:si>
  <x:si>
    <x:t xml:space="preserve">  (1) 보도용블럭포장</x:t>
  </x:si>
  <x:si>
    <x:t xml:space="preserve"> 4.02. 중기운반비</x:t>
  </x:si>
  <x:si>
    <x:t>B-TYPE, T=6㎝</x:t>
  </x:si>
  <x:si>
    <x:t xml:space="preserve">  (1) 보조기층재운반</x:t>
  </x:si>
  <x:si>
    <x:t xml:space="preserve"> 4.03. 자재운반비</x:t>
  </x:si>
  <x:si>
    <x:t>5. 사 급 자 재 대</x:t>
  </x:si>
  <x:si>
    <x:t>25-21-80 (평창군)</x:t>
  </x:si>
  <x:si>
    <x:t>3) 포   장   공</x:t>
  </x:si>
  <x:si>
    <x:t xml:space="preserve">  (1) 철근(SD400)</x:t>
  </x:si>
  <x:si>
    <x:t>RSC-3:75ℓ/a,2회포설</x:t>
  </x:si>
  <x:si>
    <x:t xml:space="preserve">  (2) 유로폼 조립.해체(벽체)</x:t>
  </x:si>
  <x:si>
    <x:t>건강보험료 × 노인장기요양보험료율</x:t>
  </x:si>
  <x:si>
    <x:t>건설기계대여대금지급
보증 발급수수료</x:t>
  </x:si>
  <x:si>
    <x:t xml:space="preserve">  (3) 유로폼 조립.해체(벽체)</x:t>
  </x:si>
  <x:si>
    <x:t>---  목    차  ---</x:t>
  </x:si>
  <x:si>
    <x:t>하도급대금지급보증서
발급수수료</x:t>
  </x:si>
  <x:si>
    <x:t xml:space="preserve">  (5) 보도용 블럭 인력 철거</x:t>
  </x:si>
  <x:si>
    <x:t>Ø 50 MM - VG2 일반관</x:t>
  </x:si>
  <x:si>
    <x:t>직접노무비 × 퇴직부금공제비율</x:t>
  </x:si>
  <x:si>
    <x:t xml:space="preserve">  (1) 콘크리트타설(무근)</x:t>
  </x:si>
  <x:si>
    <x:t xml:space="preserve">  (1) 공사중교통통제및안전처리</x:t>
  </x:si>
  <x:si>
    <x:t>총               액</x:t>
  </x:si>
  <x:si>
    <x:t xml:space="preserve">  (2) 콘크리트타설(무근)</x:t>
  </x:si>
  <x:si>
    <x:t xml:space="preserve">  (4) 철근가공조립(현장)</x:t>
  </x:si>
  <x:si>
    <x:t xml:space="preserve">  (1) 구조물터파기(보통토사)</x:t>
  </x:si>
  <x:si>
    <x:t xml:space="preserve"> ▣  공   사   명  :</x:t>
  </x:si>
  <x:si>
    <x:t>2. 배     수     공</x:t>
  </x:si>
  <x:si>
    <x:t xml:space="preserve">  (3) 아스팔트 기층 소규모포설</x:t>
  </x:si>
  <x:si>
    <x:t>3. 포     장     공</x:t>
  </x:si>
  <x:si>
    <x:t xml:space="preserve">  (6) 보차도경계블럭 철거</x:t>
  </x:si>
  <x:si>
    <x:t xml:space="preserve">  (3) 문양거푸집설치및해체</x:t>
  </x:si>
  <x:si>
    <x:t xml:space="preserve">  (4) 프라임코팅(인력식)</x:t>
  </x:si>
  <x:si>
    <x:t>강원특별자치도도로관리사업소 강릉지소</x:t>
  </x:si>
  <x:si>
    <x:t>1. 토             공</x:t>
  </x:si>
  <x:si>
    <x:t>200×250,  B-TYPE</x:t>
  </x:si>
  <x:si>
    <x:t>4. 부     대     공</x:t>
  </x:si>
  <x:si>
    <x:t xml:space="preserve">  (6) 동상방지층(인력식)</x:t>
  </x:si>
  <x:si>
    <x:t xml:space="preserve"> 7.01. 공사중교통통제및안전처리</x:t>
  </x:si>
  <x:si>
    <x:t>강릉역⇒현장(횡계리 377-285)</x:t>
  </x:si>
  <x:si>
    <x:t xml:space="preserve"> 직접공사비 × 하도급대금지급보증서발급수수료율 ( 0.081 %)</x:t>
  </x:si>
  <x:si>
    <x:t xml:space="preserve"> 직접공사비 × 건설기계대여대금지급보증 발급수수료 ( 0.32 %)</x:t>
  </x:si>
  <x:si>
    <x:t>아. 기타 현장 여건변동 등에 따라 정당한 설계변경사유가 발생하였을 때</x:t>
  </x:si>
  <x:si>
    <x:t>본 공사는 다음과 같은 사항이 발생하였을 때 설계변경 할 수 있다.</x:t>
  </x:si>
  <x:si>
    <x:t>가. 설계도서의 보관함은 감독지시에 따라 제작하여 보관하여야 한다.</x:t>
  </x:si>
  <x:si>
    <x:t>(재료비＋직접노무비) × (산업안전관리비율 (3.15 %) × 1.2배</x:t>
  </x:si>
  <x:si>
    <x:t>------------------------------------</x:t>
  </x:si>
  <x:si>
    <x:t>라. 안전ㆍ보건 관계 법령에 따른 의무이행에 필요한 관리상의 조치</x:t>
  </x:si>
  <x:si>
    <x:t xml:space="preserve"> (직접노무비＋간접노무비) × 임금채권부담금율 ( 0.09 % )</x:t>
  </x:si>
  <x:si>
    <x:t xml:space="preserve"> (직접노무비＋간접노무비＋재료비) × 기타경비율 ( 5.50 % )</x:t>
  </x:si>
  <x:si>
    <x:t>≒</x:t>
  </x:si>
  <x:si>
    <x:t>자</x:t>
  </x:si>
  <x:si>
    <x:t>◇</x:t>
  </x:si>
  <x:si>
    <x:t>×</x:t>
  </x:si>
  <x:si>
    <x:t>견적서</x:t>
  </x:si>
  <x:si>
    <x:t>시방서</x:t>
  </x:si>
  <x:si>
    <x:t>〃</x:t>
  </x:si>
  <x:si>
    <x:t>목</x:t>
  </x:si>
  <x:si>
    <x:t>차</x:t>
  </x:si>
  <x:si>
    <x:t>부대공</x:t>
  </x:si>
  <x:si>
    <x:t>토공</x:t>
  </x:si>
  <x:si>
    <x:t>단위</x:t>
  </x:si>
  <x:si>
    <x:t>Ⅰ.</x:t>
  </x:si>
  <x:si>
    <x:t>Ⅱ.</x:t>
  </x:si>
  <x:si>
    <x:t>Ⅳ.</x:t>
  </x:si>
  <x:si>
    <x:t>:</x:t>
  </x:si>
  <x:si>
    <x:t>식</x:t>
  </x:si>
  <x:si>
    <x:t>*</x:t>
  </x:si>
  <x:si>
    <x:t>심</x:t>
  </x:si>
  <x:si>
    <x:t>계</x:t>
  </x:si>
  <x:si>
    <x:t>사</x:t>
  </x:si>
  <x:si>
    <x:t>Ⅴ.</x:t>
  </x:si>
  <x:si>
    <x:t>보 할</x:t>
  </x:si>
  <x:si>
    <x:t>장</x:t>
  </x:si>
  <x:si>
    <x:t>Ⅲ.</x:t>
  </x:si>
  <x:si>
    <x:t/>
  </x:si>
  <x:si>
    <x:t>1)</x:t>
  </x:si>
  <x:si>
    <x:t>2)</x:t>
  </x:si>
  <x:si>
    <x:t>비고</x:t>
  </x:si>
  <x:si>
    <x:t>포장공</x:t>
  </x:si>
  <x:si>
    <x:t>설</x:t>
  </x:si>
  <x:si>
    <x:t>=</x:t>
  </x:si>
  <x:si>
    <x:t>5</x:t>
  </x:si>
  <x:si>
    <x:t>94</x:t>
  </x:si>
  <x:si>
    <x:t>D/M</x:t>
  </x:si>
  <x:si>
    <x:t>2인</x:t>
  </x:si>
  <x:si>
    <x:t>4</x:t>
  </x:si>
  <x:si>
    <x:t>40</x:t>
  </x:si>
  <x:si>
    <x:t>ton</x:t>
  </x:si>
  <x:si>
    <x:t>일</x:t>
  </x:si>
  <x:si>
    <x:t>개소</x:t>
  </x:si>
  <x:si>
    <x:t>90</x:t>
  </x:si>
  <x:si>
    <x:t>41</x:t>
  </x:si>
  <x:si>
    <x:t>61</x:t>
  </x:si>
  <x:si>
    <x:t>23</x:t>
  </x:si>
  <x:si>
    <x:t>1</x:t>
  </x:si>
  <x:si>
    <x:t>㎥</x:t>
  </x:si>
  <x:si>
    <x:t>m</x:t>
  </x:si>
  <x:si>
    <x:t>(</x:t>
  </x:si>
  <x:si>
    <x:t>팀</x:t>
  </x:si>
  <x:si>
    <x:t>배수공</x:t>
  </x:si>
  <x:si>
    <x:t>2개월</x:t>
  </x:si>
  <x:si>
    <x:t>㎡</x:t>
  </x:si>
  <x:si>
    <x:t>2</x:t>
  </x:si>
  <x:si>
    <x:t>9</x:t>
  </x:si>
  <x:si>
    <x:t>209</x:t>
  </x:si>
  <x:si>
    <x:t>115</x:t>
  </x:si>
  <x:si>
    <x:t>65</x:t>
  </x:si>
  <x:si>
    <x:t>28</x:t>
  </x:si>
  <x:si>
    <x:t>318</x:t>
  </x:si>
  <x:si>
    <x:t>소</x:t>
  </x:si>
  <x:si>
    <x:t>판넬</x:t>
  </x:si>
  <x:si>
    <x:t>72</x:t>
  </x:si>
  <x:si>
    <x:t>91</x:t>
  </x:si>
  <x:si>
    <x:t>248</x:t>
  </x:si>
  <x:si>
    <x:t>162</x:t>
  </x:si>
  <x:si>
    <x:t>201</x:t>
  </x:si>
  <x:si>
    <x:t>236</x:t>
  </x:si>
  <x:si>
    <x:t>19</x:t>
  </x:si>
  <x:si>
    <x:t>89</x:t>
  </x:si>
  <x:si>
    <x:t>14</x:t>
  </x:si>
  <x:si>
    <x:t>310</x:t>
  </x:si>
  <x:si>
    <x:t>1개월</x:t>
  </x:si>
  <x:si>
    <x:t>OK</x:t>
  </x:si>
  <x:si>
    <x:t>비 고</x:t>
  </x:si>
  <x:si>
    <x:t xml:space="preserve">다. 설계도서는 일반문서와 분리하여 보관하고 공사현장 이외의 외부로 유출되는 일이 없도록 보관관리를 철저히 하여야 하며 </x:t>
  </x:si>
  <x:si>
    <x:t>: L형측구(H=0.2m) L=176m, 옹벽형L형측구(H=0.9m) L=53m, 우수받이(300×400×700) 1개소</x:t>
  </x:si>
  <x:si>
    <x:t>가. 연평균 강우일보다 많은 강우일로 인하여 공사진행에 현저한 지장을 주거나 용지 및 지장물 보상과 관급 자재의 공급지연으로 공사에 지장을 주었다고</x:t>
  </x:si>
  <x:si>
    <x:t>공                          사                          기                         간</x:t>
  </x:si>
  <x:si>
    <x:t xml:space="preserve">  본 설계도서의 보안관리에 철저를 기하여야 하며 공사착공후 다음과 같이 보안대책을 이해하여야 한다.</x:t>
  </x:si>
  <x:si>
    <x:t>7. 본 공사시공중 수급자의 고의 또는 과실로 인하여 발생되는 모든 피해보상은 수급자가 책임처리한다.</x:t>
  </x:si>
  <x:si>
    <x:t>&lt;&lt;&lt;        총                 괄                 표       &gt;&gt;&gt;</x:t>
  </x:si>
  <x:si>
    <x:t>본 과업은 지방도 내 도로 시설물 불량 구간 정비를 통해 안전하고 쾌적한 도로환경 조성을 목적으로 함.</x:t>
  </x:si>
  <x:si>
    <x:t>&lt;&lt;&lt;    제   경   비     산   출   근   거    &gt;&gt;&gt;</x:t>
  </x:si>
  <x:si>
    <x:t>2) 자 재  시 세  : 2026년 10월호 조달청, 물가자료지에 의거 산정</x:t>
  </x:si>
  <x:si>
    <x:t xml:space="preserve"> (재료비[관급자재포함]＋직접노무비) × 산업안전관리비율 (3.15 %)</x:t>
  </x:si>
  <x:si>
    <x:t>&lt;&lt;&lt;        세    부    내    역    서       &gt;&gt;&gt;</x:t>
  </x:si>
  <x:si>
    <x:t>나. 시공결과 구조물 및 토공의 추정 암반선이 변경될 경우 실제에 맞추어 변경</x:t>
  </x:si>
  <x:si>
    <x:t>: 구조물터파기(토사) 310㎥, 되메우기 61㎥, 사토(토사) 248㎥</x:t>
  </x:si>
  <x:si>
    <x:t xml:space="preserve"> (직접공사비+간접공사비＋일반관리비-재료비) × 이윤율 ( 15.00 % )</x:t>
  </x:si>
  <x:si>
    <x:t>사. 신기술ㆍ특허 적용시 여러 종류의 같은 공법을 비교 검토하여 경제성이 유리하고 설계 도면보다 상회하는 공법으로 변경할 수 있으며</x:t>
  </x:si>
  <x:si>
    <x:t>1) 환          율  : 2026년도 외국환 거래법에 의한 기준환율의 1$ = 1,433원 (2026.09.01.)으로 산정</x:t>
  </x:si>
  <x:si>
    <x:t>다. 중앙행정기관ㆍ지방자치단체가 관계 법령에 따라 개선, 시정 등을 명한 사항의 이행에 관한 조치</x:t>
  </x:si>
  <x:si>
    <x:t>바. 발주청의 방침변경 등으로 인하여 설계변경이 불가피할 경우의 조사, 설계비 반영 및 시공비 변경</x:t>
  </x:si>
  <x:si>
    <x:t>마. 기타 민원제기, 설계변경 등으로 공사지연 등의 불가피한 사항이 발생되었을 때</x:t>
  </x:si>
  <x:si>
    <x:t xml:space="preserve">단, 아래와 같은 사유가 발생할 때는 그에 상당하는 기일만큼 연장할 수 있다. </x:t>
  </x:si>
  <x:si>
    <x:t>≪     동    원    인    원     계    획    표     ≫</x:t>
  </x:si>
  <x:si>
    <x:t>가. 설계당시 조사불가능한 부분 및 조사후 변경된 사항에 대하여는 실제에 맞추어 변경</x:t>
  </x:si>
  <x:si>
    <x:t>≪       예      정      공      정      표       ≫</x:t>
  </x:si>
  <x:si>
    <x:t>마.위험의 외주화로 인한 책임을 묻기 위해 사업자나 경영책임자가 제3자에게 도급, 용역, 위탁을 맡긴 경우에도 제3자의 사업장 및 그 이용자의</x:t>
  </x:si>
  <x:si>
    <x:t>본 공사에 사용되는 중기는 일체 도급자 부담으로 공사 진척에 지장이 없도록 정비된 중기를 반입하여 점검을 받은 후 사용하여야 하며 투입된</x:t>
  </x:si>
  <x:si>
    <x:t xml:space="preserve">   직접노무비 × 퇴직부금공제비율  ( 2.30 % )</x:t>
  </x:si>
  <x:si>
    <x:t xml:space="preserve">  직접노무비 × 건강보험율  ( 3.595 %  )</x:t>
  </x:si>
  <x:si>
    <x:t xml:space="preserve">  직접노무비 × 연금보험율  ( 4.75 %  )</x:t>
  </x:si>
  <x:si>
    <x:t>나. 상황실을 관계자 이외의 출입을 통제해야 한다.</x:t>
  </x:si>
  <x:si>
    <x:t xml:space="preserve"> 감독관의 사전승인 없이 공사장외로 반출할 수 없다.</x:t>
  </x:si>
  <x:si>
    <x:t xml:space="preserve">  직접노무비 × 간접노무비율  ( 19.10 % )</x:t>
  </x:si>
  <x:si>
    <x:t>라. 천재지변 등으로 인하여 설계변경이 불가피한 경우</x:t>
  </x:si>
  <x:si>
    <x:t>다. 유용토 운반거리 등 각종 운반거리가 변경될 경우</x:t>
  </x:si>
  <x:si>
    <x:t xml:space="preserve">     또한 현장여건 및 발주청의 사정에 따라 변경가능</x:t>
  </x:si>
  <x:si>
    <x:t>≪   설    계    설    명    서   ≫</x:t>
  </x:si>
  <x:si>
    <x:t>인정될 경우에는 상당하는 기일만큼 연기할 수 있다.</x:t>
  </x:si>
  <x:si>
    <x:t xml:space="preserve"> 기 타 경 비</x:t>
  </x:si>
  <x:si>
    <x:t xml:space="preserve"> 공 급 가 액 </x:t>
  </x:si>
  <x:si>
    <x:t xml:space="preserve"> 순 공 사 비</x:t>
  </x:si>
  <x:si>
    <x:t xml:space="preserve"> 산업안전보건관리비</x:t>
  </x:si>
  <x:si>
    <x:t xml:space="preserve"> 총 공 사 비</x:t>
  </x:si>
  <x:si>
    <x:t>재   료   비</x:t>
  </x:si>
  <x:si>
    <x:t xml:space="preserve"> 노인장기요양보험료</x:t>
  </x:si>
  <x:si>
    <x:t xml:space="preserve">노   무   비 </x:t>
  </x:si>
  <x:si>
    <x:t xml:space="preserve"> 하도급대금발급수수료</x:t>
  </x:si>
  <x:si>
    <x:t>목         차</x:t>
  </x:si>
  <x:si>
    <x:t>설 계 설 명 서</x:t>
  </x:si>
  <x:si>
    <x:t>경         비</x:t>
  </x:si>
  <x:si>
    <x:t>5억~30억미만</x:t>
  </x:si>
  <x:si>
    <x:t>30억~50억미만</x:t>
  </x:si>
  <x:si>
    <x:t>설 계 예 산 서</x:t>
  </x:si>
  <x:si>
    <x:t>월  별
적용비율</x:t>
  </x:si>
  <x:si>
    <x:t>3. 사 업 위 치</x:t>
  </x:si>
  <x:si>
    <x:t>1. 사업의 목적</x:t>
  </x:si>
  <x:si>
    <x:t>4. 사 업 개 요</x:t>
  </x:si>
  <x:si>
    <x:t xml:space="preserve">    1)일반시방서</x:t>
  </x:si>
  <x:si>
    <x:t>검      산</x:t>
  </x:si>
  <x:si>
    <x:t>공 종 별 공 사 비</x:t>
  </x:si>
  <x:si>
    <x:t>기    술    공</x:t>
  </x:si>
  <x:si>
    <x:t xml:space="preserve"> 퇴직부금공제비</x:t>
  </x:si>
  <x:si>
    <x:t>보  통  인  부</x:t>
  </x:si>
  <x:si>
    <x:t xml:space="preserve">    2)특별시방서</x:t>
  </x:si>
  <x:si>
    <x:t>1) 도급자관급</x:t>
  </x:si>
  <x:si>
    <x:t xml:space="preserve"> 부   대   공</x:t>
  </x:si>
  <x:si>
    <x:t>5. 설계 변경 조건</x:t>
  </x:si>
  <x:si>
    <x:t>2) 관급자 관급</x:t>
  </x:si>
  <x:si>
    <x:t>대형30CM미만</x:t>
  </x:si>
  <x:si>
    <x:t xml:space="preserve">  (1) 중기운반비</x:t>
  </x:si>
  <x:si>
    <x:t>굴삭기 0.7㎥</x:t>
  </x:si>
  <x:si>
    <x:t xml:space="preserve">   조달수수료</x:t>
  </x:si>
  <x:si>
    <x:t>(조달수수료 제외)</x:t>
  </x:si>
  <x:si>
    <x:t xml:space="preserve">)  ×   1.2 </x:t>
  </x:si>
  <x:si>
    <x:t xml:space="preserve"> 배   수   공</x:t>
  </x:si>
  <x:si>
    <x:t xml:space="preserve">  (1) 아스팔트</x:t>
  </x:si>
  <x:si>
    <x:t xml:space="preserve">  (2) 동상방지층</x:t>
  </x:si>
  <x:si>
    <x:t xml:space="preserve">  (1) 보조기층</x:t>
  </x:si>
  <x:si>
    <x:t>RSC-4:30ℓ/a</x:t>
  </x:si>
  <x:si>
    <x:t>TYPE-1-1</x:t>
  </x:si>
  <x:si>
    <x:t xml:space="preserve">  (2) 아스팔트</x:t>
  </x:si>
  <x:si>
    <x:t xml:space="preserve">  (7) 폐기물상차</x:t>
  </x:si>
  <x:si>
    <x:t>6. 공사용 중기</x:t>
  </x:si>
  <x:si>
    <x:t xml:space="preserve"> 포   장   공</x:t>
  </x:si>
  <x:si>
    <x:t>2026. 10.</x:t>
  </x:si>
  <x:si>
    <x:t xml:space="preserve">  (2) 교통신호수</x:t>
  </x:si>
  <x:si>
    <x:t>11. 설계적용 기준</x:t>
  </x:si>
  <x:si>
    <x:t>10. 공 사 기 간</x:t>
  </x:si>
  <x:si>
    <x:t>:  2개월(60일)</x:t>
  </x:si>
  <x:si>
    <x:t xml:space="preserve">  (1) 우수받이</x:t>
  </x:si>
  <x:si>
    <x:t xml:space="preserve"> 1.02. 토 공</x:t>
  </x:si>
  <x:si>
    <x:t xml:space="preserve">  (6) 부직포</x:t>
  </x:si>
  <x:si>
    <x:t xml:space="preserve"> 2.02. 우수받이</x:t>
  </x:si>
  <x:si>
    <x:t xml:space="preserve"> 2.01. 측구공</x:t>
  </x:si>
  <x:si>
    <x:t xml:space="preserve"> 3.03. 경계석</x:t>
  </x:si>
  <x:si>
    <x:t xml:space="preserve"> 4.01. 차선도색</x:t>
  </x:si>
  <x:si>
    <x:t>300×400×700</x:t>
  </x:si>
  <x:si>
    <x:t xml:space="preserve"> 3.02. 보도블럭</x:t>
  </x:si>
  <x:si>
    <x:t xml:space="preserve">  (3) 철근운반비</x:t>
  </x:si>
  <x:si>
    <x:t xml:space="preserve"> 5.03. 골재대</x:t>
  </x:si>
  <x:si>
    <x:t xml:space="preserve"> 5.05. 보도블럭</x:t>
  </x:si>
  <x:si>
    <x:t xml:space="preserve">  (3) 모래운반</x:t>
  </x:si>
  <x:si>
    <x:t xml:space="preserve"> 5.01. 철근</x:t>
  </x:si>
  <x:si>
    <x:t xml:space="preserve"> 5.02. 아스팔트</x:t>
  </x:si>
  <x:si>
    <x:t xml:space="preserve">  (1) 보도블럭</x:t>
  </x:si>
  <x:si>
    <x:t xml:space="preserve">  (3) 모래</x:t>
  </x:si>
  <x:si>
    <x:t>200×250, 직선</x:t>
  </x:si>
  <x:si>
    <x:t>BB-2 (평창군)</x:t>
  </x:si>
  <x:si>
    <x:t>WC-2 (평창군)</x:t>
  </x:si>
  <x:si>
    <x:t>18. 안전관리비 :</x:t>
  </x:si>
  <x:si>
    <x:t>지방도456호선 횡계지구 배수시설 정비공사 설계예산서</x:t>
  </x:si>
  <x:si>
    <x:t>(순공사비＋일반관리비+이윤+폐기물처리)</x:t>
  </x:si>
  <x:si>
    <x:t>강원특별자치도 평창군 대관령면 횡계리 일원</x:t>
  </x:si>
  <x:si>
    <x:t>(직접노무비＋간접노무비) × 산재보험율</x:t>
  </x:si>
  <x:si>
    <x:t xml:space="preserve">    안전을 위한 조치를 취해야 한다.</x:t>
  </x:si>
  <x:si>
    <x:t>지방도456호선 횡계지구 배수시설 정비공사</x:t>
  </x:si>
  <x:si>
    <x:t>강릉시청⇒현장(횡계리 377-285)</x:t>
  </x:si>
  <x:si>
    <x:t>(순공사비＋일반관리비-재료비) × 이윤율</x:t>
  </x:si>
  <x:si>
    <x:t xml:space="preserve">  (7) 배수관부설및접합(P.V.C)</x:t>
  </x:si>
  <x:si>
    <x:t>(직접노무비＋간접노무비) × 석면분담금율</x:t>
  </x:si>
  <x:si>
    <x:t>200×250, B-TYPE(직선구간)</x:t>
  </x:si>
  <x:si>
    <x:t>(직접노무비＋간접노무비) × 고용보험율</x:t>
  </x:si>
  <x:si>
    <x:t xml:space="preserve">  (1) 아스팔트 표층 소규모 포설</x:t>
  </x:si>
  <x:si>
    <x:t>금     액</x:t>
  </x:si>
  <x:si>
    <x:t xml:space="preserve"> 일반관리비</x:t>
  </x:si>
  <x:si>
    <x:t>자재집계표</x:t>
  </x:si>
  <x:si>
    <x:t>하천공사</x:t>
  </x:si>
  <x:si>
    <x:t xml:space="preserve"> 부가가치세</x:t>
  </x:si>
  <x:si>
    <x:t xml:space="preserve"> 환경보전비</x:t>
  </x:si>
  <x:si>
    <x:t xml:space="preserve"> 고용보험료</x:t>
  </x:si>
  <x:si>
    <x:t>조경공사</x:t>
  </x:si>
  <x:si>
    <x:t>5억미만</x:t>
  </x:si>
  <x:si>
    <x:t>단     가</x:t>
  </x:si>
  <x:si>
    <x:t xml:space="preserve"> 건강보험료</x:t>
  </x:si>
  <x:si>
    <x:t xml:space="preserve"> 안전관리비</x:t>
  </x:si>
  <x:si>
    <x:t xml:space="preserve"> 산재보험료</x:t>
  </x:si>
  <x:si>
    <x:t>이   윤</x:t>
  </x:si>
  <x:si>
    <x:t>예정공정표</x:t>
  </x:si>
  <x:si>
    <x:t xml:space="preserve"> 직접공사비</x:t>
  </x:si>
  <x:si>
    <x:t>토목공사</x:t>
  </x:si>
  <x:si>
    <x:t xml:space="preserve"> 연금보험료</x:t>
  </x:si>
  <x:si>
    <x:t xml:space="preserve"> 도급예정액</x:t>
  </x:si>
  <x:si>
    <x:t>수  량</x:t>
  </x:si>
  <x:si>
    <x:t>관급 자재대</x:t>
  </x:si>
  <x:si>
    <x:t>동원인원계획표</x:t>
  </x:si>
  <x:si>
    <x:t xml:space="preserve"> 관급자재대</x:t>
  </x:si>
  <x:si>
    <x:t>전기공사</x:t>
  </x:si>
  <x:si>
    <x:t>설 계 서</x:t>
  </x:si>
  <x:si>
    <x:t xml:space="preserve"> 간접노무비</x:t>
  </x:si>
  <x:si>
    <x:t>보통인부 :</x:t>
  </x:si>
  <x:si>
    <x:t>퇴직부금공제비</x:t>
  </x:si>
  <x:si>
    <x:t>사급자재</x:t>
  </x:si>
  <x:si>
    <x:t>특별사항</x:t>
  </x:si>
  <x:si>
    <x:t>수량산출서</x:t>
  </x:si>
  <x:si>
    <x:t>2.시방서</x:t>
  </x:si>
  <x:si>
    <x:t>50억이상</x:t>
  </x:si>
  <x:si>
    <x:t>특별인부 :</x:t>
  </x:si>
  <x:si>
    <x:t>중기사용료</x:t>
  </x:si>
  <x:si>
    <x:t>단가산출근거</x:t>
  </x:si>
  <x:si>
    <x:t>총     계</x:t>
  </x:si>
  <x:si>
    <x:t>세부
공기</x:t>
  </x:si>
  <x:si>
    <x:t>검  산</x:t>
  </x:si>
  <x:si>
    <x:t>( % )</x:t>
  </x:si>
  <x:si>
    <x:t>물가시세표</x:t>
  </x:si>
  <x:si>
    <x:t>단가목록표</x:t>
  </x:si>
  <x:si>
    <x:t>1.설계설명서</x:t>
  </x:si>
  <x:si>
    <x:t>일반사항</x:t>
  </x:si>
  <x:si>
    <x:t xml:space="preserve"> 사급자재대</x:t>
  </x:si>
  <x:si>
    <x:t>적용요율</x:t>
  </x:si>
  <x:si>
    <x:t>도급자관급</x:t>
  </x:si>
  <x:si>
    <x:t>장비사용</x:t>
  </x:si>
  <x:si>
    <x:t>RSC-3</x:t>
  </x:si>
  <x:si>
    <x:t>0.54%</x:t>
  </x:si>
  <x:si>
    <x:t xml:space="preserve">   표층</x:t>
  </x:si>
  <x:si>
    <x:t>소형장비</x:t>
  </x:si>
  <x:si>
    <x:t xml:space="preserve">   레미콘</x:t>
  </x:si>
  <x:si>
    <x:t>재료비+노무비</x:t>
  </x:si>
  <x:si>
    <x:t>: 1식</x:t>
  </x:si>
  <x:si>
    <x:t xml:space="preserve">   기층</x:t>
  </x:si>
  <x:si>
    <x:t>L=3.0km</x:t>
  </x:si>
  <x:si>
    <x:t>관급자관급</x:t>
  </x:si>
  <x:si>
    <x:t>t=20mm</x:t>
  </x:si>
  <x:si>
    <x:t>50억 미만</x:t>
  </x:si>
  <x:si>
    <x:t>백색-실선</x:t>
  </x:si>
  <x:si>
    <x:t xml:space="preserve">▣ 공사개요 </x:t>
  </x:si>
  <x:si>
    <x:t>RSC-4</x:t>
  </x:si>
  <x:si>
    <x:t>소규모장비</x:t>
  </x:si>
  <x:si>
    <x:t>T=6cm</x:t>
  </x:si>
  <x:si>
    <x:t>8. 보안대책</x:t>
  </x:si>
  <x:si>
    <x:t xml:space="preserve"> 페기물처리</x:t>
  </x:si>
  <x:si>
    <x:t>75mm</x:t>
  </x:si>
  <x:si>
    <x:t>T=5cm</x:t>
  </x:si>
  <x:si>
    <x:t>0.229</x:t>
  </x:si>
  <x:si>
    <x:t>0.236</x:t>
  </x:si>
  <x:si>
    <x:t xml:space="preserve"> 2) 아스콘</x:t>
  </x:si>
  <x:si>
    <x:t>TYPE-3</x:t>
  </x:si>
  <x:si>
    <x:t xml:space="preserve"> 1) 레미콘</x:t>
  </x:si>
  <x:si>
    <x:t>B-TYPE</x:t>
  </x:si>
  <x:si>
    <x:t>단가산출서</x:t>
  </x:si>
  <x:si>
    <x:t>40mm</x:t>
  </x:si>
  <x:si>
    <x:t>HD19mm</x:t>
  </x:si>
  <x:si>
    <x:t>T=15cm</x:t>
  </x:si>
  <x:si>
    <x:t>라. 보상협의의 지연으로 공기연장이 불가피할 때</x:t>
  </x:si>
  <x:si>
    <x:t>진부면 하진부리⇒현장(횡계리 377-285)</x:t>
  </x:si>
  <x:si>
    <x:t>: 아스팔트포장복구(T=85cm) A=115㎡</x:t>
  </x:si>
  <x:si>
    <x:t xml:space="preserve">                ○  공사기간   :</x:t>
  </x:si>
  <x:si>
    <x:t>(간접노무비＋산재보험료＋ . . . ＋안전관리비)</x:t>
  </x:si>
  <x:si>
    <x:t>(직접노무비＋간접노무비＋재료비) × 기타경비율</x:t>
  </x:si>
  <x:si>
    <x:t>다. 발주처의 지시에 의하여 작업이 중단되었을 때</x:t>
  </x:si>
  <x:si>
    <x:t>(재료비＋직접노무비) × 산업안전관리비율×1.2배</x:t>
  </x:si>
  <x:si>
    <x:t xml:space="preserve">  (1) 차선도색(페인트,기계식),유지보수</x:t>
  </x:si>
  <x:si>
    <x:t xml:space="preserve">  (5) 신축이음(Joint filler)</x:t>
  </x:si>
  <x:si>
    <x:t>직접공사비 × 하도급대금지급보증서발급수수료율</x:t>
  </x:si>
  <x:si>
    <x:t>직접공사비 × 건설기계대여대금지급보증발급수수료율</x:t>
  </x:si>
  <x:si>
    <x:t>(직접노무비＋간접노무비) × 임금채권부담금율</x:t>
  </x:si>
  <x:si>
    <x:t xml:space="preserve">    준공후 발주부서에 반납조치 하여야 한다.</x:t>
  </x:si>
  <x:si>
    <x:t>나. 천재지변으로 인하여 작업이 불가능할 때</x:t>
  </x:si>
  <x:si>
    <x:t xml:space="preserve"> 직접공사비 × 환경보전비율 ( 0.90 %)</x:t>
  </x:si>
  <x:si>
    <x:t xml:space="preserve">    ( 적 용 )</x:t>
  </x:si>
  <x:si>
    <x:t xml:space="preserve"> 금영원정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</x:si>
</x:sst>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4">
    <x:numFmt numFmtId="164" formatCode="#,##0_);[Red]\(#,##0\)"/>
    <x:numFmt numFmtId="165" formatCode="0.00\ %"/>
    <x:numFmt numFmtId="166" formatCode="#\ &quot;개&quot;&quot;월&quot;"/>
    <x:numFmt numFmtId="167" formatCode="#&quot;.&quot;"/>
    <x:numFmt numFmtId="168" formatCode="#\ &quot;.&quot;"/>
    <x:numFmt numFmtId="169" formatCode="#,##0_ ;[Red]\-#,##0\ "/>
    <x:numFmt numFmtId="170" formatCode="####&quot;  년&quot;"/>
    <x:numFmt numFmtId="171" formatCode="#,##0_ "/>
    <x:numFmt numFmtId="172" formatCode="0.00;\-0.00;&quot;&quot;"/>
    <x:numFmt numFmtId="173" formatCode="0.0;\-0.0;&quot;&quot;"/>
    <x:numFmt numFmtId="174" formatCode="0;\-0;&quot;&quot;"/>
    <x:numFmt numFmtId="175" formatCode="#,000;\-#,000;&quot;&quot;"/>
    <x:numFmt numFmtId="176" formatCode="0.0&quot; %&quot;"/>
    <x:numFmt numFmtId="177" formatCode="_ * #,##0_ ;_ * \-#,##0_ ;_ * &quot;-&quot;_ ;_ @_ "/>
    <x:numFmt numFmtId="178" formatCode="_ * #,##0.00_ ;_ * \-#,##0.00_ ;_ * &quot;-&quot;??_ ;_ @_ "/>
    <x:numFmt numFmtId="179" formatCode="0\ &quot;명&quot;"/>
    <x:numFmt numFmtId="180" formatCode="0.000\ %"/>
    <x:numFmt numFmtId="181" formatCode="&quot;₩&quot;#,##0;&quot;₩&quot;&quot;₩&quot;&quot;₩&quot;&quot;₩&quot;&quot;₩&quot;&quot;₩&quot;&quot;₩&quot;&quot;₩&quot;\-#,##0"/>
    <x:numFmt numFmtId="182" formatCode="&quot;₩&quot;#,##0.00;&quot;₩&quot;&quot;₩&quot;&quot;₩&quot;&quot;₩&quot;&quot;₩&quot;&quot;₩&quot;&quot;₩&quot;&quot;₩&quot;\-#,##0.00"/>
    <x:numFmt numFmtId="183" formatCode="&quot;(&quot;&quot;₩&quot;#,##0;&quot;₩&quot;\-#,##0&quot;)&quot;"/>
    <x:numFmt numFmtId="184" formatCode="#\ &quot;월     일   설  계&quot;"/>
    <x:numFmt numFmtId="185" formatCode="##&quot;일&quot;"/>
    <x:numFmt numFmtId="186" formatCode="0_);[Red]\(0\)"/>
    <x:numFmt numFmtId="187" formatCode="\(&quot;₩&quot;\ #,###\)"/>
  </x:numFmts>
  <x:fonts count="63">
    <x:font>
      <x:name val="바탕체"/>
      <x:sz val="12"/>
      <x:color rgb="ff000000"/>
    </x:font>
    <x:font>
      <x:name val="바탕체"/>
      <x:sz val="12"/>
      <x:color rgb="ff000000"/>
    </x:font>
    <x:font>
      <x:name val="바탕체"/>
      <x:sz val="12"/>
      <x:color rgb="ff000000"/>
    </x:font>
    <x:font>
      <x:name val="바탕체"/>
      <x:sz val="12"/>
      <x:color rgb="ff000000"/>
    </x:font>
    <x:font>
      <x:name val="바탕체"/>
      <x:sz val="12"/>
      <x:color rgb="ff000000"/>
    </x:font>
    <x:font>
      <x:name val="바탕체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elv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elv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elv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elv"/>
          <x:sz val="11"/>
          <x:color rgb="ff000000"/>
          <x:b val="1"/>
        </x:font>
      </mc:Fallback>
    </mc:AlternateConte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뼻뮝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뼻뮝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Gulim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Gulim"/>
          <x:sz val="10"/>
          <x:color rgb="ff000000"/>
        </x:font>
      </mc:Fallback>
    </mc:AlternateContent>
    <x:font>
      <x:name val="새굴림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새굴림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1"/>
          <x:color rgb="ffffff00"/>
          <hs:size val="100"/>
          <hs:ratio val="100"/>
          <hs:spacing val="0"/>
          <hs:offset val="0"/>
        </x:font>
      </mc:Choice>
      <mc:Fallback>
        <x:font>
          <x:name val="새굴림"/>
          <x:sz val="11"/>
          <x:color rgb="ffffff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1"/>
          <x:color rgb="ff000080"/>
          <hs:size val="100"/>
          <hs:ratio val="100"/>
          <hs:spacing val="0"/>
          <hs:offset val="0"/>
        </x:font>
      </mc:Choice>
      <mc:Fallback>
        <x:font>
          <x:name val="새굴림"/>
          <x:sz val="11"/>
          <x:color rgb="ff000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9"/>
          <x:color rgb="ffffff99"/>
          <hs:size val="100"/>
          <hs:ratio val="100"/>
          <hs:spacing val="0"/>
          <hs:offset val="0"/>
        </x:font>
      </mc:Choice>
      <mc:Fallback>
        <x:font>
          <x:name val="새굴림"/>
          <x:sz val="9"/>
          <x:color rgb="ffffff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9"/>
          <x:color rgb="ffccffcc"/>
          <hs:size val="100"/>
          <hs:ratio val="100"/>
          <hs:spacing val="0"/>
          <hs:offset val="0"/>
        </x:font>
      </mc:Choice>
      <mc:Fallback>
        <x:font>
          <x:name val="새굴림"/>
          <x:sz val="9"/>
          <x:color rgb="ffccffcc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8"/>
          <x:color rgb="ffffffff"/>
          <hs:size val="100"/>
          <hs:ratio val="100"/>
          <hs:spacing val="0"/>
          <hs:offset val="0"/>
        </x:font>
      </mc:Choice>
      <mc:Fallback>
        <x:font>
          <x:name val="새굴림"/>
          <x:sz val="8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8"/>
          <x:color rgb="ff0000ff"/>
          <hs:size val="100"/>
          <hs:ratio val="100"/>
          <hs:spacing val="0"/>
          <hs:offset val="0"/>
        </x:font>
      </mc:Choice>
      <mc:Fallback>
        <x:font>
          <x:name val="새굴림"/>
          <x:sz val="8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태각진그래픽"/>
          <x:sz val="25"/>
          <x:color rgb="ff000000"/>
          <hs:size val="100"/>
          <hs:ratio val="100"/>
          <hs:spacing val="0"/>
          <hs:offset val="0"/>
        </x:font>
      </mc:Choice>
      <mc:Fallback>
        <x:font>
          <x:name val="휴먼태각진그래픽"/>
          <x:sz val="2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태각진그래픽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휴먼태각진그래픽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8"/>
          <x:color rgb="ffff0000"/>
          <hs:size val="100"/>
          <hs:ratio val="100"/>
          <hs:spacing val="0"/>
          <hs:offset val="0"/>
        </x:font>
      </mc:Choice>
      <mc:Fallback>
        <x:font>
          <x:name val="새굴림"/>
          <x:sz val="8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0"/>
          <x:color rgb="ffffffff"/>
          <hs:size val="100"/>
          <hs:ratio val="100"/>
          <hs:spacing val="0"/>
          <hs:offset val="0"/>
        </x:font>
      </mc:Choice>
      <mc:Fallback>
        <x:font>
          <x:name val="새굴림"/>
          <x:sz val="10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0"/>
          <x:color rgb="ffccffcc"/>
          <hs:size val="100"/>
          <hs:ratio val="100"/>
          <hs:spacing val="0"/>
          <hs:offset val="0"/>
        </x:font>
      </mc:Choice>
      <mc:Fallback>
        <x:font>
          <x:name val="새굴림"/>
          <x:sz val="10"/>
          <x:color rgb="ffccffcc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7.5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7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태각진그래픽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휴먼태각진그래픽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7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4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4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5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새굴림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태각진그래픽"/>
          <x:sz val="40"/>
          <x:color rgb="ff000000"/>
          <hs:size val="100"/>
          <hs:ratio val="100"/>
          <hs:spacing val="0"/>
          <hs:offset val="0"/>
        </x:font>
      </mc:Choice>
      <mc:Fallback>
        <x:font>
          <x:name val="휴먼태각진그래픽"/>
          <x:sz val="4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태각진그래픽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휴먼태각진그래픽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태각진그래픽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휴먼태각진그래픽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9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</x:fonts>
  <x:fills count="11">
    <x:fill>
      <x:patternFill patternType="none"/>
    </x:fill>
    <x:fill>
      <x:patternFill patternType="gray125"/>
    </x:fill>
    <x:fill>
      <x:patternFill patternType="solid">
        <x:fgColor rgb="ffccccff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00ff00"/>
        <x:bgColor indexed="64"/>
      </x:patternFill>
    </x:fill>
    <x:fill>
      <x:patternFill patternType="solid">
        <x:fgColor rgb="ff00ffff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rgb="ffffffff"/>
      </x:patternFill>
    </x:fill>
    <x:fill>
      <x:patternFill patternType="solid">
        <x:fgColor rgb="ffcc99ff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5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hair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thin">
        <x:color auto="1"/>
      </x:bottom>
    </x:border>
    <x:border>
      <x:left style="hair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double">
        <x:color auto="1"/>
      </x:bottom>
    </x:border>
    <x:border>
      <x:left style="thin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hair">
        <x:color auto="1"/>
      </x:right>
      <x:top style="hair">
        <x:color auto="1"/>
      </x:top>
      <x:bottom style="thin">
        <x:color auto="1"/>
      </x:bottom>
    </x:border>
    <x:border>
      <x:left style="hair">
        <x:color auto="1"/>
      </x:left>
      <x:right style="thin">
        <x:color auto="1"/>
      </x:right>
      <x:top>
        <x:color auto="1"/>
      </x:top>
      <x:bottom style="hair">
        <x:color auto="1"/>
      </x:bottom>
    </x:border>
    <x:border>
      <x:left style="thin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14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9" fontId="11" fillId="0" borderId="0">
      <x:alignment horizontal="general" vertical="bottom"/>
    </x:xf>
    <x:xf numFmtId="41" fontId="11" fillId="0" borderId="0">
      <x:alignment horizontal="general" vertical="bottom"/>
    </x:xf>
    <x:xf numFmtId="0" fontId="11" fillId="0" borderId="0">
      <x:alignment horizontal="general" vertical="bottom"/>
    </x:xf>
    <x:xf numFmtId="0" fontId="0" fillId="0" borderId="0">
      <x:alignment horizontal="general" vertical="bottom"/>
    </x:xf>
    <x:xf numFmtId="0" fontId="11" fillId="0" borderId="0">
      <x:alignment horizontal="general" vertical="bottom"/>
    </x:xf>
    <x:xf numFmtId="0" fontId="14" fillId="0" borderId="0">
      <x:alignment horizontal="general" vertical="bottom"/>
    </x:xf>
    <x:xf numFmtId="0" fontId="11" fillId="0" borderId="0">
      <x:alignment horizontal="general" vertical="bottom"/>
    </x:xf>
    <x:xf numFmtId="0" fontId="11" fillId="0" borderId="0">
      <x:alignment horizontal="general" vertical="bottom"/>
    </x:xf>
    <x:xf numFmtId="0" fontId="11" fillId="0" borderId="0">
      <x:alignment horizontal="general" vertical="bottom"/>
    </x:xf>
    <x:xf numFmtId="0" fontId="11" fillId="0" borderId="0">
      <x:alignment horizontal="general" vertical="bottom"/>
    </x:xf>
    <x:xf numFmtId="0" fontId="11" fillId="0" borderId="0">
      <x:alignment horizontal="general" vertical="bottom"/>
    </x:xf>
  </x:cellStyleXfs>
  <x:cellXfs count="406">
    <x:xf numFmtId="37" fontId="0" fillId="0" borderId="0" xfId="0" applyNumberFormat="1">
      <x:alignment horizontal="general" vertical="bottom"/>
    </x:xf>
    <x:xf numFmtId="37" fontId="15" fillId="0" borderId="0" xfId="0" applyNumberFormat="1" applyFont="1">
      <x:alignment horizontal="general" vertical="bottom"/>
    </x:xf>
    <x:xf numFmtId="164" fontId="1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0" xfId="0" applyNumberFormat="1" applyFont="1" applyAlignment="1">
          <x:alignment horizontal="center" vertical="center"/>
        </x:xf>
      </mc:Fallback>
    </mc:AlternateContent>
    <x:xf numFmtId="164" fontId="1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7" fontId="1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1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1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1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7" fillId="0" borderId="0" xfId="0" applyNumberFormat="1" applyFont="1" applyAlignment="1">
          <x:alignment horizontal="right" vertical="center"/>
        </x:xf>
      </mc:Fallback>
    </mc:AlternateContent>
    <x:xf numFmtId="175" fontId="1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75" fontId="17" fillId="0" borderId="0" xfId="2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7" fillId="0" borderId="0" xfId="2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7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7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17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7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7" fillId="0" borderId="2" xfId="0" quotePrefix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7" fillId="0" borderId="2" xfId="0" quotePrefix="1" applyNumberFormat="1" applyFont="1" applyBorder="1" applyAlignment="1">
          <x:alignment horizontal="right" vertical="center"/>
        </x:xf>
      </mc:Fallback>
    </mc:AlternateContent>
    <x:xf numFmtId="164" fontId="17" fillId="0" borderId="3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17" fillId="0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7" fillId="0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7" fillId="0" borderId="1" xfId="1" applyNumberFormat="1" applyFont="1" applyFill="1" applyBorder="1" applyAlignment="1">
          <x:alignment horizontal="center" vertical="center"/>
        </x:xf>
      </mc:Fallback>
    </mc:AlternateContent>
    <x:xf numFmtId="164" fontId="17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17" fillId="0" borderId="0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7" fillId="0" borderId="0" xfId="2" applyNumberFormat="1" applyFont="1" applyFill="1" applyBorder="1" applyAlignment="1">
          <x:alignment horizontal="right" vertical="center"/>
        </x:xf>
      </mc:Fallback>
    </mc:AlternateContent>
    <x:xf numFmtId="169" fontId="17" fillId="0" borderId="0" xfId="0" applyNumberFormat="1" applyFont="1" applyAlignment="1">
      <x:alignment horizontal="general" vertical="center"/>
    </x:xf>
    <x:xf numFmtId="37" fontId="18" fillId="0" borderId="4" xfId="0" applyNumberFormat="1" applyFont="1" applyBorder="1" applyAlignment="1">
      <x:alignment horizontal="general" vertical="center"/>
    </x:xf>
    <x:xf numFmtId="37" fontId="18" fillId="0" borderId="5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7" fontId="18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18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18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18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7" xfId="0" applyNumberFormat="1" applyFont="1" applyBorder="1" applyAlignment="1">
          <x:alignment horizontal="center" vertical="center"/>
        </x:xf>
      </mc:Fallback>
    </mc:AlternateContent>
    <x:xf numFmtId="37" fontId="1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70" fontId="18" fillId="0" borderId="8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18" fillId="0" borderId="8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18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18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1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1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10" xfId="0" applyNumberFormat="1" applyFont="1" applyBorder="1" applyAlignment="1">
          <x:alignment horizontal="center" vertical="center"/>
        </x:xf>
      </mc:Fallback>
    </mc:AlternateContent>
    <x:xf numFmtId="37" fontId="18" fillId="0" borderId="11" xfId="0" applyNumberFormat="1" applyFont="1" applyBorder="1" applyAlignment="1">
      <x:alignment horizontal="general" vertical="center"/>
    </x:xf>
    <x:xf numFmtId="37" fontId="18" fillId="0" borderId="12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7" fontId="18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18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18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18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14" xfId="0" applyNumberFormat="1" applyFont="1" applyBorder="1" applyAlignment="1">
          <x:alignment horizontal="center" vertical="center"/>
        </x:xf>
      </mc:Fallback>
    </mc:AlternateContent>
    <x:xf numFmtId="37" fontId="16" fillId="0" borderId="10" xfId="0" applyNumberFormat="1" applyFont="1" applyBorder="1" applyAlignment="1">
      <x:alignment horizontal="general" vertical="center"/>
    </x:xf>
    <x:xf numFmtId="37" fontId="16" fillId="0" borderId="8" xfId="0" applyNumberFormat="1" applyFont="1" applyBorder="1" applyAlignment="1">
      <x:alignment horizontal="general" vertical="center"/>
    </x:xf>
    <x:xf numFmtId="37" fontId="18" fillId="0" borderId="1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7" fontId="18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18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18" fillId="0" borderId="8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18" fillId="0" borderId="8" xfId="0" applyNumberFormat="1" applyFont="1" applyBorder="1" applyAlignment="1">
          <x:alignment horizontal="right" vertical="center"/>
        </x:xf>
      </mc:Fallback>
    </mc:AlternateContent>
    <x:xf numFmtId="37" fontId="16" fillId="0" borderId="15" xfId="0" applyNumberFormat="1" applyFont="1" applyBorder="1" applyAlignment="1">
      <x:alignment horizontal="general" vertical="center"/>
    </x:xf>
    <x:xf numFmtId="37" fontId="16" fillId="0" borderId="16" xfId="0" applyNumberFormat="1" applyFont="1" applyBorder="1" applyAlignment="1">
      <x:alignment horizontal="general" vertical="center"/>
    </x:xf>
    <x:xf numFmtId="37" fontId="16" fillId="0" borderId="17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8" fontId="17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7" fillId="0" borderId="2" xfId="0" applyNumberFormat="1" applyFont="1" applyBorder="1" applyAlignment="1">
          <x:alignment horizontal="center" vertical="center"/>
        </x:xf>
      </mc:Fallback>
    </mc:AlternateContent>
    <x:xf numFmtId="37" fontId="19" fillId="0" borderId="0" xfId="0" applyNumberFormat="1" applyFont="1" applyAlignment="1">
      <x:alignment horizontal="general" vertical="center"/>
    </x:xf>
    <x:xf numFmtId="37" fontId="20" fillId="0" borderId="8" xfId="0" applyNumberFormat="1" applyFont="1" applyBorder="1" applyAlignment="1">
      <x:alignment horizontal="general" vertical="center"/>
    </x:xf>
    <x:xf numFmtId="37" fontId="20" fillId="0" borderId="0" xfId="0" applyNumberFormat="1" applyFont="1" applyAlignment="1">
      <x:alignment horizontal="general" vertical="center"/>
    </x:xf>
    <x:xf numFmtId="37" fontId="20" fillId="0" borderId="1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7" fontId="19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19" fillId="0" borderId="0" xfId="0" applyNumberFormat="1" applyFont="1" applyAlignment="1">
          <x:alignment horizontal="right" vertical="center"/>
        </x:xf>
      </mc:Fallback>
    </mc:AlternateContent>
    <x:xf numFmtId="37" fontId="19" fillId="0" borderId="1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7" fontId="19" fillId="0" borderId="8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19" fillId="0" borderId="8" xfId="0" applyNumberFormat="1" applyFont="1" applyBorder="1" applyAlignment="1">
          <x:alignment horizontal="right" vertical="center"/>
        </x:xf>
      </mc:Fallback>
    </mc:AlternateContent>
    <x:xf numFmtId="37" fontId="20" fillId="0" borderId="0" xfId="0" applyNumberFormat="1" applyFont="1" applyAlignment="1">
      <x:alignment horizontal="left" vertical="center"/>
    </x:xf>
    <x:xf numFmtId="0" fontId="20" fillId="0" borderId="0" xfId="6" applyNumberFormat="1" applyFont="1" applyAlignment="1">
      <x:alignment horizontal="general" vertical="center"/>
    </x:xf>
    <x:xf numFmtId="0" fontId="18" fillId="0" borderId="0" xfId="7" applyNumberFormat="1" applyFont="1" applyAlignment="1">
      <x:alignment horizontal="general" vertical="center"/>
    </x:xf>
    <x:xf numFmtId="0" fontId="19" fillId="0" borderId="0" xfId="7" applyNumberFormat="1" applyFont="1" applyAlignment="1">
      <x:alignment horizontal="general" vertical="center"/>
    </x:xf>
    <x:xf numFmtId="0" fontId="15" fillId="0" borderId="0" xfId="7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0" xfId="7" applyNumberFormat="1" applyFont="1" applyAlignment="1" hs:applyExtension="1">
          <x:alignment horizontal="left" vertical="center" indent="2"/>
          <hs:parashape hs:leftMargin="2268"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7" applyNumberFormat="1" applyFont="1" applyAlignment="1">
          <x:alignment horizontal="left" vertical="center" indent="2"/>
        </x:xf>
      </mc:Fallback>
    </mc:AlternateContent>
    <x:xf numFmtId="0" fontId="18" fillId="0" borderId="0" xfId="7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0" xfId="7" quotePrefix="1" applyNumberFormat="1" applyFont="1" applyAlignment="1" hs:applyExtension="1">
          <x:alignment horizontal="left" vertical="center" indent="2"/>
          <hs:parashape hs:leftMargin="2268"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7" quotePrefix="1" applyNumberFormat="1" applyFont="1" applyAlignment="1">
          <x:alignment horizontal="lef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7" applyNumberFormat="1" applyFont="1" applyAlignment="1" hs:applyExtension="1">
          <x:alignment horizontal="left" vertical="center" indent="2"/>
          <hs:parashape hs:leftMargin="2268"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7" applyNumberFormat="1" applyFont="1" applyAlignment="1">
          <x:alignment horizontal="left" vertical="center" indent="2"/>
        </x:xf>
      </mc:Fallback>
    </mc:AlternateContent>
    <x:xf numFmtId="0" fontId="21" fillId="0" borderId="0" xfId="7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0" xfId="7" applyNumberFormat="1" applyFon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7" applyNumberFormat="1" applyFont="1" applyAlignment="1">
          <x:alignment horizontal="left" vertical="center" indent="1"/>
        </x:xf>
      </mc:Fallback>
    </mc:AlternateContent>
    <x:xf numFmtId="0" fontId="16" fillId="0" borderId="0" xfId="7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0" xfId="7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7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7" applyNumberFormat="1" applyFont="1" applyAlignment="1" hs:applyExtension="1">
          <x:alignment horizontal="left" vertical="center" indent="3"/>
          <hs:parashape hs:leftMargin="3402"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7" applyNumberFormat="1" applyFont="1" applyAlignment="1">
          <x:alignment horizontal="left" vertical="center" indent="3"/>
        </x:xf>
      </mc:Fallback>
    </mc:AlternateContent>
    <x:xf numFmtId="0" fontId="16" fillId="0" borderId="0" xfId="7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8" fillId="0" borderId="0" xfId="5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5" applyNumberFormat="1" applyFont="1" applyAlignment="1">
          <x:alignment horizontal="center" vertical="center"/>
        </x:xf>
      </mc:Fallback>
    </mc:AlternateContent>
    <x:xf numFmtId="0" fontId="18" fillId="0" borderId="0" xfId="5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8" fillId="0" borderId="18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8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18" fillId="0" borderId="19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18" fillId="0" borderId="19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18" fillId="0" borderId="20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18" fillId="0" borderId="20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1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1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19" xfId="5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19" xfId="5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20" xfId="5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20" xfId="5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15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15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15" fillId="3" borderId="0" xfId="0" applyNumberFormat="1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15" fillId="3" borderId="0" xfId="0" applyNumberFormat="1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4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4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2" fillId="5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5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6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6" borderId="0" xfId="0" applyNumberFormat="1" applyFont="1" applyFill="1" applyAlignment="1">
          <x:alignment horizontal="center" vertical="center"/>
        </x:xf>
      </mc:Fallback>
    </mc:AlternateContent>
    <x:xf numFmtId="164" fontId="17" fillId="0" borderId="0" xfId="2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1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7" fillId="0" borderId="0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7" fillId="0" borderId="0" xfId="2" applyNumberFormat="1" applyFont="1" applyBorder="1" applyAlignment="1">
          <x:alignment horizontal="center" vertical="center"/>
        </x:xf>
      </mc:Fallback>
    </mc:AlternateContent>
    <x:xf numFmtId="0" fontId="17" fillId="0" borderId="0" xfId="0" applyNumberFormat="1" applyFont="1" applyAlignment="1">
      <x:alignment horizontal="general" vertical="center"/>
    </x:xf>
    <x:xf numFmtId="164" fontId="16" fillId="7" borderId="22" xfId="0" applyNumberFormat="1" applyFont="1" applyFill="1" applyBorder="1" applyAlignment="1">
      <x:alignment horizontal="general" vertical="center"/>
    </x:xf>
    <x:xf numFmtId="164" fontId="16" fillId="7" borderId="23" xfId="0" applyNumberFormat="1" applyFont="1" applyFill="1" applyBorder="1" applyAlignment="1">
      <x:alignment horizontal="general" vertical="center"/>
    </x:xf>
    <x:xf numFmtId="164" fontId="18" fillId="7" borderId="24" xfId="0" applyNumberFormat="1" applyFont="1" applyFill="1" applyBorder="1" applyAlignment="1">
      <x:alignment horizontal="general" vertical="center"/>
    </x:xf>
    <x:xf numFmtId="164" fontId="18" fillId="7" borderId="24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74" fontId="18" fillId="0" borderId="0" xfId="5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4" fontId="18" fillId="0" borderId="0" xfId="5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18" fillId="0" borderId="0" xfId="5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18" fillId="0" borderId="0" xfId="5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18" fillId="0" borderId="0" xfId="5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18" fillId="0" borderId="0" xfId="5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6" fontId="18" fillId="0" borderId="0" xfId="5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6" fontId="18" fillId="0" borderId="0" xfId="5" applyNumberFormat="1" applyFont="1" applyAlignment="1">
          <x:alignment horizontal="center" vertical="center"/>
        </x:xf>
      </mc:Fallback>
    </mc:AlternateContent>
    <x:xf numFmtId="0" fontId="23" fillId="0" borderId="0" xfId="5" applyNumberFormat="1" applyFont="1" applyAlignment="1">
      <x:alignment horizontal="general" vertical="top"/>
    </x:xf>
    <mc:AlternateContent xmlns:mc="http://schemas.openxmlformats.org/markup-compatibility/2006">
      <mc:Choice xmlns:hs="http://schemas.haansoft.com/office/spreadsheet/8.0" Requires="hs">
        <x:xf numFmtId="171" fontId="24" fillId="0" borderId="0" xfId="5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24" fillId="0" borderId="0" xfId="5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25" fillId="0" borderId="0" xfId="5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25" fillId="0" borderId="0" xfId="5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25" fillId="0" borderId="0" xfId="5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25" fillId="0" borderId="0" xfId="5" applyNumberFormat="1" applyFont="1" applyAlignment="1">
          <x:alignment horizontal="center" vertical="center"/>
        </x:xf>
      </mc:Fallback>
    </mc:AlternateContent>
    <x:xf numFmtId="164" fontId="26" fillId="7" borderId="24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75" fontId="17" fillId="0" borderId="2" xfId="2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75" fontId="17" fillId="0" borderId="2" xfId="2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17" fillId="0" borderId="25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7" fillId="0" borderId="25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17" fillId="0" borderId="3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7" fillId="0" borderId="3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17" fillId="0" borderId="2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7" fillId="0" borderId="2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28" fillId="3" borderId="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28" fillId="3" borderId="0" xfId="2" applyNumberFormat="1" applyFont="1" applyFill="1" applyBorder="1" applyAlignment="1">
          <x:alignment horizontal="center" vertical="center"/>
        </x:xf>
      </mc:Fallback>
    </mc:AlternateContent>
    <x:xf numFmtId="164" fontId="17" fillId="7" borderId="23" xfId="0" applyNumberFormat="1" applyFont="1" applyFill="1" applyBorder="1" applyAlignment="1">
      <x:alignment horizontal="general" vertical="center"/>
    </x:xf>
    <x:xf numFmtId="37" fontId="17" fillId="0" borderId="0" xfId="0" applyNumberFormat="1" applyFont="1">
      <x:alignment horizontal="general" vertical="bottom"/>
    </x:xf>
    <x:xf numFmtId="164" fontId="17" fillId="7" borderId="22" xfId="0" applyNumberFormat="1" applyFont="1" applyFill="1" applyBorder="1" applyAlignment="1">
      <x:alignment horizontal="general" vertical="center"/>
    </x:xf>
    <x:xf numFmtId="167" fontId="17" fillId="7" borderId="0" xfId="0" applyNumberFormat="1" applyFont="1" applyFill="1" applyAlignment="1">
      <x:alignment horizontal="general" vertical="center"/>
    </x:xf>
    <x:xf numFmtId="0" fontId="17" fillId="7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17" fillId="7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7" borderId="0" xfId="0" applyNumberFormat="1" applyFont="1" applyFill="1" applyAlignment="1">
          <x:alignment horizontal="center" vertical="center"/>
        </x:xf>
      </mc:Fallback>
    </mc:AlternateContent>
    <x:xf numFmtId="164" fontId="17" fillId="7" borderId="0" xfId="0" applyNumberFormat="1" applyFont="1" applyFill="1" applyAlignment="1">
      <x:alignment horizontal="left" vertical="center"/>
    </x:xf>
    <x:xf numFmtId="164" fontId="17" fillId="7" borderId="0" xfId="0" applyNumberFormat="1" applyFont="1" applyFill="1" applyAlignment="1">
      <x:alignment horizontal="general" vertical="center"/>
    </x:xf>
    <x:xf numFmtId="37" fontId="17" fillId="7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7" fillId="7" borderId="0" xfId="0" applyNumberFormat="1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7" borderId="0" xfId="0" applyNumberFormat="1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7" borderId="2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7" borderId="24" xfId="0" applyNumberFormat="1" applyFont="1" applyFill="1" applyBorder="1" applyAlignment="1">
          <x:alignment horizontal="right" vertical="center"/>
        </x:xf>
      </mc:Fallback>
    </mc:AlternateContent>
    <x:xf numFmtId="164" fontId="17" fillId="7" borderId="24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7" fillId="7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7" borderId="24" xfId="0" applyNumberFormat="1" applyFont="1" applyFill="1" applyBorder="1" applyAlignment="1">
          <x:alignment horizontal="center" vertical="center"/>
        </x:xf>
      </mc:Fallback>
    </mc:AlternateContent>
    <x:xf numFmtId="37" fontId="17" fillId="0" borderId="24" xfId="0" applyNumberFormat="1" applyFont="1" applyBorder="1">
      <x:alignment horizontal="general" vertical="bottom"/>
    </x:xf>
    <x:xf numFmtId="37" fontId="17" fillId="7" borderId="23" xfId="0" applyNumberFormat="1" applyFont="1" applyFill="1" applyBorder="1">
      <x:alignment horizontal="general" vertical="bottom"/>
    </x:xf>
    <x:xf numFmtId="37" fontId="17" fillId="7" borderId="22" xfId="0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17" fillId="7" borderId="0" xfId="0" quotePrefix="1" applyNumberFormat="1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7" borderId="0" xfId="0" quotePrefix="1" applyNumberFormat="1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9" fillId="0" borderId="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9" fillId="0" borderId="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0" fillId="3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0" fillId="3" borderId="0" xfId="0" applyNumberFormat="1" applyFont="1" applyFill="1" applyAlignment="1">
          <x:alignment horizontal="center" vertical="center"/>
        </x:xf>
      </mc:Fallback>
    </mc:AlternateContent>
    <x:xf numFmtId="0" fontId="31" fillId="0" borderId="0" xfId="9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1" fillId="0" borderId="0" xfId="9" applyNumberFormat="1" applyFont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0" borderId="0" xfId="9" applyNumberFormat="1" applyFont="1" applyAlignment="1">
          <x:alignment horizontal="distributed" vertical="center"/>
        </x:xf>
      </mc:Fallback>
    </mc:AlternateContent>
    <x:xf numFmtId="0" fontId="32" fillId="0" borderId="0" xfId="9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33" fillId="8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33" fillId="8" borderId="0" xfId="0" applyNumberFormat="1" applyFont="1" applyFill="1" applyAlignment="1">
          <x:alignment horizontal="center" vertical="center"/>
        </x:xf>
      </mc:Fallback>
    </mc:AlternateContent>
    <x:xf numFmtId="0" fontId="31" fillId="0" borderId="0" xfId="11" applyNumberFormat="1" applyFont="1" applyAlignment="1">
      <x:alignment horizontal="general" vertical="center"/>
    </x:xf>
    <x:xf numFmtId="0" fontId="32" fillId="0" borderId="0" xfId="1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1" fillId="0" borderId="0" xfId="1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0" borderId="0" xfId="11" applyNumberFormat="1" applyFont="1" applyAlignment="1">
          <x:alignment horizontal="right" vertical="center"/>
        </x:xf>
      </mc:Fallback>
    </mc:AlternateContent>
    <x:xf numFmtId="37" fontId="34" fillId="0" borderId="0" xfId="0" applyNumberFormat="1" applyFont="1">
      <x:alignment horizontal="general" vertical="bottom"/>
    </x:xf>
    <x:xf numFmtId="37" fontId="35" fillId="0" borderId="0" xfId="0" applyNumberFormat="1" applyFont="1">
      <x:alignment horizontal="general" vertical="bottom"/>
    </x:xf>
    <x:xf numFmtId="164" fontId="36" fillId="0" borderId="3" xfId="0" applyNumberFormat="1" applyFont="1" applyBorder="1" applyAlignment="1">
      <x:alignment horizontal="left" vertical="center" wrapText="1"/>
    </x:xf>
    <x:xf numFmtId="167" fontId="37" fillId="7" borderId="0" xfId="0" applyNumberFormat="1" applyFont="1" applyFill="1" applyAlignment="1">
      <x:alignment horizontal="general" vertical="center" wrapText="1"/>
    </x:xf>
    <x:xf numFmtId="37" fontId="15" fillId="7" borderId="26" xfId="0" applyNumberFormat="1" applyFont="1" applyFill="1" applyBorder="1">
      <x:alignment horizontal="general" vertical="bottom"/>
    </x:xf>
    <x:xf numFmtId="37" fontId="15" fillId="7" borderId="27" xfId="0" applyNumberFormat="1" applyFont="1" applyFill="1" applyBorder="1">
      <x:alignment horizontal="general" vertical="bottom"/>
    </x:xf>
    <x:xf numFmtId="164" fontId="16" fillId="7" borderId="27" xfId="0" applyNumberFormat="1" applyFont="1" applyFill="1" applyBorder="1" applyAlignment="1">
      <x:alignment horizontal="general" vertical="center"/>
    </x:xf>
    <x:xf numFmtId="164" fontId="21" fillId="7" borderId="27" xfId="0" applyNumberFormat="1" applyFont="1" applyFill="1" applyBorder="1" applyAlignment="1">
      <x:alignment horizontal="general" vertical="center"/>
    </x:xf>
    <x:xf numFmtId="164" fontId="16" fillId="7" borderId="28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73" fontId="16" fillId="0" borderId="19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16" fillId="0" borderId="19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16" fillId="0" borderId="20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16" fillId="0" borderId="20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0" borderId="19" xfId="5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0" borderId="19" xfId="5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0" borderId="20" xfId="5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0" borderId="20" xfId="5" applyNumberFormat="1" applyFont="1" applyBorder="1" applyAlignment="1">
          <x:alignment horizontal="center" vertical="center" shrinkToFit="1"/>
        </x:xf>
      </mc:Fallback>
    </mc:AlternateContent>
    <x:xf numFmtId="37" fontId="17" fillId="7" borderId="0" xfId="0" applyNumberFormat="1" applyFont="1" applyFill="1">
      <x:alignment horizontal="general" vertical="bottom"/>
    </x:xf>
    <x:xf numFmtId="164" fontId="16" fillId="7" borderId="24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79" fontId="18" fillId="0" borderId="0" xfId="5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9" fontId="18" fillId="0" borderId="0" xfId="5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38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38" fillId="0" borderId="0" xfId="0" applyNumberFormat="1" applyFont="1" applyAlignment="1">
          <x:alignment horizontal="right" vertical="center"/>
        </x:xf>
      </mc:Fallback>
    </mc:AlternateContent>
    <x:xf numFmtId="37" fontId="38" fillId="0" borderId="0" xfId="0" applyNumberFormat="1" applyFont="1" applyAlignment="1">
      <x:alignment horizontal="left" vertical="center"/>
    </x:xf>
    <x:xf numFmtId="0" fontId="39" fillId="0" borderId="0" xfId="6" applyNumberFormat="1" applyFont="1" applyAlignment="1">
      <x:alignment horizontal="general" vertical="center"/>
    </x:xf>
    <x:xf numFmtId="37" fontId="39" fillId="0" borderId="0" xfId="0" applyNumberFormat="1" applyFont="1" applyAlignment="1">
      <x:alignment horizontal="general" vertical="center" shrinkToFit="1"/>
    </x:xf>
    <x:xf numFmtId="37" fontId="39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0" xfId="7" applyNumberFormat="1" applyFon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7" applyNumberFormat="1" applyFont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7" fillId="7" borderId="0" xfId="1" applyNumberFormat="1" applyFont="1" applyFill="1" applyBorder="1" applyAlignment="1" hs:applyExtension="1">
          <x:alignment horizontal="right" vertical="center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5" fontId="17" fillId="7" borderId="0" xfId="1" applyNumberFormat="1" applyFont="1" applyFill="1" applyBorder="1" applyAlignment="1">
          <x:alignment horizontal="righ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0" fontId="17" fillId="7" borderId="0" xfId="1" applyNumberFormat="1" applyFont="1" applyFill="1" applyBorder="1" applyAlignment="1" hs:applyExtension="1">
          <x:alignment horizontal="right" vertical="center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80" fontId="17" fillId="7" borderId="0" xfId="1" applyNumberFormat="1" applyFont="1" applyFill="1" applyBorder="1" applyAlignment="1">
          <x:alignment horizontal="righ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7" borderId="0" xfId="2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4" fontId="17" fillId="7" borderId="0" xfId="2" applyNumberFormat="1" applyFont="1" applyFill="1" applyBorder="1" applyAlignment="1">
          <x:alignment horizontal="right" vertical="center" indent="2"/>
        </x:xf>
      </mc:Fallback>
    </mc:AlternateContent>
    <x:xf numFmtId="37" fontId="15" fillId="0" borderId="29" xfId="0" applyNumberFormat="1" applyFont="1" applyBorder="1">
      <x:alignment horizontal="general" vertical="bottom"/>
    </x:xf>
    <x:xf numFmtId="37" fontId="15" fillId="0" borderId="12" xfId="0" applyNumberFormat="1" applyFont="1" applyBorder="1">
      <x:alignment horizontal="general" vertical="bottom"/>
    </x:xf>
    <x:xf numFmtId="37" fontId="15" fillId="0" borderId="30" xfId="0" applyNumberFormat="1" applyFon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17" fillId="7" borderId="0" xfId="0" applyNumberFormat="1" applyFont="1" applyFill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4" fontId="17" fillId="7" borderId="0" xfId="0" applyNumberFormat="1" applyFont="1" applyFill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0" fillId="0" borderId="0" xfId="9" applyNumberFormat="1" applyFont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0" fillId="0" borderId="0" xfId="9" applyNumberFormat="1" applyFont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17" fillId="0" borderId="1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7" fillId="0" borderId="12" xfId="0" applyNumberFormat="1" applyFont="1" applyBorder="1" applyAlignment="1">
          <x:alignment horizontal="right" vertical="center"/>
        </x:xf>
      </mc:Fallback>
    </mc:AlternateContent>
    <x:xf numFmtId="37" fontId="38" fillId="0" borderId="0" xfId="0" applyNumberFormat="1" applyFont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7" fontId="17" fillId="0" borderId="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17" fillId="0" borderId="1" xfId="0" applyNumberFormat="1" applyFont="1" applyBorder="1" applyAlignment="1">
          <x:alignment horizontal="right" vertical="center" shrinkToFit="1"/>
        </x:xf>
      </mc:Fallback>
    </mc:AlternateContent>
    <x:xf numFmtId="0" fontId="39" fillId="0" borderId="16" xfId="6" applyNumberFormat="1" applyFont="1" applyBorder="1" applyAlignment="1">
      <x:alignment horizontal="general" vertical="center"/>
    </x:xf>
    <x:xf numFmtId="164" fontId="18" fillId="0" borderId="0" xfId="5" applyNumberFormat="1" applyFont="1" applyAlignment="1">
      <x:alignment horizontal="general" vertical="center"/>
    </x:xf>
    <x:xf numFmtId="164" fontId="22" fillId="0" borderId="0" xfId="0" applyNumberFormat="1" applyFont="1" applyAlignment="1">
      <x:alignment horizontal="general" vertical="center"/>
    </x:xf>
    <x:xf numFmtId="0" fontId="22" fillId="0" borderId="0" xfId="8" applyNumberFormat="1" applyFont="1" applyAlignment="1">
      <x:alignment horizontal="general" vertical="center"/>
    </x:xf>
    <x:xf numFmtId="0" fontId="17" fillId="0" borderId="0" xfId="8" applyNumberFormat="1" applyFon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7" fillId="0" borderId="0" xfId="8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8" applyNumberFormat="1" applyFont="1" applyAlignment="1">
          <x:alignment horizontal="center" vertical="center" shrinkToFit="1"/>
        </x:xf>
      </mc:Fallback>
    </mc:AlternateContent>
    <x:xf numFmtId="0" fontId="17" fillId="0" borderId="0" xfId="8" applyNumberFormat="1" applyFont="1" applyAlignment="1">
      <x:alignment horizontal="general" vertical="bottom" shrinkToFit="1"/>
    </x:xf>
    <x:xf numFmtId="0" fontId="31" fillId="0" borderId="0" xfId="10" applyNumberFormat="1" applyFont="1" applyAlignment="1">
      <x:alignment horizontal="general" vertical="center"/>
    </x:xf>
    <x:xf numFmtId="0" fontId="32" fillId="0" borderId="0" xfId="10" applyNumberFormat="1" applyFont="1" applyAlignment="1">
      <x:alignment horizontal="general" vertical="center"/>
    </x:xf>
    <x:xf numFmtId="0" fontId="32" fillId="0" borderId="0" xfId="12" applyNumberFormat="1" applyFont="1" applyAlignment="1">
      <x:alignment horizontal="general" vertical="center"/>
    </x:xf>
    <x:xf numFmtId="0" fontId="31" fillId="0" borderId="0" xfId="12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1" fillId="0" borderId="0" xfId="1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0" borderId="0" xfId="1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0" borderId="0" xfId="12" applyNumberFormat="1" applyFont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0" borderId="0" xfId="12" applyNumberFormat="1" applyFont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0" borderId="0" xfId="12" quotePrefix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0" borderId="0" xfId="12" quotePrefix="1" applyNumberFormat="1" applyFont="1" applyAlignment="1">
          <x:alignment horizontal="center" vertical="center"/>
        </x:xf>
      </mc:Fallback>
    </mc:AlternateContent>
    <x:xf numFmtId="164" fontId="17" fillId="0" borderId="3" xfId="0" applyNumberFormat="1" applyFont="1" applyBorder="1" applyAlignment="1">
      <x:alignment horizontal="left" vertical="center" shrinkToFit="1"/>
    </x:xf>
    <x:xf numFmtId="38" fontId="36" fillId="0" borderId="3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38" fontId="17" fillId="0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17" fillId="0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8" fontId="1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17" fillId="0" borderId="1" xfId="0" applyNumberFormat="1" applyFont="1" applyBorder="1" applyAlignment="1">
          <x:alignment horizontal="center" vertical="center"/>
        </x:xf>
      </mc:Fallback>
    </mc:AlternateContent>
    <x:xf numFmtId="167" fontId="41" fillId="7" borderId="0" xfId="0" applyNumberFormat="1" applyFont="1" applyFill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38" fontId="17" fillId="7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17" fillId="7" borderId="0" xfId="0" applyNumberFormat="1" applyFont="1" applyFill="1" applyAlignment="1">
          <x:alignment horizontal="center" vertical="center"/>
        </x:xf>
      </mc:Fallback>
    </mc:AlternateContent>
    <x:xf numFmtId="38" fontId="17" fillId="7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9" fontId="17" fillId="7" borderId="0" xfId="0" applyNumberFormat="1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7" fillId="7" borderId="0" xfId="0" applyNumberFormat="1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9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9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0" fontId="1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0" fontId="1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6" fontId="17" fillId="0" borderId="19" xfId="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6" fontId="17" fillId="0" borderId="19" xfId="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5" applyNumberFormat="1" applyFont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5" applyNumberFormat="1" applyFont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9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9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0" fillId="0" borderId="13" xfId="0" applyNumberFormat="1" applyBorder="1" applyAlignment="1" hs:applyExtension="1">
          <x:alignment horizontal="left" vertical="bottom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37" fontId="0" fillId="0" borderId="13" xfId="0" applyNumberFormat="1" applyBorder="1" applyAlignment="1">
          <x:alignment horizontal="left" vertical="bottom" indent="1" shrinkToFit="1"/>
        </x:xf>
      </mc:Fallback>
    </mc:AlternateContent>
    <x:xf numFmtId="0" fontId="42" fillId="0" borderId="0" xfId="0" applyNumberFormat="1" applyFont="1" applyAlignment="1">
      <x:alignment horizontal="general" vertical="bottom" shrinkToFit="1"/>
    </x:xf>
    <mc:AlternateContent xmlns:mc="http://schemas.openxmlformats.org/markup-compatibility/2006">
      <mc:Choice xmlns:hs="http://schemas.haansoft.com/office/spreadsheet/8.0" Requires="hs">
        <x:xf numFmtId="175" fontId="17" fillId="0" borderId="2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7" fillId="0" borderId="2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0" borderId="31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0" borderId="31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32" xfId="5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2" xfId="5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33" xfId="5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3" xfId="5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18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18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18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18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18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18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18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18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18" fillId="0" borderId="2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18" fillId="0" borderId="2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18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18" fillId="0" borderId="30" xfId="0" applyNumberFormat="1" applyFont="1" applyBorder="1" applyAlignment="1">
          <x:alignment horizontal="center" vertical="center"/>
        </x:xf>
      </mc:Fallback>
    </mc:AlternateContent>
    <x:xf numFmtId="0" fontId="32" fillId="0" borderId="0" xfId="11" applyNumberFormat="1" applyFont="1" applyAlignment="1">
      <x:alignment horizontal="general" vertical="center" wrapText="1"/>
    </x:xf>
    <x:xf numFmtId="41" fontId="43" fillId="0" borderId="0" xfId="2" applyNumberFormat="1" applyFont="1" applyAlignment="1">
      <x:alignment horizontal="general" vertical="bottom" shrinkToFit="1"/>
    </x:xf>
    <x:xf numFmtId="166" fontId="26" fillId="7" borderId="24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44" fillId="0" borderId="0" xfId="1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0" borderId="0" xfId="1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5" fillId="0" borderId="0" xfId="1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0" borderId="0" xfId="11" applyNumberFormat="1" applyFont="1" applyAlignment="1">
          <x:alignment horizontal="center" vertical="center"/>
        </x:xf>
      </mc:Fallback>
    </mc:AlternateContent>
    <x:xf numFmtId="0" fontId="46" fillId="0" borderId="0" xfId="1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6" fillId="0" borderId="0" xfId="1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0" borderId="0" xfId="11" applyNumberFormat="1" applyFont="1" applyAlignment="1">
          <x:alignment horizontal="center" vertical="center"/>
        </x:xf>
      </mc:Fallback>
    </mc:AlternateContent>
    <x:xf numFmtId="0" fontId="47" fillId="0" borderId="0" xfId="1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7" fillId="0" borderId="0" xfId="1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0" xfId="1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0" xfId="1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0" xfId="1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0" xfId="11" applyNumberFormat="1" applyFont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0" xfId="11" applyNumberFormat="1" applyFont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36" xfId="1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36" xfId="11" applyNumberFormat="1" applyFont="1" applyBorder="1" applyAlignment="1">
          <x:alignment horizontal="right" vertical="center"/>
        </x:xf>
      </mc:Fallback>
    </mc:AlternateContent>
    <x:xf numFmtId="0" fontId="47" fillId="0" borderId="0" xfId="9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7" fillId="0" borderId="0" xfId="9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0" xfId="9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0" xfId="9" applyNumberFormat="1" applyFont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0" xfId="9" applyNumberFormat="1" applyFont="1" applyAlignment="1">
          <x:alignment horizontal="distributed" vertical="center"/>
        </x:xf>
      </mc:Fallback>
    </mc:AlternateContent>
    <x:xf numFmtId="0" fontId="46" fillId="0" borderId="0" xfId="9" applyNumberFormat="1" applyFont="1" applyAlignment="1">
      <x:alignment horizontal="general" vertical="center"/>
    </x:xf>
    <x:xf numFmtId="0" fontId="47" fillId="0" borderId="0" xfId="1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7" fillId="0" borderId="0" xfId="1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0" xfId="1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0" xfId="10" applyNumberFormat="1" applyFont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0" xfId="10" applyNumberFormat="1" applyFont="1" applyAlignment="1">
          <x:alignment horizontal="distributed" vertical="center"/>
        </x:xf>
      </mc:Fallback>
    </mc:AlternateContent>
    <x:xf numFmtId="0" fontId="46" fillId="0" borderId="0" xfId="10" applyNumberFormat="1" applyFont="1" applyAlignment="1">
      <x:alignment horizontal="general" vertical="center"/>
    </x:xf>
    <x:xf numFmtId="0" fontId="47" fillId="0" borderId="0" xfId="12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7" fillId="0" borderId="0" xfId="1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0" xfId="1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0" xfId="1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0" xfId="1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0" xfId="12" quotePrefix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0" xfId="12" quotePrefix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0" xfId="12" applyNumberFormat="1" applyFont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0" xfId="12" applyNumberFormat="1" applyFont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36" xfId="1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36" xfId="12" applyNumberFormat="1" applyFont="1" applyBorder="1" applyAlignment="1">
          <x:alignment horizontal="right" vertical="center"/>
        </x:xf>
      </mc:Fallback>
    </mc:AlternateContent>
    <x:xf numFmtId="0" fontId="46" fillId="0" borderId="0" xfId="12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0" xfId="7" applyNumberFormat="1" applyFon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7" applyNumberFormat="1" applyFont="1" applyAlignment="1">
          <x:alignment horizontal="left" vertical="center" indent="1"/>
        </x:xf>
      </mc:Fallback>
    </mc:AlternateContent>
    <x:xf numFmtId="37" fontId="1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85" fontId="16" fillId="0" borderId="19" xfId="5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85" fontId="16" fillId="0" borderId="19" xfId="5" applyNumberFormat="1" applyFont="1" applyBorder="1" applyAlignment="1">
          <x:alignment horizontal="center" vertical="center" shrinkToFit="1"/>
        </x:xf>
      </mc:Fallback>
    </mc:AlternateContent>
    <x:xf numFmtId="164" fontId="17" fillId="9" borderId="0" xfId="0" applyNumberFormat="1" applyFont="1" applyFill="1" applyAlignment="1">
      <x:alignment horizontal="general" vertical="center"/>
    </x:xf>
    <x:xf numFmtId="37" fontId="16" fillId="0" borderId="8" xfId="0" applyNumberFormat="1" applyFont="1" applyBorder="1" applyAlignment="1">
      <x:alignment horizontal="general" vertical="center"/>
    </x:xf>
    <x:xf numFmtId="37" fontId="20" fillId="0" borderId="0" xfId="0" applyNumberFormat="1" applyFont="1" applyAlignment="1">
      <x:alignment horizontal="left" vertical="center"/>
    </x:xf>
    <x:xf numFmtId="37" fontId="15" fillId="0" borderId="0" xfId="0" applyNumberFormat="1" applyFont="1" applyAlignment="1">
      <x:alignment horizontal="general" vertical="center"/>
    </x:xf>
    <x:xf numFmtId="37" fontId="20" fillId="0" borderId="0" xfId="0" applyNumberFormat="1" applyFont="1" applyAlignment="1">
      <x:alignment horizontal="general" vertical="center"/>
    </x:xf>
    <x:xf numFmtId="37" fontId="18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7" fontId="1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18" fillId="0" borderId="0" xfId="0" applyNumberFormat="1" applyFont="1" applyAlignment="1">
          <x:alignment horizontal="center" vertical="center"/>
        </x:xf>
      </mc:Fallback>
    </mc:AlternateContent>
    <x:xf numFmtId="37" fontId="18" fillId="0" borderId="10" xfId="0" applyNumberFormat="1" applyFont="1" applyBorder="1" applyAlignment="1">
      <x:alignment horizontal="general" vertical="center"/>
    </x:xf>
    <x:xf numFmtId="0" fontId="48" fillId="0" borderId="0" xfId="7" applyNumberFormat="1" applyFont="1" applyAlignment="1">
      <x:alignment horizontal="general" vertical="center"/>
    </x:xf>
    <x:xf numFmtId="0" fontId="18" fillId="0" borderId="0" xfId="7" applyNumberFormat="1" applyFont="1" applyAlignment="1">
      <x:alignment horizontal="general" vertical="center"/>
    </x:xf>
    <x:xf numFmtId="0" fontId="21" fillId="0" borderId="0" xfId="7" applyNumberFormat="1" applyFont="1" applyAlignment="1">
      <x:alignment horizontal="general" vertical="center"/>
    </x:xf>
    <x:xf numFmtId="37" fontId="49" fillId="0" borderId="0" xfId="0" applyNumberFormat="1" applyFont="1" applyAlignment="1">
      <x:alignment horizontal="general" vertical="center"/>
    </x:xf>
    <x:xf numFmtId="0" fontId="50" fillId="0" borderId="0" xfId="1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51" fillId="0" borderId="0" xfId="7" applyNumberFormat="1" applyFon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51" fillId="0" borderId="0" xfId="7" applyNumberFormat="1" applyFont="1" applyAlignment="1">
          <x:alignment horizontal="left" vertical="center" indent="1"/>
        </x:xf>
      </mc:Fallback>
    </mc:AlternateContent>
    <x:xf numFmtId="37" fontId="51" fillId="0" borderId="0" xfId="0" applyNumberFormat="1" applyFont="1" applyAlignment="1">
      <x:alignment horizontal="general" vertical="center"/>
    </x:xf>
    <x:xf numFmtId="0" fontId="52" fillId="0" borderId="0" xfId="0" applyNumberFormat="1" applyFont="1" applyAlignment="1">
      <x:alignment horizontal="general" vertical="bottom" shrinkToFit="1"/>
    </x:xf>
    <x:xf numFmtId="37" fontId="52" fillId="10" borderId="37" xfId="0" applyNumberFormat="1" applyFont="1" applyFill="1" applyBorder="1" applyAlignment="1">
      <x:alignment horizontal="left" vertical="center" shrinkToFit="1"/>
    </x:xf>
    <x:xf numFmtId="37" fontId="52" fillId="10" borderId="19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7" fontId="52" fillId="10" borderId="1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52" fillId="10" borderId="1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52" fillId="10" borderId="1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52" fillId="10" borderId="19" xfId="0" applyNumberFormat="1" applyFont="1" applyFill="1" applyBorder="1" applyAlignment="1">
          <x:alignment horizontal="right" vertical="center" shrinkToFit="1"/>
        </x:xf>
      </mc:Fallback>
    </mc:AlternateContent>
    <x:xf numFmtId="37" fontId="52" fillId="10" borderId="18" xfId="0" applyNumberFormat="1" applyFont="1" applyFill="1" applyBorder="1" applyAlignment="1">
      <x:alignment horizontal="left" vertical="center" shrinkToFit="1"/>
    </x:xf>
    <x:xf numFmtId="37" fontId="52" fillId="10" borderId="38" xfId="0" applyNumberFormat="1" applyFont="1" applyFill="1" applyBorder="1" applyAlignment="1">
      <x:alignment horizontal="left" vertical="center" shrinkToFit="1"/>
    </x:xf>
    <x:xf numFmtId="37" fontId="52" fillId="10" borderId="39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7" fontId="52" fillId="10" borderId="3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52" fillId="10" borderId="3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52" fillId="10" borderId="3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52" fillId="10" borderId="39" xfId="0" applyNumberFormat="1" applyFont="1" applyFill="1" applyBorder="1" applyAlignment="1">
          <x:alignment horizontal="right" vertical="center" shrinkToFit="1"/>
        </x:xf>
      </mc:Fallback>
    </mc:AlternateContent>
    <x:xf numFmtId="37" fontId="52" fillId="10" borderId="4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4" fontId="17" fillId="7" borderId="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7" borderId="2" xfId="0" applyNumberFormat="1" applyFont="1" applyFill="1" applyBorder="1" applyAlignment="1">
          <x:alignment horizontal="right" vertical="center"/>
        </x:xf>
      </mc:Fallback>
    </mc:AlternateContent>
    <x:xf numFmtId="41" fontId="17" fillId="7" borderId="3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80" fontId="17" fillId="0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0" fontId="17" fillId="0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8" fontId="17" fillId="0" borderId="1" xfId="4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17" fillId="0" borderId="1" xfId="4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17" fillId="0" borderId="1" xfId="4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7" fillId="0" borderId="1" xfId="4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17" fillId="0" borderId="2" xfId="4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75" fontId="17" fillId="0" borderId="2" xfId="4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17" fillId="0" borderId="25" xfId="4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7" fillId="0" borderId="25" xfId="4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17" fillId="0" borderId="3" xfId="4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7" fillId="0" borderId="3" xfId="4" applyNumberFormat="1" applyFont="1" applyFill="1" applyBorder="1" applyAlignment="1">
          <x:alignment horizontal="right" vertical="center"/>
        </x:xf>
      </mc:Fallback>
    </mc:AlternateContent>
    <x:xf numFmtId="38" fontId="36" fillId="0" borderId="3" xfId="0" applyNumberFormat="1" applyFont="1" applyBorder="1" applyAlignment="1">
      <x:alignment horizontal="left" vertical="center" shrinkToFit="1"/>
    </x:xf>
    <x:xf numFmtId="167" fontId="17" fillId="0" borderId="0" xfId="0" applyNumberFormat="1" applyFont="1" applyAlignment="1">
      <x:alignment horizontal="general" vertical="center"/>
    </x:xf>
    <x:xf numFmtId="167" fontId="41" fillId="0" borderId="0" xfId="0" applyNumberFormat="1" applyFon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38" fontId="1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17" fillId="0" borderId="0" xfId="0" applyNumberFormat="1" applyFont="1" applyAlignment="1">
          <x:alignment horizontal="center" vertical="center"/>
        </x:xf>
      </mc:Fallback>
    </mc:AlternateContent>
    <x:xf numFmtId="37" fontId="17" fillId="0" borderId="0" xfId="0" applyNumberFormat="1" applyFont="1" applyAlignment="1">
      <x:alignment horizontal="general" vertical="center"/>
    </x:xf>
    <x:xf numFmtId="38" fontId="1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80" fontId="17" fillId="0" borderId="0" xfId="3" applyNumberFormat="1" applyFont="1" applyFill="1" applyBorder="1" applyAlignment="1" hs:applyExtension="1">
          <x:alignment horizontal="right" vertical="center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80" fontId="17" fillId="0" borderId="0" xfId="3" applyNumberFormat="1" applyFont="1" applyFill="1" applyBorder="1" applyAlignment="1">
          <x:alignment horizontal="righ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0" xfId="4" applyNumberFormat="1" applyFont="1" applyFill="1" applyBorder="1" applyAlignment="1" hs:applyExtension="1">
          <x:alignment horizontal="right" vertical="center" indent="2"/>
          <hs:parashape hs:rightMargin="2268"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0" xfId="4" applyNumberFormat="1" applyFont="1" applyFill="1" applyBorder="1" applyAlignment="1">
          <x:alignment horizontal="right" vertical="center" indent="2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7" fillId="0" borderId="0" xfId="3" applyNumberFormat="1" applyFont="1" applyFill="1" applyBorder="1" applyAlignment="1" hs:applyExtension="1">
          <x:alignment horizontal="right" vertical="center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5" fontId="17" fillId="0" borderId="0" xfId="3" applyNumberFormat="1" applyFont="1" applyFill="1" applyBorder="1" applyAlignment="1">
          <x:alignment horizontal="right" vertical="center" indent="1"/>
        </x:xf>
      </mc:Fallback>
    </mc:AlternateContent>
    <x:xf numFmtId="37" fontId="42" fillId="0" borderId="38" xfId="0" applyNumberFormat="1" applyFont="1" applyBorder="1" applyAlignment="1">
      <x:alignment horizontal="left" vertical="center" shrinkToFit="1"/>
    </x:xf>
    <x:xf numFmtId="37" fontId="42" fillId="0" borderId="39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7" fontId="42" fillId="0" borderId="3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42" fillId="0" borderId="39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42" fillId="0" borderId="3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42" fillId="0" borderId="39" xfId="0" applyNumberFormat="1" applyFont="1" applyBorder="1" applyAlignment="1">
          <x:alignment horizontal="right" vertical="center" shrinkToFit="1"/>
        </x:xf>
      </mc:Fallback>
    </mc:AlternateContent>
    <x:xf numFmtId="37" fontId="42" fillId="0" borderId="40" xfId="0" applyNumberFormat="1" applyFont="1" applyBorder="1" applyAlignment="1">
      <x:alignment horizontal="left" vertical="center" shrinkToFit="1"/>
    </x:xf>
    <x:xf numFmtId="37" fontId="42" fillId="0" borderId="37" xfId="0" applyNumberFormat="1" applyFont="1" applyBorder="1" applyAlignment="1">
      <x:alignment horizontal="left" vertical="center" shrinkToFit="1"/>
    </x:xf>
    <x:xf numFmtId="37" fontId="42" fillId="0" borderId="19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7" fontId="42" fillId="0" borderId="1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42" fillId="0" borderId="19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42" fillId="0" borderId="1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42" fillId="0" borderId="19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0" borderId="1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0" borderId="19" xfId="0" applyNumberFormat="1" applyFont="1" applyBorder="1" applyAlignment="1">
          <x:alignment horizontal="right" vertical="center" shrinkToFit="1"/>
        </x:xf>
      </mc:Fallback>
    </mc:AlternateContent>
    <x:xf numFmtId="37" fontId="42" fillId="0" borderId="18" xfId="0" applyNumberFormat="1" applyFont="1" applyBorder="1" applyAlignment="1">
      <x:alignment horizontal="left" vertical="center" shrinkToFit="1"/>
    </x:xf>
    <x:xf numFmtId="37" fontId="42" fillId="0" borderId="41" xfId="0" applyNumberFormat="1" applyFont="1" applyBorder="1" applyAlignment="1">
      <x:alignment horizontal="left" vertical="center" shrinkToFit="1"/>
    </x:xf>
    <x:xf numFmtId="37" fontId="42" fillId="0" borderId="20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7" fontId="42" fillId="0" borderId="2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42" fillId="0" borderId="2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42" fillId="0" borderId="2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42" fillId="0" borderId="20" xfId="0" applyNumberFormat="1" applyFont="1" applyBorder="1" applyAlignment="1">
          <x:alignment horizontal="right" vertical="center" shrinkToFit="1"/>
        </x:xf>
      </mc:Fallback>
    </mc:AlternateContent>
    <x:xf numFmtId="37" fontId="42" fillId="0" borderId="21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31" fillId="0" borderId="0" xfId="9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0" borderId="0" xfId="9" applyNumberFormat="1" applyFont="1" applyAlignment="1">
          <x:alignment horizontal="center" vertical="center"/>
        </x:xf>
      </mc:Fallback>
    </mc:AlternateContent>
    <x:xf numFmtId="0" fontId="53" fillId="0" borderId="0" xfId="11" applyNumberFormat="1" applyFont="1" applyAlignment="1">
      <x:alignment horizontal="general" vertical="center"/>
    </x:xf>
    <x:xf numFmtId="0" fontId="54" fillId="0" borderId="0" xfId="11" applyNumberFormat="1" applyFont="1">
      <x:alignment horizontal="general" vertical="bottom"/>
    </x:xf>
    <x:xf numFmtId="0" fontId="55" fillId="0" borderId="0" xfId="11" applyNumberFormat="1" applyFont="1" applyAlignment="1">
      <x:alignment horizontal="general" vertical="center" shrinkToFit="1"/>
    </x:xf>
    <x:xf numFmtId="41" fontId="17" fillId="7" borderId="0" xfId="2" applyNumberFormat="1" applyFont="1" applyFill="1" applyBorder="1" applyAlignment="1">
      <x:alignment horizontal="general" vertical="center"/>
    </x:xf>
    <x:xf numFmtId="37" fontId="42" fillId="0" borderId="0" xfId="0" applyNumberFormat="1" applyFont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7" fontId="42" fillId="0" borderId="0" xfId="0" applyNumberFormat="1" applyFont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42" fillId="0" borderId="0" xfId="0" applyNumberFormat="1" applyFont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42" fillId="0" borderId="0" xfId="0" applyNumberFormat="1" applyFont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42" fillId="0" borderId="0" xfId="0" applyNumberFormat="1" applyFont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0" borderId="1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0" borderId="1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0" borderId="39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0" borderId="39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0" xfId="11" applyNumberFormat="1" applyFont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0" xfId="11" applyNumberFormat="1" applyFont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36" xfId="11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36" xfId="11" applyNumberFormat="1" applyFont="1" applyBorder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0" borderId="0" xfId="11" applyNumberFormat="1" applyFont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0" borderId="0" xfId="11" applyNumberFormat="1" applyFont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6" fillId="0" borderId="0" xfId="11" applyNumberFormat="1" applyFont="1" applyAlignment="1" hs:applyExtension="1">
          <x:alignment horizontal="distributed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6" fillId="0" borderId="0" xfId="11" applyNumberFormat="1" applyFont="1" applyAlignment="1">
          <x:alignment horizontal="distributed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5" fillId="0" borderId="0" xfId="11" applyNumberFormat="1" applyFont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0" borderId="0" xfId="11" applyNumberFormat="1" applyFont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6" fillId="0" borderId="0" xfId="11" applyNumberFormat="1" applyFont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6" fillId="0" borderId="0" xfId="11" applyNumberFormat="1" applyFont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7" fillId="0" borderId="0" xfId="11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7" fillId="0" borderId="0" xfId="11" applyNumberFormat="1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0" xfId="1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0" xfId="1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0" borderId="0" xfId="1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0" borderId="0" xfId="1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5" applyNumberFormat="1" applyFont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5" applyNumberFormat="1" applyFont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7" applyNumberFormat="1" applyFon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7" applyNumberFormat="1" applyFont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7" applyNumberFormat="1" applyFont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7" applyNumberFormat="1" applyFont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41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41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0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0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40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40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42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42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8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8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0" borderId="37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0" borderId="37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0" borderId="19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0" borderId="19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37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7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9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9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38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8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39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9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43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43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44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44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45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45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46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46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47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47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5" fontId="16" fillId="0" borderId="48" xfId="5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85" fontId="16" fillId="0" borderId="48" xfId="5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5" fontId="16" fillId="0" borderId="32" xfId="5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85" fontId="16" fillId="0" borderId="32" xfId="5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5" fontId="16" fillId="0" borderId="33" xfId="5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85" fontId="16" fillId="0" borderId="33" xfId="5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0" xfId="5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5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18" fillId="0" borderId="0" xfId="5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18" fillId="0" borderId="0" xfId="5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0" xfId="5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5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2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2" xfId="5" applyNumberFormat="1" applyFont="1" applyBorder="1" applyAlignment="1">
          <x:alignment horizontal="center" vertical="center"/>
        </x:xf>
      </mc:Fallback>
    </mc:AlternateContent>
    <x:xf numFmtId="0" fontId="18" fillId="0" borderId="12" xfId="5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71" fontId="25" fillId="0" borderId="0" xfId="5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25" fillId="0" borderId="0" xfId="5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39" fillId="0" borderId="16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39" fillId="0" borderId="16" xfId="0" applyNumberFormat="1" applyFont="1" applyBorder="1" applyAlignment="1">
          <x:alignment horizontal="right" vertical="center"/>
        </x:xf>
      </mc:Fallback>
    </mc:AlternateContent>
    <x:xf numFmtId="37" fontId="39" fillId="0" borderId="16" xfId="0" applyNumberFormat="1" applyFont="1" applyBorder="1" applyAlignment="1">
      <x:alignment horizontal="left" vertical="center"/>
    </x:xf>
    <x:xf numFmtId="0" fontId="19" fillId="0" borderId="0" xfId="6" applyNumberFormat="1" applyFont="1" applyAlignment="1">
      <x:alignment horizontal="left" vertical="center" shrinkToFit="1"/>
    </x:xf>
    <x:xf numFmtId="37" fontId="39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7" fontId="2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2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39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39" fillId="0" borderId="0" xfId="0" applyNumberFormat="1" applyFont="1" applyAlignment="1">
          <x:alignment horizontal="right" vertical="center"/>
        </x:xf>
      </mc:Fallback>
    </mc:AlternateContent>
    <x:xf numFmtId="0" fontId="39" fillId="0" borderId="0" xfId="6" applyNumberFormat="1" applyFont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84" fontId="1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84" fontId="1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58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58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5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5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59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59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5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5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59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59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7" fontId="39" fillId="0" borderId="0" xfId="0" applyNumberFormat="1" applyFon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87" fontId="39" fillId="0" borderId="0" xfId="0" applyNumberFormat="1" applyFont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87" fontId="20" fillId="0" borderId="0" xfId="0" applyNumberFormat="1" applyFont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87" fontId="20" fillId="0" borderId="0" xfId="0" applyNumberFormat="1" applyFont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19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7" fontId="19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17" fillId="0" borderId="2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7" fillId="0" borderId="2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17" fillId="0" borderId="3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7" fillId="0" borderId="3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17" fillId="0" borderId="49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7" fillId="0" borderId="49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17" fillId="0" borderId="13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7" fillId="0" borderId="13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17" fillId="0" borderId="2" xfId="2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75" fontId="17" fillId="0" borderId="2" xfId="2" applyNumberFormat="1" applyFont="1" applyFill="1" applyBorder="1" applyAlignment="1">
          <x:alignment horizontal="left" vertical="center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0" fillId="0" borderId="25" xfId="0" applyNumberFormat="1" applyBorder="1" applyAlignment="1" hs:applyExtension="1">
          <x:alignment horizontal="left" vertical="bottom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37" fontId="0" fillId="0" borderId="25" xfId="0" applyNumberFormat="1" applyBorder="1" applyAlignment="1">
          <x:alignment horizontal="left" vertical="bottom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7" fontId="0" fillId="0" borderId="3" xfId="0" applyNumberFormat="1" applyBorder="1" applyAlignment="1" hs:applyExtension="1">
          <x:alignment horizontal="left" vertical="bottom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37" fontId="0" fillId="0" borderId="3" xfId="0" applyNumberFormat="1" applyBorder="1" applyAlignment="1">
          <x:alignment horizontal="left" vertical="bottom" inden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12" xfId="0" applyNumberFormat="1" applyFont="1" applyFill="1" applyBorder="1" applyAlignment="1">
          <x:alignment horizontal="center" vertical="center"/>
        </x:xf>
      </mc:Fallback>
    </mc:AlternateContent>
    <x:xf numFmtId="164" fontId="17" fillId="7" borderId="0" xfId="0" quotePrefix="1" applyNumberFormat="1" applyFont="1" applyFill="1" applyAlignment="1">
      <x:alignment horizontal="left" vertical="center"/>
    </x:xf>
    <x:xf numFmtId="164" fontId="17" fillId="7" borderId="0" xfId="0" applyNumberFormat="1" applyFont="1" applyFill="1" applyAlignment="1">
      <x:alignment horizontal="left" vertical="center"/>
    </x:xf>
    <x:xf numFmtId="164" fontId="26" fillId="7" borderId="24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18" fillId="7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7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26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26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2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27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2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2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7" fillId="0" borderId="4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7" fillId="0" borderId="4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7" fillId="0" borderId="2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7" fillId="0" borderId="2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8" xfId="8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8" xfId="8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41" xfId="8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41" xfId="8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9" xfId="8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9" xfId="8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0" xfId="8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0" xfId="8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7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5" fontId="17" fillId="0" borderId="39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5" fontId="17" fillId="0" borderId="39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5" fillId="0" borderId="0" xfId="11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5" fillId="0" borderId="0" xfId="11" applyNumberFormat="1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0" xfId="9" applyNumberFormat="1" applyFont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0" xfId="9" applyNumberFormat="1" applyFont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0" borderId="0" xfId="9" applyNumberFormat="1" applyFont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0" borderId="0" xfId="9" applyNumberFormat="1" applyFont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0" fillId="0" borderId="0" xfId="10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0" fillId="0" borderId="0" xfId="10" applyNumberFormat="1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4" fillId="0" borderId="0" xfId="11" applyNumberFormat="1" applyFont="1" applyAlignment="1" hs:applyExtension="1">
          <x:alignment horizontal="distributed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4" fillId="0" borderId="0" xfId="11" applyNumberFormat="1" applyFont="1" applyAlignment="1">
          <x:alignment horizontal="distributed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0" borderId="0" xfId="11" applyNumberFormat="1" applyFont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0" borderId="0" xfId="11" applyNumberFormat="1" applyFont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0" fillId="0" borderId="0" xfId="9" applyNumberFormat="1" applyFont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0" fillId="0" borderId="0" xfId="9" applyNumberFormat="1" applyFont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0" fillId="0" borderId="0" xfId="9" applyNumberFormat="1" applyFont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0" fillId="0" borderId="0" xfId="9" applyNumberFormat="1" applyFont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0" xfId="9" quotePrefix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0" xfId="9" quotePrefix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0" xfId="9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0" xfId="9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0" xfId="10" applyNumberFormat="1" applyFont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0" xfId="10" applyNumberFormat="1" applyFont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0" xfId="10" quotePrefix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0" xfId="10" quotePrefix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0" xfId="1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0" xfId="1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0" xfId="12" applyNumberFormat="1" applyFont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0" xfId="12" applyNumberFormat="1" applyFont="1" applyAlignment="1">
          <x:alignment horizontal="distributed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0" borderId="0" xfId="12" quotePrefix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0" borderId="0" xfId="12" quotePrefix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0" borderId="0" xfId="1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0" borderId="0" xfId="1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0" borderId="0" xfId="12" applyNumberFormat="1" applyFont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0" borderId="0" xfId="12" applyNumberFormat="1" applyFont="1" applyAlignment="1">
          <x:alignment horizontal="distributed" vertical="center"/>
        </x:xf>
      </mc:Fallback>
    </mc:AlternateContent>
    <x:xf numFmtId="0" fontId="31" fillId="0" borderId="0" xfId="12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47" fillId="0" borderId="0" xfId="1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0" xfId="1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7" fillId="0" borderId="36" xfId="12" applyNumberFormat="1" applyFont="1" applyBorder="1" applyAlignment="1" hs:applyExtension="1">
          <x:alignment horizontal="distributed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7" fillId="0" borderId="36" xfId="12" applyNumberFormat="1" applyFont="1" applyBorder="1" applyAlignment="1">
          <x:alignment horizontal="distributed" vertical="center"/>
        </x:xf>
      </mc:Fallback>
    </mc:AlternateContent>
  </x:cellXfs>
  <x:cellStyles count="14">
    <x:cellStyle name="표준" xfId="0" builtinId="0"/>
    <x:cellStyle name="백분율" xfId="1" builtinId="5"/>
    <x:cellStyle name="쉼표 [0]" xfId="2" builtinId="6"/>
    <x:cellStyle name="백분율 2" xfId="3"/>
    <x:cellStyle name="쉼표 [0] 2" xfId="4"/>
    <x:cellStyle name="표준_10-간성(소로2-9-3-7)" xfId="5"/>
    <x:cellStyle name="표준_Nae-2002" xfId="6"/>
    <x:cellStyle name="표준_설계설명서(원주)" xfId="7"/>
    <x:cellStyle name="표준_양구내역서" xfId="8"/>
    <x:cellStyle name="표준_예산서(갈천리외8개소)" xfId="9"/>
    <x:cellStyle name="표준_예산서(갈천리외8개소)_01.설계서(오덕1공구)" xfId="10"/>
    <x:cellStyle name="표준_표지" xfId="11"/>
    <x:cellStyle name="표준_표지_01.설계서(덕곡리 동면203호선)" xfId="12"/>
    <x:cellStyle name="표준_표지_설계서(2008년소하천(큰골천)정비사업)" xfId="1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externalLink" Target="externalLinks/externalLink1.xml"  /><Relationship Id="rId15" Type="http://schemas.openxmlformats.org/officeDocument/2006/relationships/externalLink" Target="externalLinks/externalLink2.xml"  /><Relationship Id="rId16" Type="http://schemas.openxmlformats.org/officeDocument/2006/relationships/externalLink" Target="externalLinks/externalLink3.xml"  /><Relationship Id="rId17" Type="http://schemas.openxmlformats.org/officeDocument/2006/relationships/externalLink" Target="externalLinks/externalLink4.xml"  /><Relationship Id="rId18" Type="http://schemas.openxmlformats.org/officeDocument/2006/relationships/externalLink" Target="externalLinks/externalLink5.xml"  /><Relationship Id="rId19" Type="http://schemas.openxmlformats.org/officeDocument/2006/relationships/externalLink" Target="externalLinks/externalLink6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/Relationships>
</file>

<file path=xl/drawings/_rels/drawing4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/Relationships>
</file>

<file path=xl/drawings/_rels/drawing5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29</xdr:col>
      <xdr:colOff>695325</xdr:colOff>
      <xdr:row>19</xdr:row>
      <xdr:rowOff>0</xdr:rowOff>
    </xdr:from>
    <xdr:to>
      <xdr:col>29</xdr:col>
      <xdr:colOff>695325</xdr:colOff>
      <xdr:row>19</xdr:row>
      <xdr:rowOff>0</xdr:rowOff>
    </xdr:to>
    <xdr:sp fLocksText="1" fPublished="0">
      <xdr:nvSpPr>
        <xdr:cNvPr id="127958" name="Line 1"/>
        <xdr:cNvSpPr>
          <a:spLocks noChangeShapeType="1"/>
        </xdr:cNvSpPr>
      </xdr:nvSpPr>
      <xdr:spPr>
        <a:xfrm>
          <a:off x="22815176" y="6409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29</xdr:col>
      <xdr:colOff>695325</xdr:colOff>
      <xdr:row>19</xdr:row>
      <xdr:rowOff>0</xdr:rowOff>
    </xdr:from>
    <xdr:to>
      <xdr:col>29</xdr:col>
      <xdr:colOff>695325</xdr:colOff>
      <xdr:row>19</xdr:row>
      <xdr:rowOff>0</xdr:rowOff>
    </xdr:to>
    <xdr:sp fLocksText="1" fPublished="0">
      <xdr:nvSpPr>
        <xdr:cNvPr id="127959" name="Line 2"/>
        <xdr:cNvSpPr>
          <a:spLocks noChangeShapeType="1"/>
        </xdr:cNvSpPr>
      </xdr:nvSpPr>
      <xdr:spPr>
        <a:xfrm>
          <a:off x="22815176" y="6409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28</xdr:col>
      <xdr:colOff>695325</xdr:colOff>
      <xdr:row>19</xdr:row>
      <xdr:rowOff>0</xdr:rowOff>
    </xdr:from>
    <xdr:to>
      <xdr:col>28</xdr:col>
      <xdr:colOff>695325</xdr:colOff>
      <xdr:row>19</xdr:row>
      <xdr:rowOff>0</xdr:rowOff>
    </xdr:to>
    <xdr:sp fLocksText="1" fPublished="0">
      <xdr:nvSpPr>
        <xdr:cNvPr id="127960" name="Line 3"/>
        <xdr:cNvSpPr>
          <a:spLocks noChangeShapeType="1"/>
        </xdr:cNvSpPr>
      </xdr:nvSpPr>
      <xdr:spPr>
        <a:xfrm>
          <a:off x="22053174" y="6409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29</xdr:col>
      <xdr:colOff>695325</xdr:colOff>
      <xdr:row>19</xdr:row>
      <xdr:rowOff>0</xdr:rowOff>
    </xdr:from>
    <xdr:to>
      <xdr:col>29</xdr:col>
      <xdr:colOff>695325</xdr:colOff>
      <xdr:row>19</xdr:row>
      <xdr:rowOff>0</xdr:rowOff>
    </xdr:to>
    <xdr:sp fLocksText="1" fPublished="0">
      <xdr:nvSpPr>
        <xdr:cNvPr id="127961" name="Line 4"/>
        <xdr:cNvSpPr>
          <a:spLocks noChangeShapeType="1"/>
        </xdr:cNvSpPr>
      </xdr:nvSpPr>
      <xdr:spPr>
        <a:xfrm>
          <a:off x="22815176" y="6409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29</xdr:col>
      <xdr:colOff>695325</xdr:colOff>
      <xdr:row>19</xdr:row>
      <xdr:rowOff>0</xdr:rowOff>
    </xdr:from>
    <xdr:to>
      <xdr:col>29</xdr:col>
      <xdr:colOff>695325</xdr:colOff>
      <xdr:row>19</xdr:row>
      <xdr:rowOff>0</xdr:rowOff>
    </xdr:to>
    <xdr:sp fLocksText="1" fPublished="0">
      <xdr:nvSpPr>
        <xdr:cNvPr id="127962" name="Line 5"/>
        <xdr:cNvSpPr>
          <a:spLocks noChangeShapeType="1"/>
        </xdr:cNvSpPr>
      </xdr:nvSpPr>
      <xdr:spPr>
        <a:xfrm>
          <a:off x="22815176" y="6409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28</xdr:col>
      <xdr:colOff>695325</xdr:colOff>
      <xdr:row>19</xdr:row>
      <xdr:rowOff>0</xdr:rowOff>
    </xdr:from>
    <xdr:to>
      <xdr:col>28</xdr:col>
      <xdr:colOff>695325</xdr:colOff>
      <xdr:row>19</xdr:row>
      <xdr:rowOff>0</xdr:rowOff>
    </xdr:to>
    <xdr:sp fLocksText="1" fPublished="0">
      <xdr:nvSpPr>
        <xdr:cNvPr id="127963" name="Line 6"/>
        <xdr:cNvSpPr>
          <a:spLocks noChangeShapeType="1"/>
        </xdr:cNvSpPr>
      </xdr:nvSpPr>
      <xdr:spPr>
        <a:xfrm>
          <a:off x="22053174" y="6409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29</xdr:col>
      <xdr:colOff>695325</xdr:colOff>
      <xdr:row>19</xdr:row>
      <xdr:rowOff>0</xdr:rowOff>
    </xdr:from>
    <xdr:to>
      <xdr:col>29</xdr:col>
      <xdr:colOff>695325</xdr:colOff>
      <xdr:row>19</xdr:row>
      <xdr:rowOff>0</xdr:rowOff>
    </xdr:to>
    <xdr:sp fLocksText="1" fPublished="0">
      <xdr:nvSpPr>
        <xdr:cNvPr id="127964" name="Line 7"/>
        <xdr:cNvSpPr>
          <a:spLocks noChangeShapeType="1"/>
        </xdr:cNvSpPr>
      </xdr:nvSpPr>
      <xdr:spPr>
        <a:xfrm>
          <a:off x="22815176" y="6409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29</xdr:col>
      <xdr:colOff>695325</xdr:colOff>
      <xdr:row>19</xdr:row>
      <xdr:rowOff>0</xdr:rowOff>
    </xdr:from>
    <xdr:to>
      <xdr:col>29</xdr:col>
      <xdr:colOff>695325</xdr:colOff>
      <xdr:row>19</xdr:row>
      <xdr:rowOff>0</xdr:rowOff>
    </xdr:to>
    <xdr:sp fLocksText="1" fPublished="0">
      <xdr:nvSpPr>
        <xdr:cNvPr id="127965" name="Line 8"/>
        <xdr:cNvSpPr>
          <a:spLocks noChangeShapeType="1"/>
        </xdr:cNvSpPr>
      </xdr:nvSpPr>
      <xdr:spPr>
        <a:xfrm>
          <a:off x="22815176" y="6409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28</xdr:col>
      <xdr:colOff>695325</xdr:colOff>
      <xdr:row>19</xdr:row>
      <xdr:rowOff>0</xdr:rowOff>
    </xdr:from>
    <xdr:to>
      <xdr:col>28</xdr:col>
      <xdr:colOff>695325</xdr:colOff>
      <xdr:row>19</xdr:row>
      <xdr:rowOff>0</xdr:rowOff>
    </xdr:to>
    <xdr:sp fLocksText="1" fPublished="0">
      <xdr:nvSpPr>
        <xdr:cNvPr id="127966" name="Line 9"/>
        <xdr:cNvSpPr>
          <a:spLocks noChangeShapeType="1"/>
        </xdr:cNvSpPr>
      </xdr:nvSpPr>
      <xdr:spPr>
        <a:xfrm>
          <a:off x="22053174" y="6409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29</xdr:col>
      <xdr:colOff>695325</xdr:colOff>
      <xdr:row>19</xdr:row>
      <xdr:rowOff>0</xdr:rowOff>
    </xdr:from>
    <xdr:to>
      <xdr:col>29</xdr:col>
      <xdr:colOff>695325</xdr:colOff>
      <xdr:row>19</xdr:row>
      <xdr:rowOff>0</xdr:rowOff>
    </xdr:to>
    <xdr:sp fLocksText="1" fPublished="0">
      <xdr:nvSpPr>
        <xdr:cNvPr id="127967" name="Line 10"/>
        <xdr:cNvSpPr>
          <a:spLocks noChangeShapeType="1"/>
        </xdr:cNvSpPr>
      </xdr:nvSpPr>
      <xdr:spPr>
        <a:xfrm>
          <a:off x="22815176" y="6409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29</xdr:col>
      <xdr:colOff>695325</xdr:colOff>
      <xdr:row>19</xdr:row>
      <xdr:rowOff>0</xdr:rowOff>
    </xdr:from>
    <xdr:to>
      <xdr:col>29</xdr:col>
      <xdr:colOff>695325</xdr:colOff>
      <xdr:row>19</xdr:row>
      <xdr:rowOff>0</xdr:rowOff>
    </xdr:to>
    <xdr:sp fLocksText="1" fPublished="0">
      <xdr:nvSpPr>
        <xdr:cNvPr id="127968" name="Line 11"/>
        <xdr:cNvSpPr>
          <a:spLocks noChangeShapeType="1"/>
        </xdr:cNvSpPr>
      </xdr:nvSpPr>
      <xdr:spPr>
        <a:xfrm>
          <a:off x="22815176" y="6409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28</xdr:col>
      <xdr:colOff>695325</xdr:colOff>
      <xdr:row>19</xdr:row>
      <xdr:rowOff>0</xdr:rowOff>
    </xdr:from>
    <xdr:to>
      <xdr:col>28</xdr:col>
      <xdr:colOff>695325</xdr:colOff>
      <xdr:row>19</xdr:row>
      <xdr:rowOff>0</xdr:rowOff>
    </xdr:to>
    <xdr:sp fLocksText="1" fPublished="0">
      <xdr:nvSpPr>
        <xdr:cNvPr id="127969" name="Line 12"/>
        <xdr:cNvSpPr>
          <a:spLocks noChangeShapeType="1"/>
        </xdr:cNvSpPr>
      </xdr:nvSpPr>
      <xdr:spPr>
        <a:xfrm>
          <a:off x="22053174" y="6409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29</xdr:col>
      <xdr:colOff>695325</xdr:colOff>
      <xdr:row>19</xdr:row>
      <xdr:rowOff>0</xdr:rowOff>
    </xdr:from>
    <xdr:to>
      <xdr:col>29</xdr:col>
      <xdr:colOff>695325</xdr:colOff>
      <xdr:row>19</xdr:row>
      <xdr:rowOff>0</xdr:rowOff>
    </xdr:to>
    <xdr:sp fLocksText="1" fPublished="0">
      <xdr:nvSpPr>
        <xdr:cNvPr id="127970" name="Line 13"/>
        <xdr:cNvSpPr>
          <a:spLocks noChangeShapeType="1"/>
        </xdr:cNvSpPr>
      </xdr:nvSpPr>
      <xdr:spPr>
        <a:xfrm>
          <a:off x="22815176" y="6409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29</xdr:col>
      <xdr:colOff>695325</xdr:colOff>
      <xdr:row>19</xdr:row>
      <xdr:rowOff>0</xdr:rowOff>
    </xdr:from>
    <xdr:to>
      <xdr:col>29</xdr:col>
      <xdr:colOff>695325</xdr:colOff>
      <xdr:row>19</xdr:row>
      <xdr:rowOff>0</xdr:rowOff>
    </xdr:to>
    <xdr:sp fLocksText="1" fPublished="0">
      <xdr:nvSpPr>
        <xdr:cNvPr id="127971" name="Line 14"/>
        <xdr:cNvSpPr>
          <a:spLocks noChangeShapeType="1"/>
        </xdr:cNvSpPr>
      </xdr:nvSpPr>
      <xdr:spPr>
        <a:xfrm>
          <a:off x="22815176" y="6409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28</xdr:col>
      <xdr:colOff>695325</xdr:colOff>
      <xdr:row>19</xdr:row>
      <xdr:rowOff>0</xdr:rowOff>
    </xdr:from>
    <xdr:to>
      <xdr:col>28</xdr:col>
      <xdr:colOff>695325</xdr:colOff>
      <xdr:row>19</xdr:row>
      <xdr:rowOff>0</xdr:rowOff>
    </xdr:to>
    <xdr:sp fLocksText="1" fPublished="0">
      <xdr:nvSpPr>
        <xdr:cNvPr id="127972" name="Line 15"/>
        <xdr:cNvSpPr>
          <a:spLocks noChangeShapeType="1"/>
        </xdr:cNvSpPr>
      </xdr:nvSpPr>
      <xdr:spPr>
        <a:xfrm>
          <a:off x="22053174" y="6409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29</xdr:col>
      <xdr:colOff>695325</xdr:colOff>
      <xdr:row>84</xdr:row>
      <xdr:rowOff>0</xdr:rowOff>
    </xdr:from>
    <xdr:to>
      <xdr:col>29</xdr:col>
      <xdr:colOff>695325</xdr:colOff>
      <xdr:row>84</xdr:row>
      <xdr:rowOff>0</xdr:rowOff>
    </xdr:to>
    <xdr:sp fLocksText="1" fPublished="0">
      <xdr:nvSpPr>
        <xdr:cNvPr id="127973" name="Line 16"/>
        <xdr:cNvSpPr>
          <a:spLocks noChangeShapeType="1"/>
        </xdr:cNvSpPr>
      </xdr:nvSpPr>
      <xdr:spPr>
        <a:xfrm>
          <a:off x="22815176" y="4233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29</xdr:col>
      <xdr:colOff>695325</xdr:colOff>
      <xdr:row>84</xdr:row>
      <xdr:rowOff>0</xdr:rowOff>
    </xdr:from>
    <xdr:to>
      <xdr:col>29</xdr:col>
      <xdr:colOff>695325</xdr:colOff>
      <xdr:row>84</xdr:row>
      <xdr:rowOff>0</xdr:rowOff>
    </xdr:to>
    <xdr:sp fLocksText="1" fPublished="0">
      <xdr:nvSpPr>
        <xdr:cNvPr id="127974" name="Line 17"/>
        <xdr:cNvSpPr>
          <a:spLocks noChangeShapeType="1"/>
        </xdr:cNvSpPr>
      </xdr:nvSpPr>
      <xdr:spPr>
        <a:xfrm>
          <a:off x="22815176" y="4233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28</xdr:col>
      <xdr:colOff>695325</xdr:colOff>
      <xdr:row>84</xdr:row>
      <xdr:rowOff>0</xdr:rowOff>
    </xdr:from>
    <xdr:to>
      <xdr:col>28</xdr:col>
      <xdr:colOff>695325</xdr:colOff>
      <xdr:row>84</xdr:row>
      <xdr:rowOff>0</xdr:rowOff>
    </xdr:to>
    <xdr:sp fLocksText="1" fPublished="0">
      <xdr:nvSpPr>
        <xdr:cNvPr id="127975" name="Line 18"/>
        <xdr:cNvSpPr>
          <a:spLocks noChangeShapeType="1"/>
        </xdr:cNvSpPr>
      </xdr:nvSpPr>
      <xdr:spPr>
        <a:xfrm>
          <a:off x="22053174" y="4233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29</xdr:col>
      <xdr:colOff>695325</xdr:colOff>
      <xdr:row>84</xdr:row>
      <xdr:rowOff>0</xdr:rowOff>
    </xdr:from>
    <xdr:to>
      <xdr:col>29</xdr:col>
      <xdr:colOff>695325</xdr:colOff>
      <xdr:row>84</xdr:row>
      <xdr:rowOff>0</xdr:rowOff>
    </xdr:to>
    <xdr:sp fLocksText="1" fPublished="0">
      <xdr:nvSpPr>
        <xdr:cNvPr id="127976" name="Line 19"/>
        <xdr:cNvSpPr>
          <a:spLocks noChangeShapeType="1"/>
        </xdr:cNvSpPr>
      </xdr:nvSpPr>
      <xdr:spPr>
        <a:xfrm>
          <a:off x="22815176" y="4233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29</xdr:col>
      <xdr:colOff>695325</xdr:colOff>
      <xdr:row>84</xdr:row>
      <xdr:rowOff>0</xdr:rowOff>
    </xdr:from>
    <xdr:to>
      <xdr:col>29</xdr:col>
      <xdr:colOff>695325</xdr:colOff>
      <xdr:row>84</xdr:row>
      <xdr:rowOff>0</xdr:rowOff>
    </xdr:to>
    <xdr:sp fLocksText="1" fPublished="0">
      <xdr:nvSpPr>
        <xdr:cNvPr id="127977" name="Line 20"/>
        <xdr:cNvSpPr>
          <a:spLocks noChangeShapeType="1"/>
        </xdr:cNvSpPr>
      </xdr:nvSpPr>
      <xdr:spPr>
        <a:xfrm>
          <a:off x="22815176" y="4233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28</xdr:col>
      <xdr:colOff>695325</xdr:colOff>
      <xdr:row>84</xdr:row>
      <xdr:rowOff>0</xdr:rowOff>
    </xdr:from>
    <xdr:to>
      <xdr:col>28</xdr:col>
      <xdr:colOff>695325</xdr:colOff>
      <xdr:row>84</xdr:row>
      <xdr:rowOff>0</xdr:rowOff>
    </xdr:to>
    <xdr:sp fLocksText="1" fPublished="0">
      <xdr:nvSpPr>
        <xdr:cNvPr id="127978" name="Line 21"/>
        <xdr:cNvSpPr>
          <a:spLocks noChangeShapeType="1"/>
        </xdr:cNvSpPr>
      </xdr:nvSpPr>
      <xdr:spPr>
        <a:xfrm>
          <a:off x="22053174" y="4233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3</xdr:col>
      <xdr:colOff>0</xdr:colOff>
      <xdr:row>20</xdr:row>
      <xdr:rowOff>0</xdr:rowOff>
    </xdr:from>
    <xdr:to>
      <xdr:col>9</xdr:col>
      <xdr:colOff>0</xdr:colOff>
      <xdr:row>21</xdr:row>
      <xdr:rowOff>0</xdr:rowOff>
    </xdr:to>
    <xdr:sp fLocksText="1" fPublished="0">
      <xdr:nvSpPr>
        <xdr:cNvPr id="127979" name="Rectangle 26"/>
        <xdr:cNvSpPr>
          <a:spLocks noChangeArrowheads="1"/>
        </xdr:cNvSpPr>
      </xdr:nvSpPr>
      <xdr:spPr>
        <a:xfrm>
          <a:off x="2308411" y="7138146"/>
          <a:ext cx="4572000" cy="537882"/>
        </a:xfrm>
        <a:prstGeom prst="rect">
          <a:avLst/>
        </a:prstGeom>
        <a:noFill/>
        <a:ln w="9525">
          <a:solidFill>
            <a:srgbClr val="000000"/>
          </a:solidFill>
          <a:miter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29</xdr:col>
      <xdr:colOff>695325</xdr:colOff>
      <xdr:row>84</xdr:row>
      <xdr:rowOff>0</xdr:rowOff>
    </xdr:from>
    <xdr:to>
      <xdr:col>29</xdr:col>
      <xdr:colOff>695325</xdr:colOff>
      <xdr:row>84</xdr:row>
      <xdr:rowOff>0</xdr:rowOff>
    </xdr:to>
    <xdr:sp fLocksText="1" fPublished="0">
      <xdr:nvSpPr>
        <xdr:cNvPr id="127980" name="Line 22"/>
        <xdr:cNvSpPr>
          <a:spLocks noChangeShapeType="1"/>
        </xdr:cNvSpPr>
      </xdr:nvSpPr>
      <xdr:spPr>
        <a:xfrm>
          <a:off x="22815176" y="4233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29</xdr:col>
      <xdr:colOff>695325</xdr:colOff>
      <xdr:row>84</xdr:row>
      <xdr:rowOff>0</xdr:rowOff>
    </xdr:from>
    <xdr:to>
      <xdr:col>29</xdr:col>
      <xdr:colOff>695325</xdr:colOff>
      <xdr:row>84</xdr:row>
      <xdr:rowOff>0</xdr:rowOff>
    </xdr:to>
    <xdr:sp fLocksText="1" fPublished="0">
      <xdr:nvSpPr>
        <xdr:cNvPr id="127981" name="Line 23"/>
        <xdr:cNvSpPr>
          <a:spLocks noChangeShapeType="1"/>
        </xdr:cNvSpPr>
      </xdr:nvSpPr>
      <xdr:spPr>
        <a:xfrm>
          <a:off x="22815176" y="4233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28</xdr:col>
      <xdr:colOff>695325</xdr:colOff>
      <xdr:row>84</xdr:row>
      <xdr:rowOff>0</xdr:rowOff>
    </xdr:from>
    <xdr:to>
      <xdr:col>28</xdr:col>
      <xdr:colOff>695325</xdr:colOff>
      <xdr:row>84</xdr:row>
      <xdr:rowOff>0</xdr:rowOff>
    </xdr:to>
    <xdr:sp fLocksText="1" fPublished="0">
      <xdr:nvSpPr>
        <xdr:cNvPr id="127982" name="Line 24"/>
        <xdr:cNvSpPr>
          <a:spLocks noChangeShapeType="1"/>
        </xdr:cNvSpPr>
      </xdr:nvSpPr>
      <xdr:spPr>
        <a:xfrm>
          <a:off x="22053174" y="4233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29</xdr:col>
      <xdr:colOff>695325</xdr:colOff>
      <xdr:row>84</xdr:row>
      <xdr:rowOff>0</xdr:rowOff>
    </xdr:from>
    <xdr:to>
      <xdr:col>29</xdr:col>
      <xdr:colOff>695325</xdr:colOff>
      <xdr:row>84</xdr:row>
      <xdr:rowOff>0</xdr:rowOff>
    </xdr:to>
    <xdr:sp fLocksText="1" fPublished="0">
      <xdr:nvSpPr>
        <xdr:cNvPr id="127983" name="Line 22"/>
        <xdr:cNvSpPr>
          <a:spLocks noChangeShapeType="1"/>
        </xdr:cNvSpPr>
      </xdr:nvSpPr>
      <xdr:spPr>
        <a:xfrm>
          <a:off x="22815176" y="4233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29</xdr:col>
      <xdr:colOff>695325</xdr:colOff>
      <xdr:row>84</xdr:row>
      <xdr:rowOff>0</xdr:rowOff>
    </xdr:from>
    <xdr:to>
      <xdr:col>29</xdr:col>
      <xdr:colOff>695325</xdr:colOff>
      <xdr:row>84</xdr:row>
      <xdr:rowOff>0</xdr:rowOff>
    </xdr:to>
    <xdr:sp fLocksText="1" fPublished="0">
      <xdr:nvSpPr>
        <xdr:cNvPr id="127984" name="Line 23"/>
        <xdr:cNvSpPr>
          <a:spLocks noChangeShapeType="1"/>
        </xdr:cNvSpPr>
      </xdr:nvSpPr>
      <xdr:spPr>
        <a:xfrm>
          <a:off x="22815176" y="4233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28</xdr:col>
      <xdr:colOff>695325</xdr:colOff>
      <xdr:row>84</xdr:row>
      <xdr:rowOff>0</xdr:rowOff>
    </xdr:from>
    <xdr:to>
      <xdr:col>28</xdr:col>
      <xdr:colOff>695325</xdr:colOff>
      <xdr:row>84</xdr:row>
      <xdr:rowOff>0</xdr:rowOff>
    </xdr:to>
    <xdr:sp fLocksText="1" fPublished="0">
      <xdr:nvSpPr>
        <xdr:cNvPr id="127985" name="Line 24"/>
        <xdr:cNvSpPr>
          <a:spLocks noChangeShapeType="1"/>
        </xdr:cNvSpPr>
      </xdr:nvSpPr>
      <xdr:spPr>
        <a:xfrm>
          <a:off x="22053174" y="423358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2</xdr:col>
      <xdr:colOff>9525</xdr:colOff>
      <xdr:row>16</xdr:row>
      <xdr:rowOff>152400</xdr:rowOff>
    </xdr:from>
    <xdr:to>
      <xdr:col>3</xdr:col>
      <xdr:colOff>28575</xdr:colOff>
      <xdr:row>17</xdr:row>
      <xdr:rowOff>285750</xdr:rowOff>
    </xdr:to>
    <xdr:pic macro="" fPublished="0">
      <xdr:nvPicPr>
        <xdr:cNvPr id="2" name="그림 1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1557617" y="5524500"/>
          <a:ext cx="784411" cy="560294"/>
        </a:xfrm>
        <a:prstGeom prst="rect">
          <a:avLst/>
        </a:prstGeom>
      </xdr:spPr>
    </xdr:pic>
    <xdr:clientData fLocksWithSheet="1" fPrintsWithSheet="1"/>
  </xdr:twoCellAnchor>
</xdr:wsDr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1</xdr:col>
      <xdr:colOff>0</xdr:colOff>
      <xdr:row>5</xdr:row>
      <xdr:rowOff>0</xdr:rowOff>
    </xdr:from>
    <xdr:to>
      <xdr:col>12</xdr:col>
      <xdr:colOff>0</xdr:colOff>
      <xdr:row>5</xdr:row>
      <xdr:rowOff>0</xdr:rowOff>
    </xdr:to>
    <xdr:sp fLocksText="1" fPublished="0">
      <xdr:nvSpPr>
        <xdr:cNvPr id="122450" name="Line 1"/>
        <xdr:cNvSpPr>
          <a:spLocks noChangeShapeType="1"/>
        </xdr:cNvSpPr>
      </xdr:nvSpPr>
      <xdr:spPr>
        <a:xfrm>
          <a:off x="811695" y="1573695"/>
          <a:ext cx="6833152" cy="0"/>
        </a:xfrm>
        <a:prstGeom prst="line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1</xdr:col>
      <xdr:colOff>0</xdr:colOff>
      <xdr:row>5</xdr:row>
      <xdr:rowOff>0</xdr:rowOff>
    </xdr:from>
    <xdr:to>
      <xdr:col>12</xdr:col>
      <xdr:colOff>0</xdr:colOff>
      <xdr:row>5</xdr:row>
      <xdr:rowOff>0</xdr:rowOff>
    </xdr:to>
    <xdr:sp fLocksText="1" fPublished="0">
      <xdr:nvSpPr>
        <xdr:cNvPr id="122451" name="Line 4"/>
        <xdr:cNvSpPr>
          <a:spLocks noChangeShapeType="1"/>
        </xdr:cNvSpPr>
      </xdr:nvSpPr>
      <xdr:spPr>
        <a:xfrm>
          <a:off x="811695" y="1573695"/>
          <a:ext cx="6833152" cy="0"/>
        </a:xfrm>
        <a:prstGeom prst="line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1</xdr:col>
      <xdr:colOff>0</xdr:colOff>
      <xdr:row>5</xdr:row>
      <xdr:rowOff>0</xdr:rowOff>
    </xdr:from>
    <xdr:to>
      <xdr:col>12</xdr:col>
      <xdr:colOff>0</xdr:colOff>
      <xdr:row>5</xdr:row>
      <xdr:rowOff>0</xdr:rowOff>
    </xdr:to>
    <xdr:sp fLocksText="1" fPublished="0">
      <xdr:nvSpPr>
        <xdr:cNvPr id="122452" name="Line 6"/>
        <xdr:cNvSpPr>
          <a:spLocks noChangeShapeType="1"/>
        </xdr:cNvSpPr>
      </xdr:nvSpPr>
      <xdr:spPr>
        <a:xfrm>
          <a:off x="811695" y="1573695"/>
          <a:ext cx="6833152" cy="0"/>
        </a:xfrm>
        <a:prstGeom prst="line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1</xdr:col>
      <xdr:colOff>0</xdr:colOff>
      <xdr:row>6</xdr:row>
      <xdr:rowOff>0</xdr:rowOff>
    </xdr:from>
    <xdr:to>
      <xdr:col>8</xdr:col>
      <xdr:colOff>0</xdr:colOff>
      <xdr:row>6</xdr:row>
      <xdr:rowOff>0</xdr:rowOff>
    </xdr:to>
    <xdr:sp fLocksText="1" fPublished="0">
      <xdr:nvSpPr>
        <xdr:cNvPr id="122453" name="Line 8"/>
        <xdr:cNvSpPr>
          <a:spLocks noChangeShapeType="1"/>
        </xdr:cNvSpPr>
      </xdr:nvSpPr>
      <xdr:spPr>
        <a:xfrm>
          <a:off x="811695" y="2037521"/>
          <a:ext cx="4348369" cy="0"/>
        </a:xfrm>
        <a:prstGeom prst="line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</xdr:col>
      <xdr:colOff>276225</xdr:colOff>
      <xdr:row>18</xdr:row>
      <xdr:rowOff>9525</xdr:rowOff>
    </xdr:from>
    <xdr:to>
      <xdr:col>12</xdr:col>
      <xdr:colOff>285750</xdr:colOff>
      <xdr:row>18</xdr:row>
      <xdr:rowOff>9525</xdr:rowOff>
    </xdr:to>
    <xdr:sp fLocksText="1" fPublished="0">
      <xdr:nvSpPr>
        <xdr:cNvPr id="122454" name="Line 9"/>
        <xdr:cNvSpPr>
          <a:spLocks noChangeShapeType="1"/>
        </xdr:cNvSpPr>
      </xdr:nvSpPr>
      <xdr:spPr>
        <a:xfrm>
          <a:off x="1283804" y="5615608"/>
          <a:ext cx="6642652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1</xdr:col>
      <xdr:colOff>0</xdr:colOff>
      <xdr:row>6</xdr:row>
      <xdr:rowOff>0</xdr:rowOff>
    </xdr:from>
    <xdr:to>
      <xdr:col>8</xdr:col>
      <xdr:colOff>0</xdr:colOff>
      <xdr:row>6</xdr:row>
      <xdr:rowOff>0</xdr:rowOff>
    </xdr:to>
    <xdr:sp fLocksText="1" fPublished="0">
      <xdr:nvSpPr>
        <xdr:cNvPr id="122455" name="Line 10"/>
        <xdr:cNvSpPr>
          <a:spLocks noChangeShapeType="1"/>
        </xdr:cNvSpPr>
      </xdr:nvSpPr>
      <xdr:spPr>
        <a:xfrm>
          <a:off x="811695" y="2037521"/>
          <a:ext cx="4348369" cy="0"/>
        </a:xfrm>
        <a:prstGeom prst="line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1</xdr:col>
      <xdr:colOff>0</xdr:colOff>
      <xdr:row>6</xdr:row>
      <xdr:rowOff>0</xdr:rowOff>
    </xdr:from>
    <xdr:to>
      <xdr:col>8</xdr:col>
      <xdr:colOff>0</xdr:colOff>
      <xdr:row>6</xdr:row>
      <xdr:rowOff>0</xdr:rowOff>
    </xdr:to>
    <xdr:sp fLocksText="1" fPublished="0">
      <xdr:nvSpPr>
        <xdr:cNvPr id="122456" name="Line 11"/>
        <xdr:cNvSpPr>
          <a:spLocks noChangeShapeType="1"/>
        </xdr:cNvSpPr>
      </xdr:nvSpPr>
      <xdr:spPr>
        <a:xfrm>
          <a:off x="811695" y="2037521"/>
          <a:ext cx="4348369" cy="0"/>
        </a:xfrm>
        <a:prstGeom prst="line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3</xdr:col>
      <xdr:colOff>9525</xdr:colOff>
      <xdr:row>5</xdr:row>
      <xdr:rowOff>447675</xdr:rowOff>
    </xdr:from>
    <xdr:to>
      <xdr:col>12</xdr:col>
      <xdr:colOff>28575</xdr:colOff>
      <xdr:row>5</xdr:row>
      <xdr:rowOff>447675</xdr:rowOff>
    </xdr:to>
    <xdr:sp fLocksText="1" fPublished="0">
      <xdr:nvSpPr>
        <xdr:cNvPr id="122457" name="Line 12"/>
        <xdr:cNvSpPr>
          <a:spLocks noChangeShapeType="1"/>
        </xdr:cNvSpPr>
      </xdr:nvSpPr>
      <xdr:spPr>
        <a:xfrm>
          <a:off x="1565413" y="2020956"/>
          <a:ext cx="6104282" cy="0"/>
        </a:xfrm>
        <a:prstGeom prst="line">
          <a:avLst/>
        </a:prstGeom>
        <a:noFill/>
        <a:ln w="38100" cmpd="dbl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1</xdr:col>
      <xdr:colOff>114300</xdr:colOff>
      <xdr:row>18</xdr:row>
      <xdr:rowOff>9525</xdr:rowOff>
    </xdr:from>
    <xdr:to>
      <xdr:col>13</xdr:col>
      <xdr:colOff>247649</xdr:colOff>
      <xdr:row>18</xdr:row>
      <xdr:rowOff>9525</xdr:rowOff>
    </xdr:to>
    <xdr:sp fLocksText="1" fPublished="0">
      <xdr:nvSpPr>
        <xdr:cNvPr id="122458" name="Line 13"/>
        <xdr:cNvSpPr>
          <a:spLocks noChangeShapeType="1"/>
        </xdr:cNvSpPr>
      </xdr:nvSpPr>
      <xdr:spPr>
        <a:xfrm>
          <a:off x="927652" y="5615608"/>
          <a:ext cx="7363239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</xdr:wsDr>
</file>

<file path=xl/drawings/drawing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1</xdr:col>
      <xdr:colOff>28575</xdr:colOff>
      <xdr:row>1</xdr:row>
      <xdr:rowOff>0</xdr:rowOff>
    </xdr:from>
    <xdr:to>
      <xdr:col>2</xdr:col>
      <xdr:colOff>1181100</xdr:colOff>
      <xdr:row>1</xdr:row>
      <xdr:rowOff>0</xdr:rowOff>
    </xdr:to>
    <xdr:sp fLocksText="1" fPublished="0">
      <xdr:nvSpPr>
        <xdr:cNvPr id="3100" name="Text 122"/>
        <xdr:cNvSpPr txBox="1">
          <a:spLocks noRot="1" noChangeArrowheads="1"/>
        </xdr:cNvSpPr>
      </xdr:nvSpPr>
      <xdr:spPr>
        <a:xfrm>
          <a:off x="737152" y="256760"/>
          <a:ext cx="1482587" cy="0"/>
        </a:xfrm>
        <a:prstGeom prst="rect">
          <a:avLst/>
        </a:prstGeom>
        <a:noFill/>
        <a:ln w="1">
          <a:noFill/>
          <a:miter/>
        </a:ln>
        <a:effectLst/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1000">
              <a:solidFill>
                <a:srgbClr val="000000"/>
              </a:solidFill>
              <a:latin typeface="맑은 고딕"/>
              <a:ea typeface="맑은 고딕"/>
            </a:rPr>
            <a:t>공         종</a:t>
          </a:r>
        </a:p>
      </xdr:txBody>
    </xdr:sp>
    <xdr:clientData fLocksWithSheet="1" fPrintsWithSheet="1"/>
  </xdr:twoCellAnchor>
  <xdr:twoCellAnchor>
    <xdr:from>
      <xdr:col>3</xdr:col>
      <xdr:colOff>0</xdr:colOff>
      <xdr:row>1</xdr:row>
      <xdr:rowOff>0</xdr:rowOff>
    </xdr:from>
    <xdr:to>
      <xdr:col>4</xdr:col>
      <xdr:colOff>0</xdr:colOff>
      <xdr:row>1</xdr:row>
      <xdr:rowOff>0</xdr:rowOff>
    </xdr:to>
    <xdr:sp fLocksText="1" fPublished="0">
      <xdr:nvSpPr>
        <xdr:cNvPr id="3101" name="Text 126"/>
        <xdr:cNvSpPr txBox="1">
          <a:spLocks noRot="1" noChangeArrowheads="1"/>
        </xdr:cNvSpPr>
      </xdr:nvSpPr>
      <xdr:spPr>
        <a:xfrm>
          <a:off x="2228021" y="256760"/>
          <a:ext cx="778565" cy="0"/>
        </a:xfrm>
        <a:prstGeom prst="rect">
          <a:avLst/>
        </a:prstGeom>
        <a:noFill/>
        <a:ln w="1">
          <a:noFill/>
          <a:miter/>
        </a:ln>
        <a:effectLst/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1000">
              <a:solidFill>
                <a:srgbClr val="000000"/>
              </a:solidFill>
              <a:latin typeface="맑은 고딕"/>
              <a:ea typeface="맑은 고딕"/>
            </a:rPr>
            <a:t>규       격</a:t>
          </a:r>
        </a:p>
      </xdr:txBody>
    </xdr:sp>
    <xdr:clientData fLocksWithSheet="1" fPrintsWithSheet="1"/>
  </xdr:twoCellAnchor>
  <xdr:twoCellAnchor>
    <xdr:from>
      <xdr:col>4</xdr:col>
      <xdr:colOff>0</xdr:colOff>
      <xdr:row>1</xdr:row>
      <xdr:rowOff>0</xdr:rowOff>
    </xdr:from>
    <xdr:to>
      <xdr:col>5</xdr:col>
      <xdr:colOff>0</xdr:colOff>
      <xdr:row>1</xdr:row>
      <xdr:rowOff>0</xdr:rowOff>
    </xdr:to>
    <xdr:sp fLocksText="1" fPublished="0">
      <xdr:nvSpPr>
        <xdr:cNvPr id="3102" name="Text 129"/>
        <xdr:cNvSpPr txBox="1">
          <a:spLocks noRot="1" noChangeArrowheads="1"/>
        </xdr:cNvSpPr>
      </xdr:nvSpPr>
      <xdr:spPr>
        <a:xfrm>
          <a:off x="3006587" y="256760"/>
          <a:ext cx="430695" cy="0"/>
        </a:xfrm>
        <a:prstGeom prst="rect">
          <a:avLst/>
        </a:prstGeom>
        <a:noFill/>
        <a:ln w="1">
          <a:noFill/>
          <a:miter/>
        </a:ln>
        <a:effectLst/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1000">
              <a:solidFill>
                <a:srgbClr val="000000"/>
              </a:solidFill>
              <a:latin typeface="맑은 고딕"/>
              <a:ea typeface="맑은 고딕"/>
            </a:rPr>
            <a:t>수   량</a:t>
          </a:r>
        </a:p>
      </xdr:txBody>
    </xdr:sp>
    <xdr:clientData fLocksWithSheet="1" fPrintsWithSheet="1"/>
  </xdr:twoCellAnchor>
  <xdr:twoCellAnchor>
    <xdr:from>
      <xdr:col>6</xdr:col>
      <xdr:colOff>0</xdr:colOff>
      <xdr:row>1</xdr:row>
      <xdr:rowOff>0</xdr:rowOff>
    </xdr:from>
    <xdr:to>
      <xdr:col>8</xdr:col>
      <xdr:colOff>0</xdr:colOff>
      <xdr:row>1</xdr:row>
      <xdr:rowOff>0</xdr:rowOff>
    </xdr:to>
    <xdr:sp fLocksText="1" fPublished="0">
      <xdr:nvSpPr>
        <xdr:cNvPr id="3103" name="Text 141"/>
        <xdr:cNvSpPr txBox="1">
          <a:spLocks noRot="1" noChangeArrowheads="1"/>
        </xdr:cNvSpPr>
      </xdr:nvSpPr>
      <xdr:spPr>
        <a:xfrm>
          <a:off x="3793434" y="256760"/>
          <a:ext cx="1532282" cy="0"/>
        </a:xfrm>
        <a:prstGeom prst="rect">
          <a:avLst/>
        </a:prstGeom>
        <a:noFill/>
        <a:ln w="1">
          <a:noFill/>
          <a:miter/>
        </a:ln>
        <a:effectLst/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1000">
              <a:solidFill>
                <a:srgbClr val="000000"/>
              </a:solidFill>
              <a:latin typeface="맑은 고딕"/>
              <a:ea typeface="맑은 고딕"/>
            </a:rPr>
            <a:t>총            액</a:t>
          </a:r>
        </a:p>
      </xdr:txBody>
    </xdr:sp>
    <xdr:clientData fLocksWithSheet="1" fPrintsWithSheet="1"/>
  </xdr:twoCellAnchor>
  <xdr:twoCellAnchor>
    <xdr:from>
      <xdr:col>8</xdr:col>
      <xdr:colOff>0</xdr:colOff>
      <xdr:row>1</xdr:row>
      <xdr:rowOff>0</xdr:rowOff>
    </xdr:from>
    <xdr:to>
      <xdr:col>10</xdr:col>
      <xdr:colOff>0</xdr:colOff>
      <xdr:row>1</xdr:row>
      <xdr:rowOff>0</xdr:rowOff>
    </xdr:to>
    <xdr:sp fLocksText="1" fPublished="0">
      <xdr:nvSpPr>
        <xdr:cNvPr id="3104" name="Text 148"/>
        <xdr:cNvSpPr txBox="1">
          <a:spLocks noRot="1" noChangeArrowheads="1"/>
        </xdr:cNvSpPr>
      </xdr:nvSpPr>
      <xdr:spPr>
        <a:xfrm>
          <a:off x="5325717" y="256760"/>
          <a:ext cx="1457739" cy="0"/>
        </a:xfrm>
        <a:prstGeom prst="rect">
          <a:avLst/>
        </a:prstGeom>
        <a:noFill/>
        <a:ln w="1">
          <a:noFill/>
          <a:miter/>
        </a:ln>
        <a:effectLst/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900">
              <a:solidFill>
                <a:srgbClr val="000000"/>
              </a:solidFill>
              <a:latin typeface="맑은 고딕"/>
              <a:ea typeface="맑은 고딕"/>
            </a:rPr>
            <a:t>노     무     비</a:t>
          </a:r>
        </a:p>
      </xdr:txBody>
    </xdr:sp>
    <xdr:clientData fLocksWithSheet="1" fPrintsWithSheet="1"/>
  </xdr:twoCellAnchor>
  <xdr:twoCellAnchor>
    <xdr:from>
      <xdr:col>12</xdr:col>
      <xdr:colOff>0</xdr:colOff>
      <xdr:row>1</xdr:row>
      <xdr:rowOff>0</xdr:rowOff>
    </xdr:from>
    <xdr:to>
      <xdr:col>14</xdr:col>
      <xdr:colOff>0</xdr:colOff>
      <xdr:row>1</xdr:row>
      <xdr:rowOff>0</xdr:rowOff>
    </xdr:to>
    <xdr:sp fLocksText="1" fPublished="0">
      <xdr:nvSpPr>
        <xdr:cNvPr id="3106" name="Text 167"/>
        <xdr:cNvSpPr txBox="1">
          <a:spLocks noRot="1" noChangeArrowheads="1"/>
        </xdr:cNvSpPr>
      </xdr:nvSpPr>
      <xdr:spPr>
        <a:xfrm>
          <a:off x="8241196" y="256760"/>
          <a:ext cx="1457739" cy="0"/>
        </a:xfrm>
        <a:prstGeom prst="rect">
          <a:avLst/>
        </a:prstGeom>
        <a:noFill/>
        <a:ln w="1">
          <a:noFill/>
          <a:miter/>
        </a:ln>
        <a:effectLst/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1000">
              <a:solidFill>
                <a:srgbClr val="000000"/>
              </a:solidFill>
              <a:latin typeface="맑은 고딕"/>
              <a:ea typeface="맑은 고딕"/>
            </a:rPr>
            <a:t>경           비</a:t>
          </a:r>
        </a:p>
      </xdr:txBody>
    </xdr:sp>
    <xdr:clientData fLocksWithSheet="1" fPrintsWithSheet="1"/>
  </xdr:twoCellAnchor>
  <xdr:twoCellAnchor>
    <xdr:from>
      <xdr:col>5</xdr:col>
      <xdr:colOff>0</xdr:colOff>
      <xdr:row>1</xdr:row>
      <xdr:rowOff>0</xdr:rowOff>
    </xdr:from>
    <xdr:to>
      <xdr:col>5</xdr:col>
      <xdr:colOff>342899</xdr:colOff>
      <xdr:row>1</xdr:row>
      <xdr:rowOff>0</xdr:rowOff>
    </xdr:to>
    <xdr:sp fLocksText="1" fPublished="0">
      <xdr:nvSpPr>
        <xdr:cNvPr id="3107" name="Text 173"/>
        <xdr:cNvSpPr txBox="1">
          <a:spLocks noRot="1" noChangeArrowheads="1"/>
        </xdr:cNvSpPr>
      </xdr:nvSpPr>
      <xdr:spPr>
        <a:xfrm>
          <a:off x="3437282" y="256760"/>
          <a:ext cx="339586" cy="0"/>
        </a:xfrm>
        <a:prstGeom prst="rect">
          <a:avLst/>
        </a:prstGeom>
        <a:noFill/>
        <a:ln w="1">
          <a:noFill/>
          <a:miter/>
        </a:ln>
        <a:effectLst/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1000">
              <a:solidFill>
                <a:srgbClr val="000000"/>
              </a:solidFill>
              <a:latin typeface="맑은 고딕"/>
              <a:ea typeface="맑은 고딕"/>
            </a:rPr>
            <a:t>단위</a:t>
          </a:r>
        </a:p>
      </xdr:txBody>
    </xdr:sp>
    <xdr:clientData fLocksWithSheet="1" fPrintsWithSheet="1"/>
  </xdr:twoCellAnchor>
  <xdr:twoCellAnchor>
    <xdr:from>
      <xdr:col>1</xdr:col>
      <xdr:colOff>28575</xdr:colOff>
      <xdr:row>1</xdr:row>
      <xdr:rowOff>0</xdr:rowOff>
    </xdr:from>
    <xdr:to>
      <xdr:col>3</xdr:col>
      <xdr:colOff>0</xdr:colOff>
      <xdr:row>1</xdr:row>
      <xdr:rowOff>0</xdr:rowOff>
    </xdr:to>
    <xdr:sp fLocksText="1" fPublished="0">
      <xdr:nvSpPr>
        <xdr:cNvPr id="3174" name="Text 122"/>
        <xdr:cNvSpPr txBox="1">
          <a:spLocks noRot="1" noChangeArrowheads="1"/>
        </xdr:cNvSpPr>
      </xdr:nvSpPr>
      <xdr:spPr>
        <a:xfrm>
          <a:off x="737152" y="256760"/>
          <a:ext cx="1490869" cy="0"/>
        </a:xfrm>
        <a:prstGeom prst="rect">
          <a:avLst/>
        </a:prstGeom>
        <a:noFill/>
        <a:ln w="1">
          <a:noFill/>
          <a:miter/>
        </a:ln>
        <a:effectLst/>
      </xdr:spPr>
      <xdr:txBody>
        <a:bodyPr vertOverflow="clip" horzOverflow="overflow" wrap="square" lIns="36830" tIns="18415" rIns="36830" bIns="18415" anchor="ctr"/>
        <a:p>
          <a:pPr algn="ctr" eaLnBrk="0" latinLnBrk="0">
            <a:lnSpc>
              <a:spcPct val="100000"/>
            </a:lnSpc>
          </a:pPr>
          <a:r>
            <a:rPr lang="ko-KR" altLang="en-US" sz="1200">
              <a:solidFill>
                <a:srgbClr val="000000"/>
              </a:solidFill>
              <a:latin typeface="새굴림"/>
              <a:ea typeface="새굴림"/>
            </a:rPr>
            <a:t>공         종</a:t>
          </a:r>
        </a:p>
      </xdr:txBody>
    </xdr:sp>
    <xdr:clientData fLocksWithSheet="1" fPrintsWithSheet="1"/>
  </xdr:twoCellAnchor>
  <xdr:twoCellAnchor>
    <xdr:from>
      <xdr:col>3</xdr:col>
      <xdr:colOff>0</xdr:colOff>
      <xdr:row>1</xdr:row>
      <xdr:rowOff>0</xdr:rowOff>
    </xdr:from>
    <xdr:to>
      <xdr:col>4</xdr:col>
      <xdr:colOff>0</xdr:colOff>
      <xdr:row>1</xdr:row>
      <xdr:rowOff>0</xdr:rowOff>
    </xdr:to>
    <xdr:sp fLocksText="1" fPublished="0">
      <xdr:nvSpPr>
        <xdr:cNvPr id="3175" name="Text 126"/>
        <xdr:cNvSpPr txBox="1">
          <a:spLocks noRot="1" noChangeArrowheads="1"/>
        </xdr:cNvSpPr>
      </xdr:nvSpPr>
      <xdr:spPr>
        <a:xfrm>
          <a:off x="2228021" y="256760"/>
          <a:ext cx="778565" cy="0"/>
        </a:xfrm>
        <a:prstGeom prst="rect">
          <a:avLst/>
        </a:prstGeom>
        <a:noFill/>
        <a:ln w="1">
          <a:noFill/>
          <a:miter/>
        </a:ln>
        <a:effectLst/>
      </xdr:spPr>
      <xdr:txBody>
        <a:bodyPr vertOverflow="clip" horzOverflow="overflow" wrap="square" lIns="36830" tIns="18415" rIns="36830" bIns="18415" anchor="ctr"/>
        <a:p>
          <a:pPr algn="ctr" eaLnBrk="0" latinLnBrk="0">
            <a:lnSpc>
              <a:spcPct val="100000"/>
            </a:lnSpc>
          </a:pPr>
          <a:r>
            <a:rPr lang="ko-KR" altLang="en-US" sz="1200">
              <a:solidFill>
                <a:srgbClr val="000000"/>
              </a:solidFill>
              <a:latin typeface="새굴림"/>
              <a:ea typeface="새굴림"/>
            </a:rPr>
            <a:t>규       격</a:t>
          </a:r>
        </a:p>
      </xdr:txBody>
    </xdr:sp>
    <xdr:clientData fLocksWithSheet="1" fPrintsWithSheet="1"/>
  </xdr:twoCellAnchor>
  <xdr:twoCellAnchor>
    <xdr:from>
      <xdr:col>4</xdr:col>
      <xdr:colOff>0</xdr:colOff>
      <xdr:row>1</xdr:row>
      <xdr:rowOff>0</xdr:rowOff>
    </xdr:from>
    <xdr:to>
      <xdr:col>5</xdr:col>
      <xdr:colOff>0</xdr:colOff>
      <xdr:row>1</xdr:row>
      <xdr:rowOff>0</xdr:rowOff>
    </xdr:to>
    <xdr:sp fLocksText="1" fPublished="0">
      <xdr:nvSpPr>
        <xdr:cNvPr id="3176" name="Text 129"/>
        <xdr:cNvSpPr txBox="1">
          <a:spLocks noRot="1" noChangeArrowheads="1"/>
        </xdr:cNvSpPr>
      </xdr:nvSpPr>
      <xdr:spPr>
        <a:xfrm>
          <a:off x="3006587" y="256760"/>
          <a:ext cx="430695" cy="0"/>
        </a:xfrm>
        <a:prstGeom prst="rect">
          <a:avLst/>
        </a:prstGeom>
        <a:noFill/>
        <a:ln w="1">
          <a:noFill/>
          <a:miter/>
        </a:ln>
        <a:effectLst/>
      </xdr:spPr>
      <xdr:txBody>
        <a:bodyPr vertOverflow="clip" horzOverflow="overflow" wrap="square" lIns="36830" tIns="18415" rIns="36830" bIns="18415" anchor="ctr"/>
        <a:p>
          <a:pPr algn="ctr" eaLnBrk="0" latinLnBrk="0">
            <a:lnSpc>
              <a:spcPct val="100000"/>
            </a:lnSpc>
          </a:pPr>
          <a:r>
            <a:rPr lang="ko-KR" altLang="en-US" sz="1200">
              <a:solidFill>
                <a:srgbClr val="000000"/>
              </a:solidFill>
              <a:latin typeface="새굴림"/>
              <a:ea typeface="새굴림"/>
            </a:rPr>
            <a:t>수   량</a:t>
          </a:r>
        </a:p>
      </xdr:txBody>
    </xdr:sp>
    <xdr:clientData fLocksWithSheet="1" fPrintsWithSheet="1"/>
  </xdr:twoCellAnchor>
  <xdr:twoCellAnchor>
    <xdr:from>
      <xdr:col>6</xdr:col>
      <xdr:colOff>9525</xdr:colOff>
      <xdr:row>1</xdr:row>
      <xdr:rowOff>0</xdr:rowOff>
    </xdr:from>
    <xdr:to>
      <xdr:col>8</xdr:col>
      <xdr:colOff>9525</xdr:colOff>
      <xdr:row>1</xdr:row>
      <xdr:rowOff>0</xdr:rowOff>
    </xdr:to>
    <xdr:sp fLocksText="1" fPublished="0">
      <xdr:nvSpPr>
        <xdr:cNvPr id="3177" name="Text 141"/>
        <xdr:cNvSpPr txBox="1">
          <a:spLocks noRot="1" noChangeArrowheads="1"/>
        </xdr:cNvSpPr>
      </xdr:nvSpPr>
      <xdr:spPr>
        <a:xfrm>
          <a:off x="3801717" y="256760"/>
          <a:ext cx="1532282" cy="0"/>
        </a:xfrm>
        <a:prstGeom prst="rect">
          <a:avLst/>
        </a:prstGeom>
        <a:noFill/>
        <a:ln w="1">
          <a:noFill/>
          <a:miter/>
        </a:ln>
        <a:effectLst/>
      </xdr:spPr>
      <xdr:txBody>
        <a:bodyPr vertOverflow="clip" horzOverflow="overflow" wrap="square" lIns="36830" tIns="18415" rIns="36830" bIns="18415" anchor="ctr"/>
        <a:p>
          <a:pPr algn="ctr" eaLnBrk="0" latinLnBrk="0">
            <a:lnSpc>
              <a:spcPct val="100000"/>
            </a:lnSpc>
          </a:pPr>
          <a:r>
            <a:rPr lang="ko-KR" altLang="en-US" sz="1200">
              <a:solidFill>
                <a:srgbClr val="000000"/>
              </a:solidFill>
              <a:latin typeface="새굴림"/>
              <a:ea typeface="새굴림"/>
            </a:rPr>
            <a:t>총            액</a:t>
          </a:r>
        </a:p>
      </xdr:txBody>
    </xdr:sp>
    <xdr:clientData fLocksWithSheet="1" fPrintsWithSheet="1"/>
  </xdr:twoCellAnchor>
  <xdr:twoCellAnchor>
    <xdr:from>
      <xdr:col>8</xdr:col>
      <xdr:colOff>9525</xdr:colOff>
      <xdr:row>1</xdr:row>
      <xdr:rowOff>0</xdr:rowOff>
    </xdr:from>
    <xdr:to>
      <xdr:col>9</xdr:col>
      <xdr:colOff>800100</xdr:colOff>
      <xdr:row>1</xdr:row>
      <xdr:rowOff>0</xdr:rowOff>
    </xdr:to>
    <xdr:sp fLocksText="1" fPublished="0">
      <xdr:nvSpPr>
        <xdr:cNvPr id="3178" name="Text 148"/>
        <xdr:cNvSpPr txBox="1">
          <a:spLocks noRot="1" noChangeArrowheads="1"/>
        </xdr:cNvSpPr>
      </xdr:nvSpPr>
      <xdr:spPr>
        <a:xfrm>
          <a:off x="5334000" y="256760"/>
          <a:ext cx="1441174" cy="0"/>
        </a:xfrm>
        <a:prstGeom prst="rect">
          <a:avLst/>
        </a:prstGeom>
        <a:noFill/>
        <a:ln w="1">
          <a:noFill/>
          <a:miter/>
        </a:ln>
        <a:effectLst/>
      </xdr:spPr>
      <xdr:txBody>
        <a:bodyPr vertOverflow="clip" horzOverflow="overflow" wrap="square" lIns="36830" tIns="18415" rIns="36830" bIns="18415" anchor="ctr"/>
        <a:p>
          <a:pPr algn="ctr" eaLnBrk="0" latinLnBrk="0">
            <a:lnSpc>
              <a:spcPct val="100000"/>
            </a:lnSpc>
          </a:pPr>
          <a:r>
            <a:rPr lang="ko-KR" altLang="en-US" sz="1200">
              <a:solidFill>
                <a:srgbClr val="000000"/>
              </a:solidFill>
              <a:latin typeface="새굴림"/>
              <a:ea typeface="새굴림"/>
            </a:rPr>
            <a:t>노     무     비</a:t>
          </a:r>
        </a:p>
      </xdr:txBody>
    </xdr:sp>
    <xdr:clientData fLocksWithSheet="1" fPrintsWithSheet="1"/>
  </xdr:twoCellAnchor>
  <xdr:twoCellAnchor>
    <xdr:from>
      <xdr:col>10</xdr:col>
      <xdr:colOff>0</xdr:colOff>
      <xdr:row>1</xdr:row>
      <xdr:rowOff>0</xdr:rowOff>
    </xdr:from>
    <xdr:to>
      <xdr:col>12</xdr:col>
      <xdr:colOff>0</xdr:colOff>
      <xdr:row>1</xdr:row>
      <xdr:rowOff>0</xdr:rowOff>
    </xdr:to>
    <xdr:sp fLocksText="1" fPublished="0">
      <xdr:nvSpPr>
        <xdr:cNvPr id="3179" name="Text 153"/>
        <xdr:cNvSpPr txBox="1">
          <a:spLocks noRot="1" noChangeArrowheads="1"/>
        </xdr:cNvSpPr>
      </xdr:nvSpPr>
      <xdr:spPr>
        <a:xfrm>
          <a:off x="6783456" y="256760"/>
          <a:ext cx="1457739" cy="0"/>
        </a:xfrm>
        <a:prstGeom prst="rect">
          <a:avLst/>
        </a:prstGeom>
        <a:noFill/>
        <a:ln w="1">
          <a:noFill/>
          <a:miter/>
        </a:ln>
        <a:effectLst/>
      </xdr:spPr>
      <xdr:txBody>
        <a:bodyPr vertOverflow="clip" horzOverflow="overflow" wrap="square" lIns="36830" tIns="18415" rIns="36830" bIns="18415" anchor="ctr"/>
        <a:p>
          <a:pPr algn="ctr" eaLnBrk="0" latinLnBrk="0">
            <a:lnSpc>
              <a:spcPct val="100000"/>
            </a:lnSpc>
          </a:pPr>
          <a:r>
            <a:rPr lang="ko-KR" altLang="en-US" sz="1200">
              <a:solidFill>
                <a:srgbClr val="000000"/>
              </a:solidFill>
              <a:latin typeface="새굴림"/>
              <a:ea typeface="새굴림"/>
            </a:rPr>
            <a:t>재     료     비</a:t>
          </a:r>
        </a:p>
      </xdr:txBody>
    </xdr:sp>
    <xdr:clientData fLocksWithSheet="1" fPrintsWithSheet="1"/>
  </xdr:twoCellAnchor>
  <xdr:twoCellAnchor>
    <xdr:from>
      <xdr:col>12</xdr:col>
      <xdr:colOff>0</xdr:colOff>
      <xdr:row>1</xdr:row>
      <xdr:rowOff>0</xdr:rowOff>
    </xdr:from>
    <xdr:to>
      <xdr:col>14</xdr:col>
      <xdr:colOff>0</xdr:colOff>
      <xdr:row>1</xdr:row>
      <xdr:rowOff>0</xdr:rowOff>
    </xdr:to>
    <xdr:sp fLocksText="1" fPublished="0">
      <xdr:nvSpPr>
        <xdr:cNvPr id="3180" name="Text 167"/>
        <xdr:cNvSpPr txBox="1">
          <a:spLocks noRot="1" noChangeArrowheads="1"/>
        </xdr:cNvSpPr>
      </xdr:nvSpPr>
      <xdr:spPr>
        <a:xfrm>
          <a:off x="8241196" y="256760"/>
          <a:ext cx="1457739" cy="0"/>
        </a:xfrm>
        <a:prstGeom prst="rect">
          <a:avLst/>
        </a:prstGeom>
        <a:noFill/>
        <a:ln w="1">
          <a:noFill/>
          <a:miter/>
        </a:ln>
        <a:effectLst/>
      </xdr:spPr>
      <xdr:txBody>
        <a:bodyPr vertOverflow="clip" horzOverflow="overflow" wrap="square" lIns="36830" tIns="18415" rIns="36830" bIns="18415" anchor="ctr"/>
        <a:p>
          <a:pPr algn="ctr" eaLnBrk="0" latinLnBrk="0">
            <a:lnSpc>
              <a:spcPct val="100000"/>
            </a:lnSpc>
          </a:pPr>
          <a:r>
            <a:rPr lang="ko-KR" altLang="en-US" sz="1200">
              <a:solidFill>
                <a:srgbClr val="000000"/>
              </a:solidFill>
              <a:latin typeface="새굴림"/>
              <a:ea typeface="새굴림"/>
            </a:rPr>
            <a:t>경           비</a:t>
          </a:r>
        </a:p>
      </xdr:txBody>
    </xdr:sp>
    <xdr:clientData fLocksWithSheet="1" fPrintsWithSheet="1"/>
  </xdr:twoCellAnchor>
  <xdr:twoCellAnchor>
    <xdr:from>
      <xdr:col>5</xdr:col>
      <xdr:colOff>47625</xdr:colOff>
      <xdr:row>1</xdr:row>
      <xdr:rowOff>0</xdr:rowOff>
    </xdr:from>
    <xdr:to>
      <xdr:col>5</xdr:col>
      <xdr:colOff>342899</xdr:colOff>
      <xdr:row>1</xdr:row>
      <xdr:rowOff>0</xdr:rowOff>
    </xdr:to>
    <xdr:sp fLocksText="1" fPublished="0">
      <xdr:nvSpPr>
        <xdr:cNvPr id="3181" name="Text 173"/>
        <xdr:cNvSpPr txBox="1">
          <a:spLocks noRot="1" noChangeArrowheads="1"/>
        </xdr:cNvSpPr>
      </xdr:nvSpPr>
      <xdr:spPr>
        <a:xfrm>
          <a:off x="3486978" y="256760"/>
          <a:ext cx="289891" cy="0"/>
        </a:xfrm>
        <a:prstGeom prst="rect">
          <a:avLst/>
        </a:prstGeom>
        <a:noFill/>
        <a:ln w="1">
          <a:noFill/>
          <a:miter/>
        </a:ln>
        <a:effectLst/>
      </xdr:spPr>
      <xdr:txBody>
        <a:bodyPr vertOverflow="clip" horzOverflow="overflow" wrap="square" lIns="36830" tIns="18415" rIns="36830" bIns="18415" anchor="ctr"/>
        <a:p>
          <a:pPr algn="ctr" eaLnBrk="0" latinLnBrk="0">
            <a:lnSpc>
              <a:spcPct val="100000"/>
            </a:lnSpc>
          </a:pPr>
          <a:r>
            <a:rPr lang="ko-KR" altLang="en-US" sz="1200">
              <a:solidFill>
                <a:srgbClr val="000000"/>
              </a:solidFill>
              <a:latin typeface="새굴림"/>
              <a:ea typeface="새굴림"/>
            </a:rPr>
            <a:t>단위</a:t>
          </a:r>
        </a:p>
      </xdr:txBody>
    </xdr:sp>
    <xdr:clientData fLocksWithSheet="1" fPrintsWithSheet="1"/>
  </xdr:twoCellAnchor>
  <xdr:twoCellAnchor>
    <xdr:from>
      <xdr:col>13</xdr:col>
      <xdr:colOff>0</xdr:colOff>
      <xdr:row>1</xdr:row>
      <xdr:rowOff>0</xdr:rowOff>
    </xdr:from>
    <xdr:to>
      <xdr:col>15</xdr:col>
      <xdr:colOff>0</xdr:colOff>
      <xdr:row>1</xdr:row>
      <xdr:rowOff>0</xdr:rowOff>
    </xdr:to>
    <xdr:sp fLocksText="1" fPublished="0">
      <xdr:nvSpPr>
        <xdr:cNvPr id="110" name="Text 167"/>
        <xdr:cNvSpPr txBox="1">
          <a:spLocks noRot="1" noChangeArrowheads="1"/>
        </xdr:cNvSpPr>
      </xdr:nvSpPr>
      <xdr:spPr>
        <a:xfrm>
          <a:off x="8887239" y="256760"/>
          <a:ext cx="1143000" cy="0"/>
        </a:xfrm>
        <a:prstGeom prst="rect">
          <a:avLst/>
        </a:prstGeom>
        <a:noFill/>
        <a:ln w="1">
          <a:noFill/>
          <a:miter/>
        </a:ln>
        <a:effectLst/>
      </xdr:spPr>
      <xdr:txBody>
        <a:bodyPr vertOverflow="clip" horzOverflow="overflow" wrap="square" lIns="27305" tIns="18415" rIns="27305" bIns="18415" anchor="ctr"/>
        <a:p>
          <a:pPr algn="ctr" eaLnBrk="0" latinLnBrk="0">
            <a:lnSpc>
              <a:spcPct val="100000"/>
            </a:lnSpc>
          </a:pPr>
          <a:r>
            <a:rPr lang="ko-KR" altLang="en-US" sz="1000">
              <a:solidFill>
                <a:srgbClr val="000000"/>
              </a:solidFill>
              <a:latin typeface="맑은 고딕"/>
              <a:ea typeface="맑은 고딕"/>
            </a:rPr>
            <a:t>경           비</a:t>
          </a:r>
        </a:p>
      </xdr:txBody>
    </xdr:sp>
    <xdr:clientData fLocksWithSheet="1" fPrintsWithSheet="1"/>
  </xdr:twoCellAnchor>
  <xdr:twoCellAnchor>
    <xdr:from>
      <xdr:col>13</xdr:col>
      <xdr:colOff>0</xdr:colOff>
      <xdr:row>1</xdr:row>
      <xdr:rowOff>0</xdr:rowOff>
    </xdr:from>
    <xdr:to>
      <xdr:col>15</xdr:col>
      <xdr:colOff>0</xdr:colOff>
      <xdr:row>1</xdr:row>
      <xdr:rowOff>0</xdr:rowOff>
    </xdr:to>
    <xdr:sp fLocksText="1" fPublished="0">
      <xdr:nvSpPr>
        <xdr:cNvPr id="118" name="Text 167"/>
        <xdr:cNvSpPr txBox="1">
          <a:spLocks noRot="1" noChangeArrowheads="1"/>
        </xdr:cNvSpPr>
      </xdr:nvSpPr>
      <xdr:spPr>
        <a:xfrm>
          <a:off x="8887239" y="256760"/>
          <a:ext cx="1143000" cy="0"/>
        </a:xfrm>
        <a:prstGeom prst="rect">
          <a:avLst/>
        </a:prstGeom>
        <a:noFill/>
        <a:ln w="1">
          <a:noFill/>
          <a:miter/>
        </a:ln>
        <a:effectLst/>
      </xdr:spPr>
      <xdr:txBody>
        <a:bodyPr vertOverflow="clip" horzOverflow="overflow" wrap="square" lIns="36830" tIns="18415" rIns="36830" bIns="18415" anchor="ctr"/>
        <a:p>
          <a:pPr algn="ctr" eaLnBrk="0" latinLnBrk="0">
            <a:lnSpc>
              <a:spcPct val="100000"/>
            </a:lnSpc>
          </a:pPr>
          <a:r>
            <a:rPr lang="ko-KR" altLang="en-US" sz="1200">
              <a:solidFill>
                <a:srgbClr val="000000"/>
              </a:solidFill>
              <a:latin typeface="새굴림"/>
              <a:ea typeface="새굴림"/>
            </a:rPr>
            <a:t>경           비</a:t>
          </a:r>
        </a:p>
      </xdr:txBody>
    </xdr:sp>
    <xdr:clientData fLocksWithSheet="1" fPrintsWithSheet="1"/>
  </xdr:twoCellAnchor>
</xdr:wsDr>
</file>

<file path=xl/drawings/drawing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123824</xdr:colOff>
      <xdr:row>24</xdr:row>
      <xdr:rowOff>104775</xdr:rowOff>
    </xdr:from>
    <xdr:to>
      <xdr:col>8</xdr:col>
      <xdr:colOff>57150</xdr:colOff>
      <xdr:row>24</xdr:row>
      <xdr:rowOff>104775</xdr:rowOff>
    </xdr:to>
    <xdr:sp fLocksText="1" fPublished="0">
      <xdr:nvSpPr>
        <xdr:cNvPr id="51772" name="Line 5"/>
        <xdr:cNvSpPr>
          <a:spLocks noChangeShapeType="1"/>
        </xdr:cNvSpPr>
      </xdr:nvSpPr>
      <xdr:spPr>
        <a:xfrm>
          <a:off x="4495800" y="3933825"/>
          <a:ext cx="142875" cy="0"/>
        </a:xfrm>
        <a:prstGeom prst="line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8</xdr:col>
      <xdr:colOff>9525</xdr:colOff>
      <xdr:row>24</xdr:row>
      <xdr:rowOff>114300</xdr:rowOff>
    </xdr:from>
    <xdr:to>
      <xdr:col>8</xdr:col>
      <xdr:colOff>9525</xdr:colOff>
      <xdr:row>26</xdr:row>
      <xdr:rowOff>142875</xdr:rowOff>
    </xdr:to>
    <xdr:sp fLocksText="1" fPublished="0">
      <xdr:nvSpPr>
        <xdr:cNvPr id="51773" name="Line 6"/>
        <xdr:cNvSpPr>
          <a:spLocks noChangeShapeType="1"/>
        </xdr:cNvSpPr>
      </xdr:nvSpPr>
      <xdr:spPr>
        <a:xfrm>
          <a:off x="4591050" y="3943350"/>
          <a:ext cx="0" cy="390525"/>
        </a:xfrm>
        <a:prstGeom prst="line">
          <a:avLst/>
        </a:prstGeom>
        <a:noFill/>
        <a:ln>
          <a:noFill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</xdr:wsDr>
</file>

<file path=xl/drawings/drawing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0</xdr:col>
      <xdr:colOff>304800</xdr:colOff>
      <xdr:row>15</xdr:row>
      <xdr:rowOff>400050</xdr:rowOff>
    </xdr:from>
    <xdr:to>
      <xdr:col>2</xdr:col>
      <xdr:colOff>9525</xdr:colOff>
      <xdr:row>17</xdr:row>
      <xdr:rowOff>47625</xdr:rowOff>
    </xdr:to>
    <xdr:pic macro="" fPublished="0">
      <xdr:nvPicPr>
        <xdr:cNvPr id="4" name="그림 3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312964" y="8477250"/>
          <a:ext cx="816428" cy="625928"/>
        </a:xfrm>
        <a:prstGeom prst="rect">
          <a:avLst/>
        </a:prstGeom>
      </xdr:spPr>
    </xdr:pic>
    <xdr:clientData fLocksWithSheet="1" fPrintsWithSheet="1"/>
  </xdr:twoCellAnchor>
</xdr:wsDr>
</file>

<file path=xl/drawings/drawing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28</xdr:col>
      <xdr:colOff>571500</xdr:colOff>
      <xdr:row>123</xdr:row>
      <xdr:rowOff>0</xdr:rowOff>
    </xdr:from>
    <xdr:to>
      <xdr:col>28</xdr:col>
      <xdr:colOff>571500</xdr:colOff>
      <xdr:row>123</xdr:row>
      <xdr:rowOff>0</xdr:rowOff>
    </xdr:to>
    <xdr:sp fLocksText="1" fPublished="0">
      <xdr:nvSpPr>
        <xdr:cNvPr id="115384" name="Line 1"/>
        <xdr:cNvSpPr>
          <a:spLocks noChangeShapeType="1"/>
        </xdr:cNvSpPr>
      </xdr:nvSpPr>
      <xdr:spPr>
        <a:xfrm>
          <a:off x="16677409" y="6832022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28</xdr:col>
      <xdr:colOff>571500</xdr:colOff>
      <xdr:row>123</xdr:row>
      <xdr:rowOff>0</xdr:rowOff>
    </xdr:from>
    <xdr:to>
      <xdr:col>28</xdr:col>
      <xdr:colOff>571500</xdr:colOff>
      <xdr:row>123</xdr:row>
      <xdr:rowOff>0</xdr:rowOff>
    </xdr:to>
    <xdr:sp fLocksText="1" fPublished="0">
      <xdr:nvSpPr>
        <xdr:cNvPr id="115385" name="Line 2"/>
        <xdr:cNvSpPr>
          <a:spLocks noChangeShapeType="1"/>
        </xdr:cNvSpPr>
      </xdr:nvSpPr>
      <xdr:spPr>
        <a:xfrm>
          <a:off x="16677409" y="6832022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27</xdr:col>
      <xdr:colOff>571500</xdr:colOff>
      <xdr:row>123</xdr:row>
      <xdr:rowOff>0</xdr:rowOff>
    </xdr:from>
    <xdr:to>
      <xdr:col>27</xdr:col>
      <xdr:colOff>571500</xdr:colOff>
      <xdr:row>123</xdr:row>
      <xdr:rowOff>0</xdr:rowOff>
    </xdr:to>
    <xdr:sp fLocksText="1" fPublished="0">
      <xdr:nvSpPr>
        <xdr:cNvPr id="115386" name="Line 3"/>
        <xdr:cNvSpPr>
          <a:spLocks noChangeShapeType="1"/>
        </xdr:cNvSpPr>
      </xdr:nvSpPr>
      <xdr:spPr>
        <a:xfrm>
          <a:off x="16088591" y="6832022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28</xdr:col>
      <xdr:colOff>571500</xdr:colOff>
      <xdr:row>123</xdr:row>
      <xdr:rowOff>0</xdr:rowOff>
    </xdr:from>
    <xdr:to>
      <xdr:col>28</xdr:col>
      <xdr:colOff>571500</xdr:colOff>
      <xdr:row>123</xdr:row>
      <xdr:rowOff>0</xdr:rowOff>
    </xdr:to>
    <xdr:sp fLocksText="1" fPublished="0">
      <xdr:nvSpPr>
        <xdr:cNvPr id="115387" name="Line 5"/>
        <xdr:cNvSpPr>
          <a:spLocks noChangeShapeType="1"/>
        </xdr:cNvSpPr>
      </xdr:nvSpPr>
      <xdr:spPr>
        <a:xfrm>
          <a:off x="16677409" y="6832022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28</xdr:col>
      <xdr:colOff>571500</xdr:colOff>
      <xdr:row>123</xdr:row>
      <xdr:rowOff>0</xdr:rowOff>
    </xdr:from>
    <xdr:to>
      <xdr:col>28</xdr:col>
      <xdr:colOff>571500</xdr:colOff>
      <xdr:row>123</xdr:row>
      <xdr:rowOff>0</xdr:rowOff>
    </xdr:to>
    <xdr:sp fLocksText="1" fPublished="0">
      <xdr:nvSpPr>
        <xdr:cNvPr id="115388" name="Line 6"/>
        <xdr:cNvSpPr>
          <a:spLocks noChangeShapeType="1"/>
        </xdr:cNvSpPr>
      </xdr:nvSpPr>
      <xdr:spPr>
        <a:xfrm>
          <a:off x="16677409" y="6832022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27</xdr:col>
      <xdr:colOff>571500</xdr:colOff>
      <xdr:row>123</xdr:row>
      <xdr:rowOff>0</xdr:rowOff>
    </xdr:from>
    <xdr:to>
      <xdr:col>27</xdr:col>
      <xdr:colOff>571500</xdr:colOff>
      <xdr:row>123</xdr:row>
      <xdr:rowOff>0</xdr:rowOff>
    </xdr:to>
    <xdr:sp fLocksText="1" fPublished="0">
      <xdr:nvSpPr>
        <xdr:cNvPr id="115389" name="Line 7"/>
        <xdr:cNvSpPr>
          <a:spLocks noChangeShapeType="1"/>
        </xdr:cNvSpPr>
      </xdr:nvSpPr>
      <xdr:spPr>
        <a:xfrm>
          <a:off x="16088591" y="6832022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 editAs="oneCell">
    <xdr:from>
      <xdr:col>0</xdr:col>
      <xdr:colOff>304800</xdr:colOff>
      <xdr:row>15</xdr:row>
      <xdr:rowOff>400050</xdr:rowOff>
    </xdr:from>
    <xdr:to>
      <xdr:col>2</xdr:col>
      <xdr:colOff>9525</xdr:colOff>
      <xdr:row>17</xdr:row>
      <xdr:rowOff>47625</xdr:rowOff>
    </xdr:to>
    <xdr:pic macro="" fPublished="0">
      <xdr:nvPicPr>
        <xdr:cNvPr id="9" name="그림 8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311727" y="8416636"/>
          <a:ext cx="813954" cy="623454"/>
        </a:xfrm>
        <a:prstGeom prst="rect">
          <a:avLst/>
        </a:prstGeom>
      </xdr:spPr>
    </xdr:pic>
    <xdr:clientData fLocksWithSheet="1" fPrintsWithSheet="1"/>
  </xdr:twoCellAnchor>
</xdr:wsDr>
</file>

<file path=xl/drawings/drawing6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41</xdr:col>
      <xdr:colOff>695325</xdr:colOff>
      <xdr:row>0</xdr:row>
      <xdr:rowOff>0</xdr:rowOff>
    </xdr:from>
    <xdr:to>
      <xdr:col>41</xdr:col>
      <xdr:colOff>695325</xdr:colOff>
      <xdr:row>0</xdr:row>
      <xdr:rowOff>0</xdr:rowOff>
    </xdr:to>
    <xdr:sp fLocksText="1" fPublished="0">
      <xdr:nvSpPr>
        <xdr:cNvPr id="128442" name="Line 1"/>
        <xdr:cNvSpPr>
          <a:spLocks noChangeShapeType="1"/>
        </xdr:cNvSpPr>
      </xdr:nvSpPr>
      <xdr:spPr>
        <a:xfrm>
          <a:off x="22815176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41</xdr:col>
      <xdr:colOff>695325</xdr:colOff>
      <xdr:row>0</xdr:row>
      <xdr:rowOff>0</xdr:rowOff>
    </xdr:from>
    <xdr:to>
      <xdr:col>41</xdr:col>
      <xdr:colOff>695325</xdr:colOff>
      <xdr:row>0</xdr:row>
      <xdr:rowOff>0</xdr:rowOff>
    </xdr:to>
    <xdr:sp fLocksText="1" fPublished="0">
      <xdr:nvSpPr>
        <xdr:cNvPr id="128443" name="Line 2"/>
        <xdr:cNvSpPr>
          <a:spLocks noChangeShapeType="1"/>
        </xdr:cNvSpPr>
      </xdr:nvSpPr>
      <xdr:spPr>
        <a:xfrm>
          <a:off x="22815176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40</xdr:col>
      <xdr:colOff>695325</xdr:colOff>
      <xdr:row>0</xdr:row>
      <xdr:rowOff>0</xdr:rowOff>
    </xdr:from>
    <xdr:to>
      <xdr:col>40</xdr:col>
      <xdr:colOff>695325</xdr:colOff>
      <xdr:row>0</xdr:row>
      <xdr:rowOff>0</xdr:rowOff>
    </xdr:to>
    <xdr:sp fLocksText="1" fPublished="0">
      <xdr:nvSpPr>
        <xdr:cNvPr id="128444" name="Line 3"/>
        <xdr:cNvSpPr>
          <a:spLocks noChangeShapeType="1"/>
        </xdr:cNvSpPr>
      </xdr:nvSpPr>
      <xdr:spPr>
        <a:xfrm>
          <a:off x="22053174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41</xdr:col>
      <xdr:colOff>695325</xdr:colOff>
      <xdr:row>0</xdr:row>
      <xdr:rowOff>0</xdr:rowOff>
    </xdr:from>
    <xdr:to>
      <xdr:col>41</xdr:col>
      <xdr:colOff>695325</xdr:colOff>
      <xdr:row>0</xdr:row>
      <xdr:rowOff>0</xdr:rowOff>
    </xdr:to>
    <xdr:sp fLocksText="1" fPublished="0">
      <xdr:nvSpPr>
        <xdr:cNvPr id="128445" name="Line 4"/>
        <xdr:cNvSpPr>
          <a:spLocks noChangeShapeType="1"/>
        </xdr:cNvSpPr>
      </xdr:nvSpPr>
      <xdr:spPr>
        <a:xfrm>
          <a:off x="22815176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41</xdr:col>
      <xdr:colOff>695325</xdr:colOff>
      <xdr:row>0</xdr:row>
      <xdr:rowOff>0</xdr:rowOff>
    </xdr:from>
    <xdr:to>
      <xdr:col>41</xdr:col>
      <xdr:colOff>695325</xdr:colOff>
      <xdr:row>0</xdr:row>
      <xdr:rowOff>0</xdr:rowOff>
    </xdr:to>
    <xdr:sp fLocksText="1" fPublished="0">
      <xdr:nvSpPr>
        <xdr:cNvPr id="128446" name="Line 5"/>
        <xdr:cNvSpPr>
          <a:spLocks noChangeShapeType="1"/>
        </xdr:cNvSpPr>
      </xdr:nvSpPr>
      <xdr:spPr>
        <a:xfrm>
          <a:off x="22815176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40</xdr:col>
      <xdr:colOff>695325</xdr:colOff>
      <xdr:row>0</xdr:row>
      <xdr:rowOff>0</xdr:rowOff>
    </xdr:from>
    <xdr:to>
      <xdr:col>40</xdr:col>
      <xdr:colOff>695325</xdr:colOff>
      <xdr:row>0</xdr:row>
      <xdr:rowOff>0</xdr:rowOff>
    </xdr:to>
    <xdr:sp fLocksText="1" fPublished="0">
      <xdr:nvSpPr>
        <xdr:cNvPr id="128447" name="Line 6"/>
        <xdr:cNvSpPr>
          <a:spLocks noChangeShapeType="1"/>
        </xdr:cNvSpPr>
      </xdr:nvSpPr>
      <xdr:spPr>
        <a:xfrm>
          <a:off x="22053174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41</xdr:col>
      <xdr:colOff>695325</xdr:colOff>
      <xdr:row>0</xdr:row>
      <xdr:rowOff>0</xdr:rowOff>
    </xdr:from>
    <xdr:to>
      <xdr:col>41</xdr:col>
      <xdr:colOff>695325</xdr:colOff>
      <xdr:row>0</xdr:row>
      <xdr:rowOff>0</xdr:rowOff>
    </xdr:to>
    <xdr:sp fLocksText="1" fPublished="0">
      <xdr:nvSpPr>
        <xdr:cNvPr id="128448" name="Line 7"/>
        <xdr:cNvSpPr>
          <a:spLocks noChangeShapeType="1"/>
        </xdr:cNvSpPr>
      </xdr:nvSpPr>
      <xdr:spPr>
        <a:xfrm>
          <a:off x="22815176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41</xdr:col>
      <xdr:colOff>695325</xdr:colOff>
      <xdr:row>0</xdr:row>
      <xdr:rowOff>0</xdr:rowOff>
    </xdr:from>
    <xdr:to>
      <xdr:col>41</xdr:col>
      <xdr:colOff>695325</xdr:colOff>
      <xdr:row>0</xdr:row>
      <xdr:rowOff>0</xdr:rowOff>
    </xdr:to>
    <xdr:sp fLocksText="1" fPublished="0">
      <xdr:nvSpPr>
        <xdr:cNvPr id="128449" name="Line 8"/>
        <xdr:cNvSpPr>
          <a:spLocks noChangeShapeType="1"/>
        </xdr:cNvSpPr>
      </xdr:nvSpPr>
      <xdr:spPr>
        <a:xfrm>
          <a:off x="22815176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40</xdr:col>
      <xdr:colOff>695325</xdr:colOff>
      <xdr:row>0</xdr:row>
      <xdr:rowOff>0</xdr:rowOff>
    </xdr:from>
    <xdr:to>
      <xdr:col>40</xdr:col>
      <xdr:colOff>695325</xdr:colOff>
      <xdr:row>0</xdr:row>
      <xdr:rowOff>0</xdr:rowOff>
    </xdr:to>
    <xdr:sp fLocksText="1" fPublished="0">
      <xdr:nvSpPr>
        <xdr:cNvPr id="128450" name="Line 9"/>
        <xdr:cNvSpPr>
          <a:spLocks noChangeShapeType="1"/>
        </xdr:cNvSpPr>
      </xdr:nvSpPr>
      <xdr:spPr>
        <a:xfrm>
          <a:off x="22053174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41</xdr:col>
      <xdr:colOff>695325</xdr:colOff>
      <xdr:row>0</xdr:row>
      <xdr:rowOff>0</xdr:rowOff>
    </xdr:from>
    <xdr:to>
      <xdr:col>41</xdr:col>
      <xdr:colOff>695325</xdr:colOff>
      <xdr:row>0</xdr:row>
      <xdr:rowOff>0</xdr:rowOff>
    </xdr:to>
    <xdr:sp fLocksText="1" fPublished="0">
      <xdr:nvSpPr>
        <xdr:cNvPr id="128451" name="Line 10"/>
        <xdr:cNvSpPr>
          <a:spLocks noChangeShapeType="1"/>
        </xdr:cNvSpPr>
      </xdr:nvSpPr>
      <xdr:spPr>
        <a:xfrm>
          <a:off x="22815176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41</xdr:col>
      <xdr:colOff>695325</xdr:colOff>
      <xdr:row>0</xdr:row>
      <xdr:rowOff>0</xdr:rowOff>
    </xdr:from>
    <xdr:to>
      <xdr:col>41</xdr:col>
      <xdr:colOff>695325</xdr:colOff>
      <xdr:row>0</xdr:row>
      <xdr:rowOff>0</xdr:rowOff>
    </xdr:to>
    <xdr:sp fLocksText="1" fPublished="0">
      <xdr:nvSpPr>
        <xdr:cNvPr id="128452" name="Line 11"/>
        <xdr:cNvSpPr>
          <a:spLocks noChangeShapeType="1"/>
        </xdr:cNvSpPr>
      </xdr:nvSpPr>
      <xdr:spPr>
        <a:xfrm>
          <a:off x="22815176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40</xdr:col>
      <xdr:colOff>695325</xdr:colOff>
      <xdr:row>0</xdr:row>
      <xdr:rowOff>0</xdr:rowOff>
    </xdr:from>
    <xdr:to>
      <xdr:col>40</xdr:col>
      <xdr:colOff>695325</xdr:colOff>
      <xdr:row>0</xdr:row>
      <xdr:rowOff>0</xdr:rowOff>
    </xdr:to>
    <xdr:sp fLocksText="1" fPublished="0">
      <xdr:nvSpPr>
        <xdr:cNvPr id="128453" name="Line 12"/>
        <xdr:cNvSpPr>
          <a:spLocks noChangeShapeType="1"/>
        </xdr:cNvSpPr>
      </xdr:nvSpPr>
      <xdr:spPr>
        <a:xfrm>
          <a:off x="22053174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41</xdr:col>
      <xdr:colOff>695325</xdr:colOff>
      <xdr:row>0</xdr:row>
      <xdr:rowOff>0</xdr:rowOff>
    </xdr:from>
    <xdr:to>
      <xdr:col>41</xdr:col>
      <xdr:colOff>695325</xdr:colOff>
      <xdr:row>0</xdr:row>
      <xdr:rowOff>0</xdr:rowOff>
    </xdr:to>
    <xdr:sp fLocksText="1" fPublished="0">
      <xdr:nvSpPr>
        <xdr:cNvPr id="128454" name="Line 13"/>
        <xdr:cNvSpPr>
          <a:spLocks noChangeShapeType="1"/>
        </xdr:cNvSpPr>
      </xdr:nvSpPr>
      <xdr:spPr>
        <a:xfrm>
          <a:off x="22815176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41</xdr:col>
      <xdr:colOff>695325</xdr:colOff>
      <xdr:row>0</xdr:row>
      <xdr:rowOff>0</xdr:rowOff>
    </xdr:from>
    <xdr:to>
      <xdr:col>41</xdr:col>
      <xdr:colOff>695325</xdr:colOff>
      <xdr:row>0</xdr:row>
      <xdr:rowOff>0</xdr:rowOff>
    </xdr:to>
    <xdr:sp fLocksText="1" fPublished="0">
      <xdr:nvSpPr>
        <xdr:cNvPr id="128455" name="Line 14"/>
        <xdr:cNvSpPr>
          <a:spLocks noChangeShapeType="1"/>
        </xdr:cNvSpPr>
      </xdr:nvSpPr>
      <xdr:spPr>
        <a:xfrm>
          <a:off x="22815176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40</xdr:col>
      <xdr:colOff>695325</xdr:colOff>
      <xdr:row>0</xdr:row>
      <xdr:rowOff>0</xdr:rowOff>
    </xdr:from>
    <xdr:to>
      <xdr:col>40</xdr:col>
      <xdr:colOff>695325</xdr:colOff>
      <xdr:row>0</xdr:row>
      <xdr:rowOff>0</xdr:rowOff>
    </xdr:to>
    <xdr:sp fLocksText="1" fPublished="0">
      <xdr:nvSpPr>
        <xdr:cNvPr id="128456" name="Line 15"/>
        <xdr:cNvSpPr>
          <a:spLocks noChangeShapeType="1"/>
        </xdr:cNvSpPr>
      </xdr:nvSpPr>
      <xdr:spPr>
        <a:xfrm>
          <a:off x="22053174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41</xdr:col>
      <xdr:colOff>695325</xdr:colOff>
      <xdr:row>34</xdr:row>
      <xdr:rowOff>0</xdr:rowOff>
    </xdr:from>
    <xdr:to>
      <xdr:col>41</xdr:col>
      <xdr:colOff>695325</xdr:colOff>
      <xdr:row>34</xdr:row>
      <xdr:rowOff>0</xdr:rowOff>
    </xdr:to>
    <xdr:sp fLocksText="1" fPublished="0">
      <xdr:nvSpPr>
        <xdr:cNvPr id="128457" name="Line 16"/>
        <xdr:cNvSpPr>
          <a:spLocks noChangeShapeType="1"/>
        </xdr:cNvSpPr>
      </xdr:nvSpPr>
      <xdr:spPr>
        <a:xfrm>
          <a:off x="22815176" y="178957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41</xdr:col>
      <xdr:colOff>695325</xdr:colOff>
      <xdr:row>34</xdr:row>
      <xdr:rowOff>0</xdr:rowOff>
    </xdr:from>
    <xdr:to>
      <xdr:col>41</xdr:col>
      <xdr:colOff>695325</xdr:colOff>
      <xdr:row>34</xdr:row>
      <xdr:rowOff>0</xdr:rowOff>
    </xdr:to>
    <xdr:sp fLocksText="1" fPublished="0">
      <xdr:nvSpPr>
        <xdr:cNvPr id="128458" name="Line 17"/>
        <xdr:cNvSpPr>
          <a:spLocks noChangeShapeType="1"/>
        </xdr:cNvSpPr>
      </xdr:nvSpPr>
      <xdr:spPr>
        <a:xfrm>
          <a:off x="22815176" y="178957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40</xdr:col>
      <xdr:colOff>695325</xdr:colOff>
      <xdr:row>34</xdr:row>
      <xdr:rowOff>0</xdr:rowOff>
    </xdr:from>
    <xdr:to>
      <xdr:col>40</xdr:col>
      <xdr:colOff>695325</xdr:colOff>
      <xdr:row>34</xdr:row>
      <xdr:rowOff>0</xdr:rowOff>
    </xdr:to>
    <xdr:sp fLocksText="1" fPublished="0">
      <xdr:nvSpPr>
        <xdr:cNvPr id="128459" name="Line 18"/>
        <xdr:cNvSpPr>
          <a:spLocks noChangeShapeType="1"/>
        </xdr:cNvSpPr>
      </xdr:nvSpPr>
      <xdr:spPr>
        <a:xfrm>
          <a:off x="22053174" y="178957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41</xdr:col>
      <xdr:colOff>695325</xdr:colOff>
      <xdr:row>34</xdr:row>
      <xdr:rowOff>0</xdr:rowOff>
    </xdr:from>
    <xdr:to>
      <xdr:col>41</xdr:col>
      <xdr:colOff>695325</xdr:colOff>
      <xdr:row>34</xdr:row>
      <xdr:rowOff>0</xdr:rowOff>
    </xdr:to>
    <xdr:sp fLocksText="1" fPublished="0">
      <xdr:nvSpPr>
        <xdr:cNvPr id="128460" name="Line 19"/>
        <xdr:cNvSpPr>
          <a:spLocks noChangeShapeType="1"/>
        </xdr:cNvSpPr>
      </xdr:nvSpPr>
      <xdr:spPr>
        <a:xfrm>
          <a:off x="22815176" y="178957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41</xdr:col>
      <xdr:colOff>695325</xdr:colOff>
      <xdr:row>34</xdr:row>
      <xdr:rowOff>0</xdr:rowOff>
    </xdr:from>
    <xdr:to>
      <xdr:col>41</xdr:col>
      <xdr:colOff>695325</xdr:colOff>
      <xdr:row>34</xdr:row>
      <xdr:rowOff>0</xdr:rowOff>
    </xdr:to>
    <xdr:sp fLocksText="1" fPublished="0">
      <xdr:nvSpPr>
        <xdr:cNvPr id="128461" name="Line 20"/>
        <xdr:cNvSpPr>
          <a:spLocks noChangeShapeType="1"/>
        </xdr:cNvSpPr>
      </xdr:nvSpPr>
      <xdr:spPr>
        <a:xfrm>
          <a:off x="22815176" y="178957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40</xdr:col>
      <xdr:colOff>695325</xdr:colOff>
      <xdr:row>34</xdr:row>
      <xdr:rowOff>0</xdr:rowOff>
    </xdr:from>
    <xdr:to>
      <xdr:col>40</xdr:col>
      <xdr:colOff>695325</xdr:colOff>
      <xdr:row>34</xdr:row>
      <xdr:rowOff>0</xdr:rowOff>
    </xdr:to>
    <xdr:sp fLocksText="1" fPublished="0">
      <xdr:nvSpPr>
        <xdr:cNvPr id="128462" name="Line 21"/>
        <xdr:cNvSpPr>
          <a:spLocks noChangeShapeType="1"/>
        </xdr:cNvSpPr>
      </xdr:nvSpPr>
      <xdr:spPr>
        <a:xfrm>
          <a:off x="22053174" y="178957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41</xdr:col>
      <xdr:colOff>695325</xdr:colOff>
      <xdr:row>34</xdr:row>
      <xdr:rowOff>0</xdr:rowOff>
    </xdr:from>
    <xdr:to>
      <xdr:col>41</xdr:col>
      <xdr:colOff>695325</xdr:colOff>
      <xdr:row>34</xdr:row>
      <xdr:rowOff>0</xdr:rowOff>
    </xdr:to>
    <xdr:sp fLocksText="1" fPublished="0">
      <xdr:nvSpPr>
        <xdr:cNvPr id="128463" name="Line 22"/>
        <xdr:cNvSpPr>
          <a:spLocks noChangeShapeType="1"/>
        </xdr:cNvSpPr>
      </xdr:nvSpPr>
      <xdr:spPr>
        <a:xfrm>
          <a:off x="22815176" y="178957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41</xdr:col>
      <xdr:colOff>695325</xdr:colOff>
      <xdr:row>34</xdr:row>
      <xdr:rowOff>0</xdr:rowOff>
    </xdr:from>
    <xdr:to>
      <xdr:col>41</xdr:col>
      <xdr:colOff>695325</xdr:colOff>
      <xdr:row>34</xdr:row>
      <xdr:rowOff>0</xdr:rowOff>
    </xdr:to>
    <xdr:sp fLocksText="1" fPublished="0">
      <xdr:nvSpPr>
        <xdr:cNvPr id="128464" name="Line 23"/>
        <xdr:cNvSpPr>
          <a:spLocks noChangeShapeType="1"/>
        </xdr:cNvSpPr>
      </xdr:nvSpPr>
      <xdr:spPr>
        <a:xfrm>
          <a:off x="22815176" y="178957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40</xdr:col>
      <xdr:colOff>695325</xdr:colOff>
      <xdr:row>34</xdr:row>
      <xdr:rowOff>0</xdr:rowOff>
    </xdr:from>
    <xdr:to>
      <xdr:col>40</xdr:col>
      <xdr:colOff>695325</xdr:colOff>
      <xdr:row>34</xdr:row>
      <xdr:rowOff>0</xdr:rowOff>
    </xdr:to>
    <xdr:sp fLocksText="1" fPublished="0">
      <xdr:nvSpPr>
        <xdr:cNvPr id="128465" name="Line 24"/>
        <xdr:cNvSpPr>
          <a:spLocks noChangeShapeType="1"/>
        </xdr:cNvSpPr>
      </xdr:nvSpPr>
      <xdr:spPr>
        <a:xfrm>
          <a:off x="22053174" y="178957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15</xdr:col>
      <xdr:colOff>0</xdr:colOff>
      <xdr:row>0</xdr:row>
      <xdr:rowOff>523875</xdr:rowOff>
    </xdr:from>
    <xdr:to>
      <xdr:col>21</xdr:col>
      <xdr:colOff>0</xdr:colOff>
      <xdr:row>1</xdr:row>
      <xdr:rowOff>523875</xdr:rowOff>
    </xdr:to>
    <xdr:sp fLocksText="1" fPublished="0">
      <xdr:nvSpPr>
        <xdr:cNvPr id="128466" name="Rectangle 26"/>
        <xdr:cNvSpPr>
          <a:spLocks noChangeArrowheads="1"/>
        </xdr:cNvSpPr>
      </xdr:nvSpPr>
      <xdr:spPr>
        <a:xfrm>
          <a:off x="2308411" y="526676"/>
          <a:ext cx="4572000" cy="537882"/>
        </a:xfrm>
        <a:prstGeom prst="rect">
          <a:avLst/>
        </a:prstGeom>
        <a:noFill/>
        <a:ln w="9525">
          <a:solidFill>
            <a:srgbClr val="000000"/>
          </a:solidFill>
          <a:miter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41</xdr:col>
      <xdr:colOff>695325</xdr:colOff>
      <xdr:row>34</xdr:row>
      <xdr:rowOff>0</xdr:rowOff>
    </xdr:from>
    <xdr:to>
      <xdr:col>41</xdr:col>
      <xdr:colOff>695325</xdr:colOff>
      <xdr:row>34</xdr:row>
      <xdr:rowOff>0</xdr:rowOff>
    </xdr:to>
    <xdr:sp fLocksText="1" fPublished="0">
      <xdr:nvSpPr>
        <xdr:cNvPr id="128467" name="Line 29"/>
        <xdr:cNvSpPr>
          <a:spLocks noChangeShapeType="1"/>
        </xdr:cNvSpPr>
      </xdr:nvSpPr>
      <xdr:spPr>
        <a:xfrm>
          <a:off x="22815176" y="178957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41</xdr:col>
      <xdr:colOff>695325</xdr:colOff>
      <xdr:row>34</xdr:row>
      <xdr:rowOff>0</xdr:rowOff>
    </xdr:from>
    <xdr:to>
      <xdr:col>41</xdr:col>
      <xdr:colOff>695325</xdr:colOff>
      <xdr:row>34</xdr:row>
      <xdr:rowOff>0</xdr:rowOff>
    </xdr:to>
    <xdr:sp fLocksText="1" fPublished="0">
      <xdr:nvSpPr>
        <xdr:cNvPr id="128468" name="Line 30"/>
        <xdr:cNvSpPr>
          <a:spLocks noChangeShapeType="1"/>
        </xdr:cNvSpPr>
      </xdr:nvSpPr>
      <xdr:spPr>
        <a:xfrm>
          <a:off x="22815176" y="178957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40</xdr:col>
      <xdr:colOff>695325</xdr:colOff>
      <xdr:row>34</xdr:row>
      <xdr:rowOff>0</xdr:rowOff>
    </xdr:from>
    <xdr:to>
      <xdr:col>40</xdr:col>
      <xdr:colOff>695325</xdr:colOff>
      <xdr:row>34</xdr:row>
      <xdr:rowOff>0</xdr:rowOff>
    </xdr:to>
    <xdr:sp fLocksText="1" fPublished="0">
      <xdr:nvSpPr>
        <xdr:cNvPr id="128469" name="Line 31"/>
        <xdr:cNvSpPr>
          <a:spLocks noChangeShapeType="1"/>
        </xdr:cNvSpPr>
      </xdr:nvSpPr>
      <xdr:spPr>
        <a:xfrm>
          <a:off x="22053174" y="178957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41</xdr:col>
      <xdr:colOff>695325</xdr:colOff>
      <xdr:row>34</xdr:row>
      <xdr:rowOff>0</xdr:rowOff>
    </xdr:from>
    <xdr:to>
      <xdr:col>41</xdr:col>
      <xdr:colOff>695325</xdr:colOff>
      <xdr:row>34</xdr:row>
      <xdr:rowOff>0</xdr:rowOff>
    </xdr:to>
    <xdr:sp fLocksText="1" fPublished="0">
      <xdr:nvSpPr>
        <xdr:cNvPr id="128470" name="Line 32"/>
        <xdr:cNvSpPr>
          <a:spLocks noChangeShapeType="1"/>
        </xdr:cNvSpPr>
      </xdr:nvSpPr>
      <xdr:spPr>
        <a:xfrm>
          <a:off x="22815176" y="178957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41</xdr:col>
      <xdr:colOff>695325</xdr:colOff>
      <xdr:row>34</xdr:row>
      <xdr:rowOff>0</xdr:rowOff>
    </xdr:from>
    <xdr:to>
      <xdr:col>41</xdr:col>
      <xdr:colOff>695325</xdr:colOff>
      <xdr:row>34</xdr:row>
      <xdr:rowOff>0</xdr:rowOff>
    </xdr:to>
    <xdr:sp fLocksText="1" fPublished="0">
      <xdr:nvSpPr>
        <xdr:cNvPr id="128471" name="Line 33"/>
        <xdr:cNvSpPr>
          <a:spLocks noChangeShapeType="1"/>
        </xdr:cNvSpPr>
      </xdr:nvSpPr>
      <xdr:spPr>
        <a:xfrm>
          <a:off x="22815176" y="178957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40</xdr:col>
      <xdr:colOff>695325</xdr:colOff>
      <xdr:row>34</xdr:row>
      <xdr:rowOff>0</xdr:rowOff>
    </xdr:from>
    <xdr:to>
      <xdr:col>40</xdr:col>
      <xdr:colOff>695325</xdr:colOff>
      <xdr:row>34</xdr:row>
      <xdr:rowOff>0</xdr:rowOff>
    </xdr:to>
    <xdr:sp fLocksText="1" fPublished="0">
      <xdr:nvSpPr>
        <xdr:cNvPr id="128472" name="Line 34"/>
        <xdr:cNvSpPr>
          <a:spLocks noChangeShapeType="1"/>
        </xdr:cNvSpPr>
      </xdr:nvSpPr>
      <xdr:spPr>
        <a:xfrm>
          <a:off x="22053174" y="178957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41</xdr:col>
      <xdr:colOff>695325</xdr:colOff>
      <xdr:row>34</xdr:row>
      <xdr:rowOff>0</xdr:rowOff>
    </xdr:from>
    <xdr:to>
      <xdr:col>41</xdr:col>
      <xdr:colOff>695325</xdr:colOff>
      <xdr:row>34</xdr:row>
      <xdr:rowOff>0</xdr:rowOff>
    </xdr:to>
    <xdr:sp fLocksText="1" fPublished="0">
      <xdr:nvSpPr>
        <xdr:cNvPr id="128473" name="Line 35"/>
        <xdr:cNvSpPr>
          <a:spLocks noChangeShapeType="1"/>
        </xdr:cNvSpPr>
      </xdr:nvSpPr>
      <xdr:spPr>
        <a:xfrm>
          <a:off x="22815176" y="178957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41</xdr:col>
      <xdr:colOff>695325</xdr:colOff>
      <xdr:row>34</xdr:row>
      <xdr:rowOff>0</xdr:rowOff>
    </xdr:from>
    <xdr:to>
      <xdr:col>41</xdr:col>
      <xdr:colOff>695325</xdr:colOff>
      <xdr:row>34</xdr:row>
      <xdr:rowOff>0</xdr:rowOff>
    </xdr:to>
    <xdr:sp fLocksText="1" fPublished="0">
      <xdr:nvSpPr>
        <xdr:cNvPr id="128474" name="Line 36"/>
        <xdr:cNvSpPr>
          <a:spLocks noChangeShapeType="1"/>
        </xdr:cNvSpPr>
      </xdr:nvSpPr>
      <xdr:spPr>
        <a:xfrm>
          <a:off x="22815176" y="178957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40</xdr:col>
      <xdr:colOff>695325</xdr:colOff>
      <xdr:row>34</xdr:row>
      <xdr:rowOff>0</xdr:rowOff>
    </xdr:from>
    <xdr:to>
      <xdr:col>40</xdr:col>
      <xdr:colOff>695325</xdr:colOff>
      <xdr:row>34</xdr:row>
      <xdr:rowOff>0</xdr:rowOff>
    </xdr:to>
    <xdr:sp fLocksText="1" fPublished="0">
      <xdr:nvSpPr>
        <xdr:cNvPr id="128475" name="Line 37"/>
        <xdr:cNvSpPr>
          <a:spLocks noChangeShapeType="1"/>
        </xdr:cNvSpPr>
      </xdr:nvSpPr>
      <xdr:spPr>
        <a:xfrm>
          <a:off x="22053174" y="178957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41</xdr:col>
      <xdr:colOff>695325</xdr:colOff>
      <xdr:row>34</xdr:row>
      <xdr:rowOff>0</xdr:rowOff>
    </xdr:from>
    <xdr:to>
      <xdr:col>41</xdr:col>
      <xdr:colOff>695325</xdr:colOff>
      <xdr:row>34</xdr:row>
      <xdr:rowOff>0</xdr:rowOff>
    </xdr:to>
    <xdr:sp fLocksText="1" fPublished="0">
      <xdr:nvSpPr>
        <xdr:cNvPr id="128476" name="Line 38"/>
        <xdr:cNvSpPr>
          <a:spLocks noChangeShapeType="1"/>
        </xdr:cNvSpPr>
      </xdr:nvSpPr>
      <xdr:spPr>
        <a:xfrm>
          <a:off x="22815176" y="178957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41</xdr:col>
      <xdr:colOff>695325</xdr:colOff>
      <xdr:row>34</xdr:row>
      <xdr:rowOff>0</xdr:rowOff>
    </xdr:from>
    <xdr:to>
      <xdr:col>41</xdr:col>
      <xdr:colOff>695325</xdr:colOff>
      <xdr:row>34</xdr:row>
      <xdr:rowOff>0</xdr:rowOff>
    </xdr:to>
    <xdr:sp fLocksText="1" fPublished="0">
      <xdr:nvSpPr>
        <xdr:cNvPr id="128477" name="Line 39"/>
        <xdr:cNvSpPr>
          <a:spLocks noChangeShapeType="1"/>
        </xdr:cNvSpPr>
      </xdr:nvSpPr>
      <xdr:spPr>
        <a:xfrm>
          <a:off x="22815176" y="178957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  <xdr:twoCellAnchor>
    <xdr:from>
      <xdr:col>40</xdr:col>
      <xdr:colOff>695325</xdr:colOff>
      <xdr:row>34</xdr:row>
      <xdr:rowOff>0</xdr:rowOff>
    </xdr:from>
    <xdr:to>
      <xdr:col>40</xdr:col>
      <xdr:colOff>695325</xdr:colOff>
      <xdr:row>34</xdr:row>
      <xdr:rowOff>0</xdr:rowOff>
    </xdr:to>
    <xdr:sp fLocksText="1" fPublished="0">
      <xdr:nvSpPr>
        <xdr:cNvPr id="128478" name="Line 40"/>
        <xdr:cNvSpPr>
          <a:spLocks noChangeShapeType="1"/>
        </xdr:cNvSpPr>
      </xdr:nvSpPr>
      <xdr:spPr>
        <a:xfrm>
          <a:off x="22053174" y="178957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p/>
      </xdr:txBody>
    </xdr:sp>
    <xdr:clientData fLocksWithSheet="1" fPrintsWithSheet="1"/>
  </xdr:twoCellAnchor>
</xdr:wsDr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q-data/&#49340;&#54840;&#44148;&#49444;/1&#44277;&#44396;/98NAEYUK/98&#51204;&#52404;ny.xls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204;&#50864;&#49457;/C/7&#54924;&#44592;&#49457;/7&#52264;&#48320;&#44221;/q-data/&#49340;&#54840;&#44148;&#49444;/1&#44277;&#44396;/98NAEYUK/98&#51204;&#52404;ny.xls" TargetMode="External" /></Relationships>
</file>

<file path=xl/externalLinks/_rels/externalLink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2008&#24180;%20&#49892;&#49884;&#49444;&#44228;/&#8563;%20&#54217;&#52285;&#44400;/&#47560;&#51012;(&#49548;&#44508;&#47784;)&#49345;&#49688;&#46020;&#49884;&#49444;/08.&#49444;&#44228;&#49436;(&#54616;&#50504;&#48120;3&#47532;(&#44040;&#48264;&#51648;)).xls" TargetMode="External" /></Relationships>
</file>

<file path=xl/externalLinks/_rels/externalLink4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4889;&#50857;&#54644;/C/&#52632;&#52380;&#49884;/&#49548;&#50577;&#45840;&#44404;&#44257;&#48512;&#44060;&#47049;&#48143;&#51452;&#52264;&#51109;&#54869;&#51109;/&#49548;&#50577;&#45840;-&#45236;&#50669;&#49436;.xls" TargetMode="External" /></Relationships>
</file>

<file path=xl/externalLinks/_rels/externalLink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&#9670;%20&#49892;&#49884;&#49444;&#44228;%20(2026)/01.&#52632;&#52380;&#49884;/06.&#49324;&#45824;&#48512;&#44256;%20&#54980;&#47928;%20~%20&#44228;&#49457;&#54617;&#44368;%20&#44036;%20&#46020;&#47196;&#51221;&#48708;/&#9633;%20&#45225;&#54408;/01.2&#52264;(&#49688;&#51221;)/01.&#49444;&#44228;&#49436;/&#51060;&#51204;/01.&#49444;&#44228;&#49436;(&#51060;&#54217;&#47532;%20&#54924;&#51204;&#44368;&#52264;&#47196;)-&#48169;&#54693;&#50504;&#45236;&#54364;&#51648;2&#44060;.xls" TargetMode="External" /></Relationships>
</file>

<file path=xl/externalLinks/_rels/externalLink6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204;&#50864;&#49457;/C/My%20Documents/123/&#51204;&#52404;10&#54924;&#49444;&#44228;&#49436;.XLS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집계"/>
      <x:sheetName val="제경비"/>
      <x:sheetName val="토공"/>
      <x:sheetName val="배수"/>
      <x:sheetName val="교량"/>
      <x:sheetName val="포장"/>
      <x:sheetName val="부대"/>
      <x:sheetName val="자재"/>
      <x:sheetName val="Module1"/>
      <x:sheetName val="Module2"/>
      <x:sheetName val="Module3"/>
      <x:sheetName val="설계조건"/>
      <x:sheetName val="COPING"/>
      <x:sheetName val="#REF"/>
      <x:sheetName val="CODE"/>
      <x:sheetName val="제품"/>
      <x:sheetName val="DATA"/>
      <x:sheetName val="11.자재단가"/>
      <x:sheetName val="내역서(삼호)"/>
      <x:sheetName val="단가"/>
      <x:sheetName val="INPUT"/>
      <x:sheetName val="Macro(전선)"/>
      <x:sheetName val="SLAB&quot;1&quot;"/>
      <x:sheetName val="CPM챠트"/>
      <x:sheetName val="DC"/>
      <x:sheetName val="설정"/>
      <x:sheetName val="기둥"/>
      <x:sheetName val="저판(버림100)"/>
      <x:sheetName val="공사비예산서(토목분)"/>
      <x:sheetName val="산출내역서집계표"/>
    </x:sheetNames>
    <x:sheetDataSet>
      <x:sheetData sheetId="0" refreshError="0"/>
      <x:sheetData sheetId="1" refreshError="0"/>
      <x:sheetData sheetId="2" refreshError="1">
        <x:row r="1">
          <x:cell r="A1" t="str">
            <x:v xml:space="preserve"> 명       칭</x:v>
          </x:cell>
          <x:cell r="B1" t="str">
            <x:v>규  격</x:v>
          </x:cell>
          <x:cell r="C1" t="str">
            <x:v>수   량</x:v>
          </x:cell>
          <x:cell r="D1" t="str">
            <x:v>단위</x:v>
          </x:cell>
          <x:cell r="E1" t="str">
            <x:v>총        액</x:v>
          </x:cell>
          <x:cell r="G1" t="str">
            <x:v>노   무   비</x:v>
          </x:cell>
          <x:cell r="I1" t="str">
            <x:v>재   료   비</x:v>
          </x:cell>
          <x:cell r="K1" t="str">
            <x:v>경        비</x:v>
          </x:cell>
          <x:cell r="M1" t="str">
            <x:v>비고</x:v>
          </x:cell>
        </x:row>
        <x:row r="2">
          <x:cell r="E2" t="str">
            <x:v>단  가</x:v>
          </x:cell>
          <x:cell r="F2" t="str">
            <x:v>금     액</x:v>
          </x:cell>
          <x:cell r="G2" t="str">
            <x:v>단  가</x:v>
          </x:cell>
          <x:cell r="H2" t="str">
            <x:v>금     액</x:v>
          </x:cell>
          <x:cell r="I2" t="str">
            <x:v>단  가</x:v>
          </x:cell>
          <x:cell r="J2" t="str">
            <x:v>금     액</x:v>
          </x:cell>
          <x:cell r="K2" t="str">
            <x:v>단   가</x:v>
          </x:cell>
          <x:cell r="L2" t="str">
            <x:v>금     액</x:v>
          </x:cell>
        </x:row>
      </x:sheetData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토공"/>
      <x:sheetName val="토공(우물통,기타) "/>
      <x:sheetName val="설계예산서"/>
      <x:sheetName val="슬래브"/>
    </x:sheetNames>
    <x:sheetDataSet>
      <x:sheetData sheetId="0" refreshError="1">
        <x:row r="1">
          <x:cell r="A1" t="str">
            <x:v xml:space="preserve"> 명       칭</x:v>
          </x:cell>
          <x:cell r="B1" t="str">
            <x:v>규  격</x:v>
          </x:cell>
          <x:cell r="C1" t="str">
            <x:v>수   량</x:v>
          </x:cell>
          <x:cell r="D1" t="str">
            <x:v>단위</x:v>
          </x:cell>
          <x:cell r="E1" t="str">
            <x:v>총        액</x:v>
          </x:cell>
          <x:cell r="G1" t="str">
            <x:v>노   무   비</x:v>
          </x:cell>
          <x:cell r="I1" t="str">
            <x:v>재   료   비</x:v>
          </x:cell>
          <x:cell r="K1" t="str">
            <x:v>경        비</x:v>
          </x:cell>
          <x:cell r="M1" t="str">
            <x:v>비고</x:v>
          </x:cell>
        </x:row>
        <x:row r="2">
          <x:cell r="E2" t="str">
            <x:v>단  가</x:v>
          </x:cell>
          <x:cell r="F2" t="str">
            <x:v>금     액</x:v>
          </x:cell>
          <x:cell r="G2" t="str">
            <x:v>단  가</x:v>
          </x:cell>
          <x:cell r="H2" t="str">
            <x:v>금     액</x:v>
          </x:cell>
          <x:cell r="I2" t="str">
            <x:v>단  가</x:v>
          </x:cell>
          <x:cell r="J2" t="str">
            <x:v>금     액</x:v>
          </x:cell>
          <x:cell r="K2" t="str">
            <x:v>단   가</x:v>
          </x:cell>
          <x:cell r="L2" t="str">
            <x:v>금     액</x:v>
          </x:cell>
        </x:row>
      </x:sheetData>
      <x:sheetData sheetId="1" refreshError="1"/>
      <x:sheetData sheetId="2" refreshError="1"/>
      <x:sheetData sheetId="3" refreshError="1"/>
    </x:sheetDataSet>
  </x:externalBook>
</x:externalLink>
</file>

<file path=xl/externalLinks/externalLink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표지및목차"/>
      <x:sheetName val="설계설명서"/>
      <x:sheetName val="총괄내역갑지"/>
      <x:sheetName val="총괄내역서"/>
      <x:sheetName val="제경비산출근거"/>
      <x:sheetName val="내역서"/>
      <x:sheetName val="공정,예정"/>
      <x:sheetName val="단가목차"/>
      <x:sheetName val="수량목차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</x:sheetDataSet>
  </x:externalBook>
</x:externalLink>
</file>

<file path=xl/externalLinks/externalLink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기초자료입력"/>
      <x:sheetName val="총괄내역갑지"/>
      <x:sheetName val="내역서갑지"/>
      <x:sheetName val="총괄내역서"/>
      <x:sheetName val="제경비산출근거"/>
      <x:sheetName val="세부내역"/>
      <x:sheetName val="사급자재및골재"/>
      <x:sheetName val="골재대"/>
      <x:sheetName val="관급자재"/>
      <x:sheetName val="보상비"/>
      <x:sheetName val="예정공정및동원인원표"/>
      <x:sheetName val="예정공정및동원인원표 (2)"/>
      <x:sheetName val="총괄내역갑지 (2)"/>
    </x:sheetNames>
    <x:sheetDataSet>
      <x:sheetData sheetId="0" refreshError="0"/>
      <x:sheetData sheetId="1" refreshError="0"/>
      <x:sheetData sheetId="2" refreshError="0"/>
      <x:sheetData sheetId="3" refreshError="1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</x:sheetDataSet>
  </x:externalBook>
</x:externalLink>
</file>

<file path=xl/externalLinks/externalLink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표지및목차"/>
      <x:sheetName val="설계설명서"/>
      <x:sheetName val="공정,예정"/>
      <x:sheetName val="총괄내역갑지"/>
      <x:sheetName val="총괄내역서"/>
      <x:sheetName val="제경비산출근거"/>
      <x:sheetName val="토목내역서"/>
      <x:sheetName val="단가목차"/>
      <x:sheetName val="수량목차(1공구)"/>
    </x:sheetNames>
    <x:sheetDataSet>
      <x:sheetData sheetId="0" refreshError="1"/>
      <x:sheetData sheetId="1" refreshError="0"/>
      <x:sheetData sheetId="2" refreshError="1"/>
      <x:sheetData sheetId="3" refreshError="1"/>
      <x:sheetData sheetId="4" refreshError="0"/>
      <x:sheetData sheetId="5" refreshError="1"/>
      <x:sheetData sheetId="6" refreshError="1"/>
      <x:sheetData sheetId="7" refreshError="1"/>
      <x:sheetData sheetId="8" refreshError="1"/>
    </x:sheetDataSet>
  </x:externalBook>
</x:externalLink>
</file>

<file path=xl/externalLinks/externalLink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표지-가로"/>
      <x:sheetName val="표지-세로2"/>
      <x:sheetName val="목차"/>
      <x:sheetName val="설계설명서간지"/>
      <x:sheetName val="일반시방서간지"/>
      <x:sheetName val="특별시방서간지"/>
      <x:sheetName val="설계예산서간지"/>
      <x:sheetName val="설계서"/>
      <x:sheetName val="물량증감 대비표"/>
      <x:sheetName val="관급자재조서"/>
      <x:sheetName val="총괄표 (2)"/>
      <x:sheetName val="내역서(전체)"/>
      <x:sheetName val="잡비(전체)"/>
      <x:sheetName val="내역서(삼호)"/>
      <x:sheetName val="잡비(삼호)"/>
      <x:sheetName val="내역서(풍림)"/>
      <x:sheetName val="잡비(풍림)"/>
      <x:sheetName val="시험비"/>
      <x:sheetName val="총괄표"/>
      <x:sheetName val="표지-세로"/>
      <x:sheetName val="Module1"/>
      <x:sheetName val="Module2"/>
      <x:sheetName val="Module3"/>
      <x:sheetName val="Module4"/>
      <x:sheetName val="교각토공"/>
      <x:sheetName val="집수정단위수량600 "/>
      <x:sheetName val="연결관암거"/>
      <x:sheetName val="토공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 w="1" cap="flat" cmpd="sng" algn="ctr">
          <a:noFill/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noFill/>
        <a:ln w="1" cap="flat" cmpd="sng" algn="ctr">
          <a:noFill/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_rels/sheet4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_rels/sheet5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.xml"  /></Relationships>
</file>

<file path=xl/worksheets/_rels/sheet6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3.xml"  /></Relationships>
</file>

<file path=xl/worksheets/_rels/sheet8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4.xml"  /></Relationships>
</file>

<file path=xl/worksheets/_rels/sheet9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5.xml"  /></Relationships>
</file>

<file path=xl/worksheets/_rels/sheet10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6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>
    <x:tabColor rgb="ffffc000"/>
  </x:sheetPr>
  <x:dimension ref="A2:T84"/>
  <x:sheetViews>
    <x:sheetView view="pageBreakPreview" topLeftCell="A1" zoomScale="85" zoomScaleNormal="85" zoomScaleSheetLayoutView="75" workbookViewId="0">
      <x:selection activeCell="B2" activeCellId="0" sqref="B2:K2"/>
    </x:sheetView>
  </x:sheetViews>
  <x:sheetFormatPr defaultColWidth="10" defaultRowHeight="13.55000000000000071054"/>
  <x:cols>
    <x:col min="1" max="1" width="10" style="211"/>
    <x:col min="2" max="2" width="10.25" style="211" customWidth="1"/>
    <x:col min="3" max="12" width="10" style="211"/>
    <x:col min="13" max="16384" width="10" style="132"/>
  </x:cols>
  <x:sheetData>
    <x:row r="2" spans="1:12" ht="27" customHeight="1">
      <x:c r="A2" s="209"/>
      <x:c r="B2" s="308" t="s">
        <x:v>305</x:v>
      </x:c>
      <x:c r="C2" s="308"/>
      <x:c r="D2" s="308"/>
      <x:c r="E2" s="308"/>
      <x:c r="F2" s="308"/>
      <x:c r="G2" s="308"/>
      <x:c r="H2" s="308"/>
      <x:c r="I2" s="308"/>
      <x:c r="J2" s="308"/>
      <x:c r="K2" s="308"/>
      <x:c r="L2" s="209"/>
    </x:row>
    <x:row r="3" spans="1:12" ht="51.75" customHeight="1">
      <x:c r="A3" s="210"/>
      <x:c r="B3" s="309" t="s">
        <x:v>337</x:v>
      </x:c>
      <x:c r="C3" s="309"/>
      <x:c r="D3" s="309"/>
      <x:c r="E3" s="309"/>
      <x:c r="F3" s="309"/>
      <x:c r="G3" s="309"/>
      <x:c r="H3" s="309"/>
      <x:c r="I3" s="309"/>
      <x:c r="J3" s="309"/>
      <x:c r="K3" s="309"/>
      <x:c r="L3" s="210"/>
    </x:row>
    <x:row r="4" spans="3:10" ht="18" customHeight="1">
      <x:c r="C4" s="310"/>
      <x:c r="D4" s="310"/>
      <x:c r="E4" s="310"/>
      <x:c r="F4" s="310"/>
      <x:c r="G4" s="310"/>
      <x:c r="H4" s="310"/>
      <x:c r="I4" s="310"/>
      <x:c r="J4" s="310"/>
    </x:row>
    <x:row r="5" spans="3:10" ht="18" customHeight="1">
      <x:c r="C5" s="310"/>
      <x:c r="D5" s="310"/>
      <x:c r="E5" s="310"/>
      <x:c r="F5" s="310"/>
      <x:c r="G5" s="310"/>
      <x:c r="H5" s="310"/>
      <x:c r="I5" s="310"/>
      <x:c r="J5" s="310"/>
    </x:row>
    <x:row r="6" spans="15:15" ht="21" customHeight="1">
      <x:c r="O6" s="206"/>
    </x:row>
    <x:row r="7" ht="21" customHeight="1"/>
    <x:row r="8" ht="21" customHeight="1"/>
    <x:row r="9" ht="21" customHeight="1"/>
    <x:row r="10" ht="21" customHeight="1"/>
    <x:row r="11" spans="3:10" ht="30" customHeight="1">
      <x:c r="C11" s="311" t="s">
        <x:v>274</x:v>
      </x:c>
      <x:c r="D11" s="311"/>
      <x:c r="E11" s="311"/>
      <x:c r="F11" s="311"/>
      <x:c r="G11" s="311"/>
      <x:c r="H11" s="311"/>
      <x:c r="I11" s="311"/>
      <x:c r="J11" s="311"/>
    </x:row>
    <x:row r="12" spans="11:11" ht="21" customHeight="1">
      <x:c r="K12" s="212"/>
    </x:row>
    <x:row r="13" ht="21" customHeight="1"/>
    <x:row r="14" ht="21" customHeight="1"/>
    <x:row r="15" ht="40.89999999999999857891" customHeight="1"/>
    <x:row r="16" spans="1:1" ht="53.85000000000000142109" customHeight="1">
      <x:c r="A16" s="248"/>
    </x:row>
    <x:row r="17" spans="3:10" ht="34.5" customHeight="1">
      <x:c r="C17" s="313" t="s">
        <x:v>99</x:v>
      </x:c>
      <x:c r="D17" s="313"/>
      <x:c r="E17" s="313"/>
      <x:c r="F17" s="313"/>
      <x:c r="G17" s="313"/>
      <x:c r="H17" s="313"/>
      <x:c r="I17" s="313"/>
      <x:c r="J17" s="313"/>
    </x:row>
    <x:row r="18" spans="3:12" ht="34.5" customHeight="1">
      <x:c r="C18" s="313"/>
      <x:c r="D18" s="313"/>
      <x:c r="E18" s="313"/>
      <x:c r="F18" s="313"/>
      <x:c r="G18" s="313"/>
      <x:c r="H18" s="313"/>
      <x:c r="I18" s="313"/>
      <x:c r="J18" s="313"/>
      <x:c r="K18" s="212"/>
      <x:c r="L18" s="212"/>
    </x:row>
    <x:row r="20" spans="1:12" s="131" customFormat="1" ht="57.39999999999999857891" customHeight="1">
      <x:c r="A20" s="213"/>
      <x:c r="B20" s="213"/>
      <x:c r="C20" s="213"/>
      <x:c r="D20" s="213"/>
      <x:c r="E20" s="213"/>
      <x:c r="F20" s="213"/>
      <x:c r="G20" s="213"/>
      <x:c r="H20" s="213"/>
      <x:c r="I20" s="213"/>
      <x:c r="J20" s="213"/>
      <x:c r="K20" s="213"/>
      <x:c r="L20" s="213"/>
    </x:row>
    <x:row r="21" spans="1:12" s="131" customFormat="1" ht="42" customHeight="1">
      <x:c r="A21" s="213"/>
      <x:c r="B21" s="213"/>
      <x:c r="C21" s="213"/>
      <x:c r="D21" s="312" t="s">
        <x:v>237</x:v>
      </x:c>
      <x:c r="E21" s="312"/>
      <x:c r="F21" s="312"/>
      <x:c r="G21" s="312"/>
      <x:c r="H21" s="312"/>
      <x:c r="I21" s="312"/>
      <x:c r="J21" s="213"/>
      <x:c r="K21" s="213"/>
      <x:c r="L21" s="213"/>
    </x:row>
    <x:row r="22" spans="1:12" s="131" customFormat="1" ht="27.39999999999999857891" customHeight="1">
      <x:c r="A22" s="213"/>
      <x:c r="B22" s="213"/>
      <x:c r="C22" s="213"/>
      <x:c r="D22" s="214"/>
      <x:c r="E22" s="214"/>
      <x:c r="F22" s="214"/>
      <x:c r="G22" s="214"/>
      <x:c r="H22" s="214"/>
      <x:c r="I22" s="214"/>
      <x:c r="J22" s="213"/>
      <x:c r="K22" s="213"/>
      <x:c r="L22" s="213"/>
    </x:row>
    <x:row r="23" spans="1:12" s="131" customFormat="1" ht="55.89999999999999857891" customHeight="1">
      <x:c r="A23" s="213"/>
      <x:c r="B23" s="213"/>
      <x:c r="C23" s="214"/>
      <x:c r="D23" s="215" t="s">
        <x:v>128</x:v>
      </x:c>
      <x:c r="E23" s="305" t="s">
        <x:v>238</x:v>
      </x:c>
      <x:c r="F23" s="305"/>
      <x:c r="G23" s="305"/>
      <x:c r="H23" s="305"/>
      <x:c r="I23" s="305"/>
      <x:c r="J23" s="214"/>
      <x:c r="K23" s="213"/>
      <x:c r="L23" s="213"/>
    </x:row>
    <x:row r="24" spans="1:12" s="131" customFormat="1" ht="55.89999999999999857891" customHeight="1">
      <x:c r="A24" s="213"/>
      <x:c r="B24" s="213"/>
      <x:c r="C24" s="214"/>
      <x:c r="D24" s="215" t="s">
        <x:v>129</x:v>
      </x:c>
      <x:c r="E24" s="305" t="s">
        <x:v>121</x:v>
      </x:c>
      <x:c r="F24" s="305"/>
      <x:c r="G24" s="305"/>
      <x:c r="H24" s="305"/>
      <x:c r="I24" s="305"/>
      <x:c r="J24" s="214"/>
      <x:c r="K24" s="213"/>
      <x:c r="L24" s="213"/>
    </x:row>
    <x:row r="25" spans="1:19" s="131" customFormat="1" ht="55.89999999999999857891" customHeight="1">
      <x:c r="A25" s="213"/>
      <x:c r="B25" s="213"/>
      <x:c r="C25" s="213"/>
      <x:c r="D25" s="215" t="s">
        <x:v>140</x:v>
      </x:c>
      <x:c r="E25" s="305" t="s">
        <x:v>327</x:v>
      </x:c>
      <x:c r="F25" s="305"/>
      <x:c r="G25" s="305"/>
      <x:c r="H25" s="305"/>
      <x:c r="I25" s="305"/>
      <x:c r="J25" s="216"/>
      <x:c r="K25" s="213"/>
      <x:c r="L25" s="213"/>
      <x:c r="O25" s="307"/>
      <x:c r="P25" s="307"/>
      <x:c r="Q25" s="307"/>
      <x:c r="R25" s="307"/>
      <x:c r="S25" s="307"/>
    </x:row>
    <x:row r="26" spans="1:20" s="131" customFormat="1" ht="55.89999999999999857891" customHeight="1">
      <x:c r="A26" s="213"/>
      <x:c r="B26" s="213"/>
      <x:c r="C26" s="213"/>
      <x:c r="D26" s="215" t="s">
        <x:v>130</x:v>
      </x:c>
      <x:c r="E26" s="305" t="s">
        <x:v>334</x:v>
      </x:c>
      <x:c r="F26" s="305"/>
      <x:c r="G26" s="305"/>
      <x:c r="H26" s="305"/>
      <x:c r="I26" s="305"/>
      <x:c r="J26" s="214"/>
      <x:c r="K26" s="213"/>
      <x:c r="L26" s="213"/>
      <x:c r="O26" s="133"/>
      <x:c r="P26" s="307"/>
      <x:c r="Q26" s="307"/>
      <x:c r="R26" s="307"/>
      <x:c r="S26" s="307"/>
      <x:c r="T26" s="307"/>
    </x:row>
    <x:row r="27" spans="1:20" s="131" customFormat="1" ht="55.89999999999999857891" customHeight="1">
      <x:c r="A27" s="213"/>
      <x:c r="B27" s="213"/>
      <x:c r="C27" s="213"/>
      <x:c r="D27" s="215" t="s">
        <x:v>137</x:v>
      </x:c>
      <x:c r="E27" s="305" t="s">
        <x:v>242</x:v>
      </x:c>
      <x:c r="F27" s="305"/>
      <x:c r="G27" s="305"/>
      <x:c r="H27" s="305"/>
      <x:c r="I27" s="305"/>
      <x:c r="J27" s="216"/>
      <x:c r="K27" s="213"/>
      <x:c r="L27" s="213"/>
      <x:c r="O27" s="133"/>
      <x:c r="P27" s="307"/>
      <x:c r="Q27" s="307"/>
      <x:c r="R27" s="307"/>
      <x:c r="S27" s="307"/>
      <x:c r="T27" s="307"/>
    </x:row>
    <x:row r="28" spans="1:19" s="131" customFormat="1" ht="45" customHeight="1">
      <x:c r="A28" s="213"/>
      <x:c r="B28" s="213"/>
      <x:c r="C28" s="213"/>
      <x:c r="D28" s="215"/>
      <x:c r="E28" s="305"/>
      <x:c r="F28" s="305"/>
      <x:c r="G28" s="305"/>
      <x:c r="H28" s="305"/>
      <x:c r="I28" s="305"/>
      <x:c r="J28" s="216"/>
      <x:c r="K28" s="213"/>
      <x:c r="L28" s="213"/>
      <x:c r="O28" s="307"/>
      <x:c r="P28" s="307"/>
      <x:c r="Q28" s="307"/>
      <x:c r="R28" s="307"/>
      <x:c r="S28" s="307"/>
    </x:row>
    <x:row r="29" spans="1:12" s="131" customFormat="1" ht="45" customHeight="1">
      <x:c r="A29" s="213"/>
      <x:c r="B29" s="213"/>
      <x:c r="C29" s="213"/>
      <x:c r="D29" s="215"/>
      <x:c r="E29" s="305"/>
      <x:c r="F29" s="305"/>
      <x:c r="G29" s="305"/>
      <x:c r="H29" s="305"/>
      <x:c r="I29" s="305"/>
      <x:c r="J29" s="216"/>
      <x:c r="K29" s="213"/>
      <x:c r="L29" s="213"/>
    </x:row>
    <x:row r="30" spans="1:12" s="131" customFormat="1" ht="42" customHeight="1">
      <x:c r="A30" s="213"/>
      <x:c r="B30" s="213"/>
      <x:c r="C30" s="216"/>
      <x:c r="D30" s="213"/>
      <x:c r="E30" s="213"/>
      <x:c r="F30" s="214"/>
      <x:c r="G30" s="214"/>
      <x:c r="H30" s="214"/>
      <x:c r="I30" s="214"/>
      <x:c r="J30" s="214"/>
      <x:c r="K30" s="213"/>
      <x:c r="L30" s="213"/>
    </x:row>
    <x:row r="31" spans="1:12" s="131" customFormat="1" ht="42" customHeight="1">
      <x:c r="A31" s="213"/>
      <x:c r="B31" s="213"/>
      <x:c r="C31" s="216"/>
      <x:c r="D31" s="213"/>
      <x:c r="E31" s="213"/>
      <x:c r="F31" s="214"/>
      <x:c r="G31" s="214"/>
      <x:c r="H31" s="214"/>
      <x:c r="I31" s="214"/>
      <x:c r="J31" s="214"/>
      <x:c r="K31" s="213"/>
      <x:c r="L31" s="213"/>
    </x:row>
    <x:row r="32" spans="1:12" s="131" customFormat="1" ht="42" customHeight="1">
      <x:c r="A32" s="213"/>
      <x:c r="B32" s="213"/>
      <x:c r="C32" s="216"/>
      <x:c r="D32" s="213"/>
      <x:c r="E32" s="213"/>
      <x:c r="F32" s="214"/>
      <x:c r="G32" s="214"/>
      <x:c r="H32" s="214"/>
      <x:c r="I32" s="214"/>
      <x:c r="J32" s="214"/>
      <x:c r="K32" s="213"/>
      <x:c r="L32" s="213"/>
    </x:row>
    <x:row r="33" spans="1:12" s="131" customFormat="1" ht="42" customHeight="1">
      <x:c r="A33" s="213"/>
      <x:c r="B33" s="213"/>
      <x:c r="C33" s="216"/>
      <x:c r="D33" s="213"/>
      <x:c r="E33" s="213"/>
      <x:c r="F33" s="214"/>
      <x:c r="G33" s="214"/>
      <x:c r="H33" s="214"/>
      <x:c r="I33" s="214"/>
      <x:c r="J33" s="214"/>
      <x:c r="K33" s="213"/>
      <x:c r="L33" s="213"/>
    </x:row>
    <x:row r="34" spans="1:12" s="131" customFormat="1" ht="42" customHeight="1">
      <x:c r="A34" s="213"/>
      <x:c r="B34" s="213"/>
      <x:c r="C34" s="216"/>
      <x:c r="D34" s="213"/>
      <x:c r="E34" s="213"/>
      <x:c r="F34" s="214"/>
      <x:c r="G34" s="214"/>
      <x:c r="H34" s="214"/>
      <x:c r="I34" s="214"/>
      <x:c r="J34" s="214"/>
      <x:c r="K34" s="213"/>
      <x:c r="L34" s="213"/>
    </x:row>
    <x:row r="35" spans="1:12" s="131" customFormat="1" ht="42" customHeight="1">
      <x:c r="A35" s="213"/>
      <x:c r="B35" s="213"/>
      <x:c r="C35" s="214"/>
      <x:c r="D35" s="217" t="s">
        <x:v>128</x:v>
      </x:c>
      <x:c r="E35" s="306" t="str">
        <x:f>E23</x:f>
        <x:v>설 계 설 명 서</x:v>
      </x:c>
      <x:c r="F35" s="306"/>
      <x:c r="G35" s="306"/>
      <x:c r="H35" s="306"/>
      <x:c r="I35" s="306"/>
      <x:c r="J35" s="214"/>
      <x:c r="K35" s="213"/>
      <x:c r="L35" s="213"/>
    </x:row>
    <x:row r="36" spans="1:12" s="131" customFormat="1" ht="42" customHeight="1">
      <x:c r="A36" s="213"/>
      <x:c r="B36" s="213"/>
      <x:c r="C36" s="214"/>
      <x:c r="D36" s="215"/>
      <x:c r="E36" s="216"/>
      <x:c r="F36" s="216"/>
      <x:c r="G36" s="216"/>
      <x:c r="H36" s="216"/>
      <x:c r="I36" s="216"/>
      <x:c r="J36" s="214"/>
      <x:c r="K36" s="213"/>
      <x:c r="L36" s="213"/>
    </x:row>
    <x:row r="37" spans="1:12" s="131" customFormat="1" ht="42" customHeight="1">
      <x:c r="A37" s="213"/>
      <x:c r="B37" s="213"/>
      <x:c r="C37" s="214"/>
      <x:c r="D37" s="215"/>
      <x:c r="E37" s="216"/>
      <x:c r="F37" s="216"/>
      <x:c r="G37" s="216"/>
      <x:c r="H37" s="216"/>
      <x:c r="I37" s="216"/>
      <x:c r="J37" s="214"/>
      <x:c r="K37" s="213"/>
      <x:c r="L37" s="213"/>
    </x:row>
    <x:row r="38" spans="1:12" s="131" customFormat="1" ht="42" customHeight="1">
      <x:c r="A38" s="213"/>
      <x:c r="B38" s="213"/>
      <x:c r="C38" s="214"/>
      <x:c r="D38" s="215"/>
      <x:c r="E38" s="216"/>
      <x:c r="F38" s="216"/>
      <x:c r="G38" s="216"/>
      <x:c r="H38" s="216"/>
      <x:c r="I38" s="216"/>
      <x:c r="J38" s="214"/>
      <x:c r="K38" s="213"/>
      <x:c r="L38" s="213"/>
    </x:row>
    <x:row r="39" spans="1:12" s="131" customFormat="1" ht="42" customHeight="1">
      <x:c r="A39" s="213"/>
      <x:c r="B39" s="213"/>
      <x:c r="C39" s="214"/>
      <x:c r="D39" s="215"/>
      <x:c r="E39" s="216"/>
      <x:c r="F39" s="216"/>
      <x:c r="G39" s="216"/>
      <x:c r="H39" s="216"/>
      <x:c r="I39" s="216"/>
      <x:c r="J39" s="214"/>
      <x:c r="K39" s="213"/>
      <x:c r="L39" s="213"/>
    </x:row>
    <x:row r="40" spans="1:12" s="131" customFormat="1" ht="42" customHeight="1">
      <x:c r="A40" s="213"/>
      <x:c r="B40" s="213"/>
      <x:c r="C40" s="214"/>
      <x:c r="D40" s="215"/>
      <x:c r="E40" s="216"/>
      <x:c r="F40" s="216"/>
      <x:c r="G40" s="216"/>
      <x:c r="H40" s="216"/>
      <x:c r="I40" s="216"/>
      <x:c r="J40" s="214"/>
      <x:c r="K40" s="213"/>
      <x:c r="L40" s="213"/>
    </x:row>
    <x:row r="41" spans="1:12" s="131" customFormat="1" ht="42" customHeight="1">
      <x:c r="A41" s="213"/>
      <x:c r="B41" s="213"/>
      <x:c r="C41" s="216"/>
      <x:c r="D41" s="213"/>
      <x:c r="E41" s="213"/>
      <x:c r="F41" s="214"/>
      <x:c r="G41" s="214"/>
      <x:c r="H41" s="214"/>
      <x:c r="I41" s="214"/>
      <x:c r="J41" s="214"/>
      <x:c r="K41" s="213"/>
      <x:c r="L41" s="213"/>
    </x:row>
    <x:row r="42" spans="1:12" s="131" customFormat="1" ht="42" customHeight="1">
      <x:c r="A42" s="213"/>
      <x:c r="B42" s="213"/>
      <x:c r="C42" s="216"/>
      <x:c r="D42" s="213"/>
      <x:c r="E42" s="213"/>
      <x:c r="F42" s="214"/>
      <x:c r="G42" s="214"/>
      <x:c r="H42" s="214"/>
      <x:c r="I42" s="214"/>
      <x:c r="J42" s="214"/>
      <x:c r="K42" s="213"/>
      <x:c r="L42" s="213"/>
    </x:row>
    <x:row r="43" spans="1:12" s="131" customFormat="1" ht="42" customHeight="1">
      <x:c r="A43" s="213"/>
      <x:c r="B43" s="213"/>
      <x:c r="C43" s="216"/>
      <x:c r="D43" s="213"/>
      <x:c r="E43" s="213"/>
      <x:c r="F43" s="214"/>
      <x:c r="G43" s="214"/>
      <x:c r="H43" s="214"/>
      <x:c r="I43" s="214"/>
      <x:c r="J43" s="214"/>
      <x:c r="K43" s="213"/>
      <x:c r="L43" s="213"/>
    </x:row>
    <x:row r="44" spans="1:12" s="131" customFormat="1" ht="42" customHeight="1">
      <x:c r="A44" s="213"/>
      <x:c r="B44" s="213"/>
      <x:c r="C44" s="216"/>
      <x:c r="D44" s="213"/>
      <x:c r="E44" s="213"/>
      <x:c r="F44" s="214"/>
      <x:c r="G44" s="214"/>
      <x:c r="H44" s="214"/>
      <x:c r="I44" s="214"/>
      <x:c r="J44" s="214"/>
      <x:c r="K44" s="213"/>
      <x:c r="L44" s="213"/>
    </x:row>
    <x:row r="45" spans="1:12" s="131" customFormat="1" ht="42" customHeight="1">
      <x:c r="A45" s="213"/>
      <x:c r="B45" s="213"/>
      <x:c r="C45" s="216"/>
      <x:c r="D45" s="213"/>
      <x:c r="E45" s="213"/>
      <x:c r="F45" s="214"/>
      <x:c r="G45" s="214"/>
      <x:c r="H45" s="214"/>
      <x:c r="I45" s="214"/>
      <x:c r="J45" s="214"/>
      <x:c r="K45" s="213"/>
      <x:c r="L45" s="213"/>
    </x:row>
    <x:row r="46" spans="1:12" s="131" customFormat="1" ht="42" customHeight="1">
      <x:c r="A46" s="213"/>
      <x:c r="B46" s="213"/>
      <x:c r="C46" s="214"/>
      <x:c r="D46" s="217" t="s">
        <x:v>129</x:v>
      </x:c>
      <x:c r="E46" s="306" t="str">
        <x:f>E24</x:f>
        <x:v>시방서</x:v>
      </x:c>
      <x:c r="F46" s="306"/>
      <x:c r="G46" s="306"/>
      <x:c r="H46" s="306"/>
      <x:c r="I46" s="306"/>
      <x:c r="J46" s="214"/>
      <x:c r="K46" s="213"/>
      <x:c r="L46" s="213"/>
    </x:row>
    <x:row r="47" spans="1:12" s="131" customFormat="1" ht="42" customHeight="1">
      <x:c r="A47" s="213"/>
      <x:c r="B47" s="213"/>
      <x:c r="C47" s="214"/>
      <x:c r="D47" s="215"/>
      <x:c r="E47" s="216"/>
      <x:c r="F47" s="216"/>
      <x:c r="G47" s="216"/>
      <x:c r="H47" s="216"/>
      <x:c r="I47" s="216"/>
      <x:c r="J47" s="214"/>
      <x:c r="K47" s="213"/>
      <x:c r="L47" s="213"/>
    </x:row>
    <x:row r="48" spans="1:12" s="131" customFormat="1" ht="42" customHeight="1">
      <x:c r="A48" s="213"/>
      <x:c r="B48" s="213"/>
      <x:c r="C48" s="214"/>
      <x:c r="D48" s="215"/>
      <x:c r="E48" s="216"/>
      <x:c r="F48" s="216"/>
      <x:c r="G48" s="216"/>
      <x:c r="H48" s="216"/>
      <x:c r="I48" s="216"/>
      <x:c r="J48" s="214"/>
      <x:c r="K48" s="213"/>
      <x:c r="L48" s="213"/>
    </x:row>
    <x:row r="49" spans="1:12" s="131" customFormat="1" ht="42" customHeight="1">
      <x:c r="A49" s="213"/>
      <x:c r="B49" s="213"/>
      <x:c r="C49" s="214"/>
      <x:c r="D49" s="215"/>
      <x:c r="E49" s="216"/>
      <x:c r="F49" s="216"/>
      <x:c r="G49" s="216"/>
      <x:c r="H49" s="216"/>
      <x:c r="I49" s="216"/>
      <x:c r="J49" s="214"/>
      <x:c r="K49" s="213"/>
      <x:c r="L49" s="213"/>
    </x:row>
    <x:row r="50" spans="1:12" s="131" customFormat="1" ht="42" customHeight="1">
      <x:c r="A50" s="213"/>
      <x:c r="B50" s="213"/>
      <x:c r="C50" s="214"/>
      <x:c r="D50" s="215"/>
      <x:c r="E50" s="216"/>
      <x:c r="F50" s="216"/>
      <x:c r="G50" s="216"/>
      <x:c r="H50" s="216"/>
      <x:c r="I50" s="216"/>
      <x:c r="J50" s="214"/>
      <x:c r="K50" s="213"/>
      <x:c r="L50" s="213"/>
    </x:row>
    <x:row r="51" spans="1:12" s="131" customFormat="1" ht="42" customHeight="1">
      <x:c r="A51" s="213"/>
      <x:c r="B51" s="213"/>
      <x:c r="C51" s="214"/>
      <x:c r="D51" s="215"/>
      <x:c r="E51" s="216"/>
      <x:c r="F51" s="216"/>
      <x:c r="G51" s="216"/>
      <x:c r="H51" s="216"/>
      <x:c r="I51" s="216"/>
      <x:c r="J51" s="214"/>
      <x:c r="K51" s="213"/>
      <x:c r="L51" s="213"/>
    </x:row>
    <x:row r="52" spans="1:12" s="131" customFormat="1" ht="42" customHeight="1">
      <x:c r="A52" s="213"/>
      <x:c r="B52" s="213"/>
      <x:c r="C52" s="214"/>
      <x:c r="D52" s="215"/>
      <x:c r="E52" s="216"/>
      <x:c r="F52" s="216"/>
      <x:c r="G52" s="216"/>
      <x:c r="H52" s="216"/>
      <x:c r="I52" s="216"/>
      <x:c r="J52" s="214"/>
      <x:c r="K52" s="213"/>
      <x:c r="L52" s="213"/>
    </x:row>
    <x:row r="53" spans="1:12" s="131" customFormat="1" ht="42" customHeight="1">
      <x:c r="A53" s="213"/>
      <x:c r="B53" s="213"/>
      <x:c r="C53" s="214"/>
      <x:c r="D53" s="215"/>
      <x:c r="E53" s="216"/>
      <x:c r="F53" s="216"/>
      <x:c r="G53" s="216"/>
      <x:c r="H53" s="216"/>
      <x:c r="I53" s="216"/>
      <x:c r="J53" s="214"/>
      <x:c r="K53" s="213"/>
      <x:c r="L53" s="213"/>
    </x:row>
    <x:row r="54" spans="1:12" s="131" customFormat="1" ht="42" customHeight="1">
      <x:c r="A54" s="213"/>
      <x:c r="B54" s="213"/>
      <x:c r="C54" s="214"/>
      <x:c r="D54" s="215"/>
      <x:c r="E54" s="216"/>
      <x:c r="F54" s="216"/>
      <x:c r="G54" s="216"/>
      <x:c r="H54" s="216"/>
      <x:c r="I54" s="216"/>
      <x:c r="J54" s="214"/>
      <x:c r="K54" s="213"/>
      <x:c r="L54" s="213"/>
    </x:row>
    <x:row r="55" spans="1:12" s="131" customFormat="1" ht="42" customHeight="1">
      <x:c r="A55" s="213"/>
      <x:c r="B55" s="213"/>
      <x:c r="C55" s="214"/>
      <x:c r="D55" s="215"/>
      <x:c r="E55" s="216"/>
      <x:c r="F55" s="216"/>
      <x:c r="G55" s="216"/>
      <x:c r="H55" s="216"/>
      <x:c r="I55" s="216"/>
      <x:c r="J55" s="214"/>
      <x:c r="K55" s="213"/>
      <x:c r="L55" s="213"/>
    </x:row>
    <x:row r="56" spans="1:12" s="131" customFormat="1" ht="42" customHeight="1">
      <x:c r="A56" s="213"/>
      <x:c r="B56" s="213"/>
      <x:c r="C56" s="214"/>
      <x:c r="D56" s="215"/>
      <x:c r="E56" s="216"/>
      <x:c r="F56" s="216"/>
      <x:c r="G56" s="216"/>
      <x:c r="H56" s="216"/>
      <x:c r="I56" s="216"/>
      <x:c r="J56" s="214"/>
      <x:c r="K56" s="213"/>
      <x:c r="L56" s="213"/>
    </x:row>
    <x:row r="57" spans="1:12" s="131" customFormat="1" ht="42" customHeight="1">
      <x:c r="A57" s="213"/>
      <x:c r="B57" s="213"/>
      <x:c r="C57" s="213"/>
      <x:c r="D57" s="217" t="s">
        <x:v>140</x:v>
      </x:c>
      <x:c r="E57" s="306" t="str">
        <x:f>E25</x:f>
        <x:v>예정공정표</x:v>
      </x:c>
      <x:c r="F57" s="306"/>
      <x:c r="G57" s="306"/>
      <x:c r="H57" s="306"/>
      <x:c r="I57" s="306"/>
      <x:c r="J57" s="216"/>
      <x:c r="K57" s="213"/>
      <x:c r="L57" s="213"/>
    </x:row>
    <x:row r="58" spans="1:12" s="131" customFormat="1" ht="42" customHeight="1">
      <x:c r="A58" s="213"/>
      <x:c r="B58" s="213"/>
      <x:c r="C58" s="213"/>
      <x:c r="D58" s="215"/>
      <x:c r="E58" s="216"/>
      <x:c r="F58" s="216"/>
      <x:c r="G58" s="216"/>
      <x:c r="H58" s="216"/>
      <x:c r="I58" s="216"/>
      <x:c r="J58" s="216"/>
      <x:c r="K58" s="213"/>
      <x:c r="L58" s="213"/>
    </x:row>
    <x:row r="59" spans="1:12" s="131" customFormat="1" ht="42" customHeight="1">
      <x:c r="A59" s="213"/>
      <x:c r="B59" s="213"/>
      <x:c r="C59" s="213"/>
      <x:c r="D59" s="215"/>
      <x:c r="E59" s="216"/>
      <x:c r="F59" s="216"/>
      <x:c r="G59" s="216"/>
      <x:c r="H59" s="216"/>
      <x:c r="I59" s="216"/>
      <x:c r="J59" s="216"/>
      <x:c r="K59" s="213"/>
      <x:c r="L59" s="213"/>
    </x:row>
    <x:row r="60" spans="1:12" s="131" customFormat="1" ht="42" customHeight="1">
      <x:c r="A60" s="213"/>
      <x:c r="B60" s="213"/>
      <x:c r="C60" s="213"/>
      <x:c r="D60" s="215"/>
      <x:c r="E60" s="216"/>
      <x:c r="F60" s="216"/>
      <x:c r="G60" s="216"/>
      <x:c r="H60" s="216"/>
      <x:c r="I60" s="216"/>
      <x:c r="J60" s="216"/>
      <x:c r="K60" s="213"/>
      <x:c r="L60" s="213"/>
    </x:row>
    <x:row r="61" spans="1:12" s="131" customFormat="1" ht="42" customHeight="1">
      <x:c r="A61" s="213"/>
      <x:c r="B61" s="213"/>
      <x:c r="C61" s="213"/>
      <x:c r="D61" s="215"/>
      <x:c r="E61" s="216"/>
      <x:c r="F61" s="216"/>
      <x:c r="G61" s="216"/>
      <x:c r="H61" s="216"/>
      <x:c r="I61" s="216"/>
      <x:c r="J61" s="216"/>
      <x:c r="K61" s="213"/>
      <x:c r="L61" s="213"/>
    </x:row>
    <x:row r="62" spans="1:12" s="131" customFormat="1" ht="42" customHeight="1">
      <x:c r="A62" s="213"/>
      <x:c r="B62" s="213"/>
      <x:c r="C62" s="213"/>
      <x:c r="D62" s="215"/>
      <x:c r="E62" s="216"/>
      <x:c r="F62" s="216"/>
      <x:c r="G62" s="216"/>
      <x:c r="H62" s="216"/>
      <x:c r="I62" s="216"/>
      <x:c r="J62" s="216"/>
      <x:c r="K62" s="213"/>
      <x:c r="L62" s="213"/>
    </x:row>
    <x:row r="63" spans="1:12" s="131" customFormat="1" ht="42" customHeight="1">
      <x:c r="A63" s="213"/>
      <x:c r="B63" s="213"/>
      <x:c r="C63" s="213"/>
      <x:c r="D63" s="215"/>
      <x:c r="E63" s="216"/>
      <x:c r="F63" s="216"/>
      <x:c r="G63" s="216"/>
      <x:c r="H63" s="216"/>
      <x:c r="I63" s="216"/>
      <x:c r="J63" s="216"/>
      <x:c r="K63" s="213"/>
      <x:c r="L63" s="213"/>
    </x:row>
    <x:row r="64" spans="1:12" s="131" customFormat="1" ht="42" customHeight="1">
      <x:c r="A64" s="213"/>
      <x:c r="B64" s="213"/>
      <x:c r="C64" s="213"/>
      <x:c r="D64" s="215"/>
      <x:c r="E64" s="216"/>
      <x:c r="F64" s="216"/>
      <x:c r="G64" s="216"/>
      <x:c r="H64" s="216"/>
      <x:c r="I64" s="216"/>
      <x:c r="J64" s="216"/>
      <x:c r="K64" s="213"/>
      <x:c r="L64" s="213"/>
    </x:row>
    <x:row r="65" spans="1:12" s="131" customFormat="1" ht="42" customHeight="1">
      <x:c r="A65" s="213"/>
      <x:c r="B65" s="213"/>
      <x:c r="C65" s="213"/>
      <x:c r="D65" s="215"/>
      <x:c r="E65" s="216"/>
      <x:c r="F65" s="216"/>
      <x:c r="G65" s="216"/>
      <x:c r="H65" s="216"/>
      <x:c r="I65" s="216"/>
      <x:c r="J65" s="216"/>
      <x:c r="K65" s="213"/>
      <x:c r="L65" s="213"/>
    </x:row>
    <x:row r="66" spans="1:12" s="131" customFormat="1" ht="42" customHeight="1">
      <x:c r="A66" s="213"/>
      <x:c r="B66" s="213"/>
      <x:c r="C66" s="213"/>
      <x:c r="D66" s="215"/>
      <x:c r="E66" s="216"/>
      <x:c r="F66" s="216"/>
      <x:c r="G66" s="216"/>
      <x:c r="H66" s="216"/>
      <x:c r="I66" s="216"/>
      <x:c r="J66" s="216"/>
      <x:c r="K66" s="213"/>
      <x:c r="L66" s="213"/>
    </x:row>
    <x:row r="67" spans="1:12" s="131" customFormat="1" ht="42" customHeight="1">
      <x:c r="A67" s="213"/>
      <x:c r="B67" s="213"/>
      <x:c r="C67" s="213"/>
      <x:c r="D67" s="215"/>
      <x:c r="E67" s="216"/>
      <x:c r="F67" s="216"/>
      <x:c r="G67" s="216"/>
      <x:c r="H67" s="216"/>
      <x:c r="I67" s="216"/>
      <x:c r="J67" s="216"/>
      <x:c r="K67" s="213"/>
      <x:c r="L67" s="213"/>
    </x:row>
    <x:row r="68" spans="1:12" s="131" customFormat="1" ht="42" customHeight="1">
      <x:c r="A68" s="213"/>
      <x:c r="B68" s="213"/>
      <x:c r="C68" s="213"/>
      <x:c r="D68" s="217" t="s">
        <x:v>130</x:v>
      </x:c>
      <x:c r="E68" s="306" t="str">
        <x:f>E26</x:f>
        <x:v>동원인원계획표</x:v>
      </x:c>
      <x:c r="F68" s="306"/>
      <x:c r="G68" s="306"/>
      <x:c r="H68" s="306"/>
      <x:c r="I68" s="306"/>
      <x:c r="J68" s="214"/>
      <x:c r="K68" s="213"/>
      <x:c r="L68" s="213"/>
    </x:row>
    <x:row r="69" spans="1:12" s="131" customFormat="1" ht="42" customHeight="1">
      <x:c r="A69" s="213"/>
      <x:c r="B69" s="213"/>
      <x:c r="C69" s="213"/>
      <x:c r="D69" s="215"/>
      <x:c r="E69" s="216"/>
      <x:c r="F69" s="216"/>
      <x:c r="G69" s="216"/>
      <x:c r="H69" s="216"/>
      <x:c r="I69" s="216"/>
      <x:c r="J69" s="214"/>
      <x:c r="K69" s="213"/>
      <x:c r="L69" s="213"/>
    </x:row>
    <x:row r="70" spans="1:12" s="131" customFormat="1" ht="42" customHeight="1">
      <x:c r="A70" s="213"/>
      <x:c r="B70" s="213"/>
      <x:c r="C70" s="213"/>
      <x:c r="D70" s="215"/>
      <x:c r="E70" s="216"/>
      <x:c r="F70" s="216"/>
      <x:c r="G70" s="216"/>
      <x:c r="H70" s="216"/>
      <x:c r="I70" s="216"/>
      <x:c r="J70" s="214"/>
      <x:c r="K70" s="213"/>
      <x:c r="L70" s="213"/>
    </x:row>
    <x:row r="71" spans="1:12" s="131" customFormat="1" ht="42" customHeight="1">
      <x:c r="A71" s="213"/>
      <x:c r="B71" s="213"/>
      <x:c r="C71" s="213"/>
      <x:c r="D71" s="215"/>
      <x:c r="E71" s="216"/>
      <x:c r="F71" s="216"/>
      <x:c r="G71" s="216"/>
      <x:c r="H71" s="216"/>
      <x:c r="I71" s="216"/>
      <x:c r="J71" s="214"/>
      <x:c r="K71" s="213"/>
      <x:c r="L71" s="213"/>
    </x:row>
    <x:row r="72" spans="1:12" s="131" customFormat="1" ht="42" customHeight="1">
      <x:c r="A72" s="213"/>
      <x:c r="B72" s="213"/>
      <x:c r="C72" s="213"/>
      <x:c r="D72" s="215"/>
      <x:c r="E72" s="216"/>
      <x:c r="F72" s="216"/>
      <x:c r="G72" s="216"/>
      <x:c r="H72" s="216"/>
      <x:c r="I72" s="216"/>
      <x:c r="J72" s="214"/>
      <x:c r="K72" s="213"/>
      <x:c r="L72" s="213"/>
    </x:row>
    <x:row r="73" spans="1:12" s="131" customFormat="1" ht="42" customHeight="1">
      <x:c r="A73" s="213"/>
      <x:c r="B73" s="213"/>
      <x:c r="C73" s="213"/>
      <x:c r="D73" s="215"/>
      <x:c r="E73" s="216"/>
      <x:c r="F73" s="216"/>
      <x:c r="G73" s="216"/>
      <x:c r="H73" s="216"/>
      <x:c r="I73" s="216"/>
      <x:c r="J73" s="214"/>
      <x:c r="K73" s="213"/>
      <x:c r="L73" s="213"/>
    </x:row>
    <x:row r="74" spans="1:12" s="131" customFormat="1" ht="42" customHeight="1">
      <x:c r="A74" s="213"/>
      <x:c r="B74" s="213"/>
      <x:c r="C74" s="213"/>
      <x:c r="D74" s="215"/>
      <x:c r="E74" s="216"/>
      <x:c r="F74" s="216"/>
      <x:c r="G74" s="216"/>
      <x:c r="H74" s="216"/>
      <x:c r="I74" s="216"/>
      <x:c r="J74" s="214"/>
      <x:c r="K74" s="213"/>
      <x:c r="L74" s="213"/>
    </x:row>
    <x:row r="75" spans="1:12" s="131" customFormat="1" ht="42" customHeight="1">
      <x:c r="A75" s="213"/>
      <x:c r="B75" s="213"/>
      <x:c r="C75" s="213"/>
      <x:c r="D75" s="215"/>
      <x:c r="E75" s="216"/>
      <x:c r="F75" s="216"/>
      <x:c r="G75" s="216"/>
      <x:c r="H75" s="216"/>
      <x:c r="I75" s="216"/>
      <x:c r="J75" s="214"/>
      <x:c r="K75" s="213"/>
      <x:c r="L75" s="213"/>
    </x:row>
    <x:row r="76" spans="1:12" s="131" customFormat="1" ht="42" customHeight="1">
      <x:c r="A76" s="213"/>
      <x:c r="B76" s="213"/>
      <x:c r="C76" s="213"/>
      <x:c r="D76" s="215"/>
      <x:c r="E76" s="216"/>
      <x:c r="F76" s="216"/>
      <x:c r="G76" s="216"/>
      <x:c r="H76" s="216"/>
      <x:c r="I76" s="216"/>
      <x:c r="J76" s="214"/>
      <x:c r="K76" s="213"/>
      <x:c r="L76" s="213"/>
    </x:row>
    <x:row r="77" spans="1:12" s="131" customFormat="1" ht="42" customHeight="1">
      <x:c r="A77" s="213"/>
      <x:c r="B77" s="213"/>
      <x:c r="C77" s="213"/>
      <x:c r="D77" s="215"/>
      <x:c r="E77" s="216"/>
      <x:c r="F77" s="216"/>
      <x:c r="G77" s="216"/>
      <x:c r="H77" s="216"/>
      <x:c r="I77" s="216"/>
      <x:c r="J77" s="214"/>
      <x:c r="K77" s="213"/>
      <x:c r="L77" s="213"/>
    </x:row>
    <x:row r="78" spans="1:12" s="131" customFormat="1" ht="42" customHeight="1">
      <x:c r="A78" s="213"/>
      <x:c r="B78" s="213"/>
      <x:c r="C78" s="213"/>
      <x:c r="D78" s="215"/>
      <x:c r="E78" s="216"/>
      <x:c r="F78" s="216"/>
      <x:c r="G78" s="216"/>
      <x:c r="H78" s="216"/>
      <x:c r="I78" s="216"/>
      <x:c r="J78" s="214"/>
      <x:c r="K78" s="213"/>
      <x:c r="L78" s="213"/>
    </x:row>
    <x:row r="79" spans="1:12" s="131" customFormat="1" ht="42" customHeight="1">
      <x:c r="A79" s="213"/>
      <x:c r="B79" s="213"/>
      <x:c r="C79" s="213"/>
      <x:c r="D79" s="217" t="s">
        <x:v>137</x:v>
      </x:c>
      <x:c r="E79" s="306" t="str">
        <x:f>E27</x:f>
        <x:v>설 계 예 산 서</x:v>
      </x:c>
      <x:c r="F79" s="306"/>
      <x:c r="G79" s="306"/>
      <x:c r="H79" s="306"/>
      <x:c r="I79" s="306"/>
      <x:c r="J79" s="216"/>
      <x:c r="K79" s="213"/>
      <x:c r="L79" s="213"/>
    </x:row>
    <x:row r="80" spans="1:12" s="131" customFormat="1" ht="42" customHeight="1">
      <x:c r="A80" s="213"/>
      <x:c r="B80" s="213"/>
      <x:c r="C80" s="213"/>
      <x:c r="D80" s="215"/>
      <x:c r="E80" s="216"/>
      <x:c r="F80" s="216"/>
      <x:c r="G80" s="216"/>
      <x:c r="H80" s="216"/>
      <x:c r="I80" s="216"/>
      <x:c r="J80" s="216"/>
      <x:c r="K80" s="213"/>
      <x:c r="L80" s="213"/>
    </x:row>
    <x:row r="81" spans="1:12" s="131" customFormat="1" ht="42" customHeight="1">
      <x:c r="A81" s="213"/>
      <x:c r="B81" s="213"/>
      <x:c r="C81" s="213"/>
      <x:c r="D81" s="215"/>
      <x:c r="E81" s="216"/>
      <x:c r="F81" s="216"/>
      <x:c r="G81" s="216"/>
      <x:c r="H81" s="216"/>
      <x:c r="I81" s="216"/>
      <x:c r="J81" s="216"/>
      <x:c r="K81" s="213"/>
      <x:c r="L81" s="213"/>
    </x:row>
    <x:row r="82" spans="1:12" s="131" customFormat="1" ht="42" customHeight="1">
      <x:c r="A82" s="213"/>
      <x:c r="B82" s="213"/>
      <x:c r="C82" s="213"/>
      <x:c r="D82" s="215"/>
      <x:c r="E82" s="216"/>
      <x:c r="F82" s="216"/>
      <x:c r="G82" s="216"/>
      <x:c r="H82" s="216"/>
      <x:c r="I82" s="216"/>
      <x:c r="J82" s="216"/>
      <x:c r="K82" s="213"/>
      <x:c r="L82" s="213"/>
    </x:row>
    <x:row r="83" spans="1:12" s="131" customFormat="1" ht="42" customHeight="1">
      <x:c r="A83" s="213"/>
      <x:c r="B83" s="213"/>
      <x:c r="C83" s="213"/>
      <x:c r="D83" s="215"/>
      <x:c r="E83" s="216"/>
      <x:c r="F83" s="216"/>
      <x:c r="G83" s="216"/>
      <x:c r="H83" s="216"/>
      <x:c r="I83" s="216"/>
      <x:c r="J83" s="216"/>
      <x:c r="K83" s="213"/>
      <x:c r="L83" s="213"/>
    </x:row>
    <x:row r="84" spans="1:12" s="131" customFormat="1" ht="42" customHeight="1">
      <x:c r="A84" s="213"/>
      <x:c r="B84" s="213"/>
      <x:c r="C84" s="213"/>
      <x:c r="D84" s="215"/>
      <x:c r="E84" s="216"/>
      <x:c r="F84" s="216"/>
      <x:c r="G84" s="216"/>
      <x:c r="H84" s="216"/>
      <x:c r="I84" s="216"/>
      <x:c r="J84" s="216"/>
      <x:c r="K84" s="213"/>
      <x:c r="L84" s="213"/>
    </x:row>
  </x:sheetData>
  <x:mergeCells count="22">
    <x:mergeCell ref="B2:K2"/>
    <x:mergeCell ref="B3:K3"/>
    <x:mergeCell ref="C4:J5"/>
    <x:mergeCell ref="C11:J11"/>
    <x:mergeCell ref="C17:J18"/>
    <x:mergeCell ref="D21:I21"/>
    <x:mergeCell ref="E23:I23"/>
    <x:mergeCell ref="E24:I24"/>
    <x:mergeCell ref="E25:I25"/>
    <x:mergeCell ref="O25:S25"/>
    <x:mergeCell ref="E26:I26"/>
    <x:mergeCell ref="P26:T26"/>
    <x:mergeCell ref="E27:I27"/>
    <x:mergeCell ref="P27:T27"/>
    <x:mergeCell ref="E28:I28"/>
    <x:mergeCell ref="O28:S28"/>
    <x:mergeCell ref="E29:I29"/>
    <x:mergeCell ref="E35:I35"/>
    <x:mergeCell ref="E46:I46"/>
    <x:mergeCell ref="E57:I57"/>
    <x:mergeCell ref="E68:I68"/>
    <x:mergeCell ref="E79:I79"/>
  </x:mergeCells>
  <x:printOptions horizontalCentered="1" verticalCentered="0" headings="0" gridLines="0" gridLinesSet="1"/>
  <x:pageMargins left="0.78736108541488647461" right="0.78736108541488647461" top="0.98416668176651000977" bottom="0.78736108541488647461" header="0.47236111760139465332" footer="0.51180553436279296875"/>
  <x:pageSetup paperSize="9" scale="100" firstPageNumber="1" fitToWidth="1" fitToHeight="1" orientation="landscape" usePrinterDefaults="1" blackAndWhite="0" draft="0" useFirstPageNumber="0" horizontalDpi="300" verticalDpi="3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c000"/>
  </x:sheetPr>
  <x:dimension ref="A1:M61814"/>
  <x:sheetViews>
    <x:sheetView showGridLines="0" showZeros="0" view="pageBreakPreview" topLeftCell="A31" zoomScaleNormal="100" zoomScaleSheetLayoutView="100" workbookViewId="0">
      <x:selection activeCell="B13" activeCellId="0" sqref="B13:B13"/>
    </x:sheetView>
  </x:sheetViews>
  <x:sheetFormatPr defaultColWidth="10" defaultRowHeight="24.94999999999999928946" customHeight="1"/>
  <x:cols>
    <x:col min="1" max="1" width="15.625" style="59" customWidth="1"/>
    <x:col min="2" max="2" width="17.625" style="59" customWidth="1"/>
    <x:col min="3" max="3" width="6.5" style="59" customWidth="1"/>
    <x:col min="4" max="5" width="12.125" style="59" customWidth="1"/>
    <x:col min="6" max="6" width="15.625" style="59" customWidth="1"/>
    <x:col min="7" max="7" width="17.625" style="59" customWidth="1"/>
    <x:col min="8" max="8" width="6.5" style="59" customWidth="1"/>
    <x:col min="9" max="10" width="12.125" style="59" customWidth="1"/>
    <x:col min="11" max="16384" width="10" style="59"/>
  </x:cols>
  <x:sheetData>
    <x:row r="1" spans="1:11" ht="38.25" customHeight="1">
      <x:c r="A1" s="314" t="s">
        <x:v>226</x:v>
      </x:c>
      <x:c r="B1" s="314"/>
      <x:c r="C1" s="314"/>
      <x:c r="D1" s="314"/>
      <x:c r="E1" s="314"/>
      <x:c r="F1" s="314"/>
      <x:c r="G1" s="314"/>
      <x:c r="H1" s="314"/>
      <x:c r="I1" s="314"/>
      <x:c r="J1" s="314"/>
      <x:c r="K1" s="97"/>
    </x:row>
    <x:row r="2" spans="1:11" ht="20.44999999999999928946" customHeight="1">
      <x:c r="A2" s="192"/>
      <x:c r="B2" s="192"/>
      <x:c r="C2" s="192"/>
      <x:c r="D2" s="192"/>
      <x:c r="E2" s="192"/>
      <x:c r="F2" s="192"/>
      <x:c r="G2" s="192"/>
      <x:c r="H2" s="192"/>
      <x:c r="I2" s="192"/>
      <x:c r="J2" s="192"/>
      <x:c r="K2" s="97"/>
    </x:row>
    <x:row r="3" spans="1:2" ht="27" customHeight="1">
      <x:c r="A3" s="60" t="s">
        <x:v>245</x:v>
      </x:c>
      <x:c r="B3" s="61"/>
    </x:row>
    <x:row r="4" spans="1:2" ht="25.14999999999999857891" customHeight="1">
      <x:c r="A4" s="233" t="s">
        <x:v>198</x:v>
      </x:c>
      <x:c r="B4" s="61"/>
    </x:row>
    <x:row r="5" spans="1:2" ht="20.44999999999999928946" customHeight="1">
      <x:c r="A5" s="155"/>
      <x:c r="B5" s="63"/>
    </x:row>
    <x:row r="6" spans="1:2" ht="27" customHeight="1">
      <x:c r="A6" s="60" t="s">
        <x:v>12</x:v>
      </x:c>
      <x:c r="B6" s="61"/>
    </x:row>
    <x:row r="7" spans="1:8" ht="27" customHeight="1">
      <x:c r="A7" s="315" t="str">
        <x:f>표지및목차!B2</x:f>
        <x:v>지방도456호선 횡계지구 배수시설 정비공사</x:v>
      </x:c>
      <x:c r="B7" s="315"/>
      <x:c r="C7" s="315"/>
      <x:c r="D7" s="315"/>
      <x:c r="E7" s="315"/>
      <x:c r="F7" s="315"/>
      <x:c r="G7" s="315"/>
      <x:c r="H7" s="315"/>
    </x:row>
    <x:row r="8" spans="1:8" ht="20.44999999999999928946" customHeight="1">
      <x:c r="A8" s="64"/>
      <x:c r="B8" s="65"/>
      <x:c r="C8" s="65"/>
      <x:c r="D8" s="65"/>
      <x:c r="E8" s="65"/>
      <x:c r="F8" s="65"/>
      <x:c r="G8" s="65"/>
      <x:c r="H8" s="65"/>
    </x:row>
    <x:row r="9" spans="1:2" ht="27" customHeight="1">
      <x:c r="A9" s="60" t="s">
        <x:v>244</x:v>
      </x:c>
      <x:c r="B9" s="61"/>
    </x:row>
    <x:row r="10" spans="1:8" ht="27" customHeight="1">
      <x:c r="A10" s="316" t="s">
        <x:v>302</x:v>
      </x:c>
      <x:c r="B10" s="316"/>
      <x:c r="C10" s="316"/>
      <x:c r="D10" s="316"/>
      <x:c r="E10" s="316"/>
      <x:c r="F10" s="316"/>
      <x:c r="G10" s="316"/>
      <x:c r="H10" s="316"/>
    </x:row>
    <x:row r="11" spans="1:8" ht="20.44999999999999928946" customHeight="1">
      <x:c r="A11" s="64"/>
      <x:c r="B11" s="65"/>
      <x:c r="C11" s="65"/>
      <x:c r="D11" s="65"/>
      <x:c r="E11" s="65"/>
      <x:c r="F11" s="65"/>
      <x:c r="G11" s="65"/>
      <x:c r="H11" s="65"/>
    </x:row>
    <x:row r="12" spans="1:13" ht="26.25" customHeight="1">
      <x:c r="A12" s="60" t="s">
        <x:v>246</x:v>
      </x:c>
      <x:c r="B12" s="66"/>
      <x:c r="C12" s="61"/>
      <x:c r="D12" s="61"/>
      <x:c r="E12" s="61"/>
      <x:c r="F12" s="61"/>
      <x:c r="G12" s="61"/>
      <x:c r="H12" s="61"/>
      <x:c r="I12" s="61"/>
      <x:c r="M12" s="31"/>
    </x:row>
    <x:row r="13" spans="1:13" ht="27" customHeight="1">
      <x:c r="A13" s="233" t="str">
        <x:f>총괄내역갑지!D10</x:f>
        <x:v>1) 토         공</x:v>
      </x:c>
      <x:c r="B13" s="234" t="str">
        <x:f>총괄내역갑지!F10</x:f>
        <x:v>: 구조물터파기(토사) 310㎥, 되메우기 61㎥, 사토(토사) 248㎥</x:v>
      </x:c>
      <x:c r="C13" s="68"/>
      <x:c r="D13" s="68"/>
      <x:c r="E13" s="68"/>
      <x:c r="F13" s="68"/>
      <x:c r="G13" s="68"/>
      <x:c r="H13" s="68"/>
      <x:c r="I13" s="68"/>
      <x:c r="J13" s="68"/>
      <x:c r="M13" s="31"/>
    </x:row>
    <x:row r="14" spans="1:13" ht="27" customHeight="1">
      <x:c r="A14" s="233" t="str">
        <x:f>총괄내역갑지!D11</x:f>
        <x:v>2) 배   수   공</x:v>
      </x:c>
      <x:c r="B14" s="234" t="str">
        <x:f>총괄내역갑지!F11</x:f>
        <x:v>: L형측구(H=0.2m) L=176m, 옹벽형L형측구(H=0.9m) L=53m, 우수받이(300×400×700) 1개소</x:v>
      </x:c>
      <x:c r="C14" s="68"/>
      <x:c r="D14" s="68"/>
      <x:c r="E14" s="31"/>
      <x:c r="F14" s="68"/>
      <x:c r="G14" s="68"/>
      <x:c r="H14" s="68"/>
      <x:c r="I14" s="68"/>
      <x:c r="J14" s="68"/>
      <x:c r="M14" s="31"/>
    </x:row>
    <x:row r="15" spans="1:13" ht="27" customHeight="1">
      <x:c r="A15" s="233" t="str">
        <x:f>총괄내역갑지!D12</x:f>
        <x:v>3) 포   장   공</x:v>
      </x:c>
      <x:c r="B15" s="234" t="str">
        <x:f>총괄내역갑지!F12</x:f>
        <x:v>: 아스팔트포장복구(T=85cm) A=115㎡</x:v>
      </x:c>
      <x:c r="C15" s="68"/>
      <x:c r="D15" s="68"/>
      <x:c r="E15" s="68"/>
      <x:c r="F15" s="68"/>
      <x:c r="G15" s="68"/>
      <x:c r="H15" s="31"/>
      <x:c r="I15" s="68"/>
      <x:c r="J15" s="68"/>
      <x:c r="M15" s="31"/>
    </x:row>
    <x:row r="16" spans="1:13" ht="27" customHeight="1">
      <x:c r="A16" s="233" t="str">
        <x:f>총괄내역갑지!D13</x:f>
        <x:v>4) 부   대   공</x:v>
      </x:c>
      <x:c r="B16" s="234" t="str">
        <x:f>총괄내역갑지!F13</x:f>
        <x:v>: 1식</x:v>
      </x:c>
      <x:c r="C16" s="68"/>
      <x:c r="D16" s="68"/>
      <x:c r="E16" s="68"/>
      <x:c r="F16" s="68"/>
      <x:c r="G16" s="68"/>
      <x:c r="H16" s="31"/>
      <x:c r="I16" s="68"/>
      <x:c r="J16" s="68"/>
      <x:c r="M16" s="31"/>
    </x:row>
    <x:row r="17" spans="1:13" ht="27" customHeight="1">
      <x:c r="A17" s="233">
        <x:f>총괄내역갑지!D14</x:f>
        <x:v>0</x:v>
      </x:c>
      <x:c r="B17" s="234">
        <x:f>총괄내역갑지!F14</x:f>
        <x:v>0</x:v>
      </x:c>
      <x:c r="C17" s="68"/>
      <x:c r="D17" s="68"/>
      <x:c r="E17" s="68"/>
      <x:c r="F17" s="68"/>
      <x:c r="G17" s="68"/>
      <x:c r="H17" s="31"/>
      <x:c r="I17" s="68"/>
      <x:c r="J17" s="68"/>
      <x:c r="M17" s="31"/>
    </x:row>
    <x:row r="18" spans="1:13" ht="27" customHeight="1">
      <x:c r="A18" s="233">
        <x:f>총괄내역갑지!D15</x:f>
        <x:v>0</x:v>
      </x:c>
      <x:c r="B18" s="234">
        <x:f>총괄내역갑지!F15</x:f>
        <x:v>0</x:v>
      </x:c>
      <x:c r="C18" s="68"/>
      <x:c r="D18" s="68"/>
      <x:c r="E18" s="68"/>
      <x:c r="F18" s="68"/>
      <x:c r="G18" s="68"/>
      <x:c r="H18" s="31"/>
      <x:c r="I18" s="68"/>
      <x:c r="J18" s="68"/>
      <x:c r="M18" s="31"/>
    </x:row>
    <x:row r="19" spans="1:13" ht="27" customHeight="1">
      <x:c r="A19" s="233">
        <x:f>총괄내역갑지!D16</x:f>
        <x:v>0</x:v>
      </x:c>
      <x:c r="B19" s="234">
        <x:f>총괄내역갑지!F16</x:f>
        <x:v>0</x:v>
      </x:c>
      <x:c r="C19" s="68"/>
      <x:c r="D19" s="68"/>
      <x:c r="E19" s="68"/>
      <x:c r="F19" s="68"/>
      <x:c r="G19" s="68"/>
      <x:c r="H19" s="31"/>
      <x:c r="I19" s="68"/>
      <x:c r="J19" s="68"/>
      <x:c r="M19" s="31"/>
    </x:row>
    <x:row r="20" spans="1:13" ht="27" customHeight="1">
      <x:c r="A20" s="249">
        <x:f>총괄내역갑지!D17</x:f>
        <x:v>0</x:v>
      </x:c>
      <x:c r="B20" s="250">
        <x:f>총괄내역갑지!F17</x:f>
        <x:v>0</x:v>
      </x:c>
      <x:c r="C20" s="68"/>
      <x:c r="D20" s="68"/>
      <x:c r="E20" s="68"/>
      <x:c r="F20" s="68"/>
      <x:c r="G20" s="68"/>
      <x:c r="H20" s="31"/>
      <x:c r="I20" s="68"/>
      <x:c r="J20" s="68"/>
      <x:c r="M20" s="31"/>
    </x:row>
    <x:row r="21" spans="1:10" s="68" customFormat="1" ht="23.10000000000000142109" customHeight="1">
      <x:c r="A21" s="60" t="s">
        <x:v>256</x:v>
      </x:c>
      <x:c r="B21" s="61"/>
      <x:c r="C21" s="61"/>
      <x:c r="D21" s="61"/>
      <x:c r="E21" s="61"/>
      <x:c r="F21" s="61"/>
      <x:c r="G21" s="69"/>
      <x:c r="H21" s="69"/>
      <x:c r="I21" s="61"/>
      <x:c r="J21" s="61"/>
    </x:row>
    <x:row r="22" spans="1:1" s="68" customFormat="1" ht="23.10000000000000142109" customHeight="1">
      <x:c r="A22" s="67" t="s">
        <x:v>109</x:v>
      </x:c>
    </x:row>
    <x:row r="23" spans="1:10" s="68" customFormat="1" ht="23.10000000000000142109" customHeight="1">
      <x:c r="A23" s="65" t="s">
        <x:v>213</x:v>
      </x:c>
      <x:c r="B23" s="71"/>
      <x:c r="C23" s="71"/>
      <x:c r="D23" s="71"/>
      <x:c r="E23" s="71"/>
      <x:c r="F23" s="71"/>
      <x:c r="G23" s="71"/>
      <x:c r="H23" s="71"/>
      <x:c r="I23" s="71"/>
      <x:c r="J23" s="71"/>
    </x:row>
    <x:row r="24" spans="1:1" s="68" customFormat="1" ht="23.10000000000000142109" customHeight="1">
      <x:c r="A24" s="65" t="s">
        <x:v>203</x:v>
      </x:c>
    </x:row>
    <x:row r="25" spans="1:1" s="68" customFormat="1" ht="23.10000000000000142109" customHeight="1">
      <x:c r="A25" s="65" t="s">
        <x:v>224</x:v>
      </x:c>
    </x:row>
    <x:row r="26" spans="1:1" s="68" customFormat="1" ht="23.10000000000000142109" customHeight="1">
      <x:c r="A26" s="65" t="s">
        <x:v>223</x:v>
      </x:c>
    </x:row>
    <x:row r="27" spans="1:1" s="68" customFormat="1" ht="23.10000000000000142109" customHeight="1">
      <x:c r="A27" s="65" t="s">
        <x:v>4</x:v>
      </x:c>
    </x:row>
    <x:row r="28" spans="1:1" s="68" customFormat="1" ht="23.10000000000000142109" customHeight="1">
      <x:c r="A28" s="62" t="s">
        <x:v>209</x:v>
      </x:c>
    </x:row>
    <x:row r="29" spans="1:1" s="68" customFormat="1" ht="23.10000000000000142109" customHeight="1">
      <x:c r="A29" s="65" t="s">
        <x:v>206</x:v>
      </x:c>
    </x:row>
    <x:row r="30" spans="1:10" s="68" customFormat="1" ht="23.10000000000000142109" customHeight="1">
      <x:c r="A30" s="65" t="s">
        <x:v>225</x:v>
      </x:c>
      <x:c r="B30" s="71"/>
      <x:c r="C30" s="71"/>
      <x:c r="D30" s="71"/>
      <x:c r="E30" s="71"/>
      <x:c r="F30" s="71"/>
      <x:c r="G30" s="71"/>
      <x:c r="H30" s="71"/>
      <x:c r="I30" s="71"/>
      <x:c r="J30" s="71"/>
    </x:row>
    <x:row r="31" spans="1:1" s="68" customFormat="1" ht="23.10000000000000142109" customHeight="1">
      <x:c r="A31" s="65" t="s">
        <x:v>108</x:v>
      </x:c>
    </x:row>
    <x:row r="32" spans="1:1" s="68" customFormat="1" ht="16.5" customHeight="1">
      <x:c r="A32" s="65"/>
    </x:row>
    <x:row r="33" spans="1:10" s="68" customFormat="1" ht="23.10000000000000142109" customHeight="1">
      <x:c r="A33" s="60" t="s">
        <x:v>272</x:v>
      </x:c>
      <x:c r="B33" s="61"/>
      <x:c r="C33" s="61"/>
      <x:c r="D33" s="61"/>
      <x:c r="E33" s="61"/>
      <x:c r="F33" s="61"/>
      <x:c r="G33" s="69"/>
      <x:c r="H33" s="69"/>
      <x:c r="I33" s="61"/>
      <x:c r="J33" s="61"/>
    </x:row>
    <x:row r="34" spans="1:1" s="68" customFormat="1" ht="23.10000000000000142109" customHeight="1">
      <x:c r="A34" s="67" t="s">
        <x:v>216</x:v>
      </x:c>
    </x:row>
    <x:row r="35" spans="1:10" s="68" customFormat="1" ht="23.10000000000000142109" customHeight="1">
      <x:c r="A35" s="67" t="s">
        <x:v>221</x:v>
      </x:c>
      <x:c r="B35" s="71"/>
      <x:c r="C35" s="71"/>
      <x:c r="D35" s="71"/>
      <x:c r="E35" s="71"/>
      <x:c r="F35" s="71"/>
      <x:c r="G35" s="71"/>
      <x:c r="H35" s="71"/>
      <x:c r="I35" s="71"/>
      <x:c r="J35" s="71"/>
    </x:row>
    <x:row r="36" spans="1:1" s="68" customFormat="1" ht="16.5" customHeight="1">
      <x:c r="A36" s="65"/>
    </x:row>
    <x:row r="37" spans="1:1" s="68" customFormat="1" ht="23.10000000000000142109" customHeight="1">
      <x:c r="A37" s="60" t="s">
        <x:v>196</x:v>
      </x:c>
    </x:row>
    <x:row r="38" spans="1:1" s="68" customFormat="1" ht="16.5" customHeight="1">
      <x:c r="A38" s="65"/>
    </x:row>
    <x:row r="39" spans="1:1" s="68" customFormat="1" ht="23.10000000000000142109" customHeight="1">
      <x:c r="A39" s="60" t="s">
        <x:v>378</x:v>
      </x:c>
    </x:row>
    <x:row r="40" spans="1:1" s="68" customFormat="1" ht="23.10000000000000142109" customHeight="1">
      <x:c r="A40" s="67" t="s">
        <x:v>195</x:v>
      </x:c>
    </x:row>
    <x:row r="41" spans="1:1" s="68" customFormat="1" ht="23.10000000000000142109" customHeight="1">
      <x:c r="A41" s="65" t="s">
        <x:v>110</x:v>
      </x:c>
    </x:row>
    <x:row r="42" spans="1:1" s="68" customFormat="1" ht="23.10000000000000142109" customHeight="1">
      <x:c r="A42" s="65" t="s">
        <x:v>220</x:v>
      </x:c>
    </x:row>
    <x:row r="43" spans="1:1" s="68" customFormat="1" ht="23.10000000000000142109" customHeight="1">
      <x:c r="A43" s="65" t="s">
        <x:v>191</x:v>
      </x:c>
    </x:row>
    <x:row r="44" spans="1:1" s="68" customFormat="1" ht="23.10000000000000142109" customHeight="1">
      <x:c r="A44" s="65" t="s">
        <x:v>405</x:v>
      </x:c>
    </x:row>
    <x:row r="45" spans="1:10" s="68" customFormat="1" ht="23.10000000000000142109" customHeight="1">
      <x:c r="A45" s="60" t="s">
        <x:v>51</x:v>
      </x:c>
      <x:c r="B45" s="61"/>
      <x:c r="C45" s="61"/>
      <x:c r="D45" s="61"/>
      <x:c r="E45" s="61"/>
      <x:c r="F45" s="61"/>
      <x:c r="G45" s="69"/>
      <x:c r="H45" s="69"/>
      <x:c r="I45" s="61"/>
      <x:c r="J45" s="61"/>
    </x:row>
    <x:row r="46" spans="1:1" s="68" customFormat="1" ht="23.10000000000000142109" customHeight="1">
      <x:c r="A46" s="67" t="s">
        <x:v>9</x:v>
      </x:c>
    </x:row>
    <x:row r="47" spans="1:10" s="68" customFormat="1" ht="23.10000000000000142109" customHeight="1">
      <x:c r="A47" s="65" t="s">
        <x:v>10</x:v>
      </x:c>
      <x:c r="B47" s="71"/>
      <x:c r="C47" s="71"/>
      <x:c r="D47" s="71"/>
      <x:c r="E47" s="71"/>
      <x:c r="F47" s="71"/>
      <x:c r="G47" s="71"/>
      <x:c r="H47" s="71"/>
      <x:c r="I47" s="71"/>
      <x:c r="J47" s="71"/>
    </x:row>
    <x:row r="48" spans="1:1" s="68" customFormat="1" ht="23.10000000000000142109" customHeight="1">
      <x:c r="A48" s="65" t="s">
        <x:v>7</x:v>
      </x:c>
    </x:row>
    <x:row r="49" spans="1:1" s="68" customFormat="1" ht="23.10000000000000142109" customHeight="1">
      <x:c r="A49" s="65" t="s">
        <x:v>208</x:v>
      </x:c>
    </x:row>
    <x:row r="50" spans="1:1" s="68" customFormat="1" ht="23.10000000000000142109" customHeight="1">
      <x:c r="A50" s="65" t="s">
        <x:v>113</x:v>
      </x:c>
    </x:row>
    <x:row r="51" spans="1:1" s="68" customFormat="1" ht="23.10000000000000142109" customHeight="1">
      <x:c r="A51" s="65" t="s">
        <x:v>215</x:v>
      </x:c>
    </x:row>
    <x:row r="52" spans="1:1" s="68" customFormat="1" ht="23.10000000000000142109" customHeight="1">
      <x:c r="A52" s="62" t="s">
        <x:v>304</x:v>
      </x:c>
    </x:row>
    <x:row r="53" spans="1:1" s="68" customFormat="1" ht="23.10000000000000142109" customHeight="1">
      <x:c r="A53" s="65"/>
    </x:row>
    <x:row r="54" spans="1:10" s="68" customFormat="1" ht="23.10000000000000142109" customHeight="1">
      <x:c r="A54" s="60" t="s">
        <x:v>277</x:v>
      </x:c>
      <x:c r="B54" s="66"/>
      <x:c r="C54" s="66"/>
      <x:c r="D54" s="66"/>
      <x:c r="E54" s="66"/>
      <x:c r="F54" s="66"/>
      <x:c r="G54" s="66"/>
      <x:c r="H54" s="66"/>
      <x:c r="I54" s="66"/>
      <x:c r="J54" s="66"/>
    </x:row>
    <x:row r="55" spans="1:1" s="68" customFormat="1" ht="23.10000000000000142109" customHeight="1">
      <x:c r="A55" s="67" t="s">
        <x:v>0</x:v>
      </x:c>
    </x:row>
    <x:row r="56" spans="1:10" s="61" customFormat="1" ht="23.10000000000000142109" customHeight="1">
      <x:c r="A56" s="67" t="s">
        <x:v>211</x:v>
      </x:c>
      <x:c r="B56" s="68"/>
      <x:c r="C56" s="68"/>
      <x:c r="D56" s="68"/>
      <x:c r="E56" s="68"/>
      <x:c r="F56" s="68"/>
      <x:c r="G56" s="68"/>
      <x:c r="H56" s="68"/>
      <x:c r="I56" s="68"/>
      <x:c r="J56" s="68"/>
    </x:row>
    <x:row r="57" spans="1:10" s="61" customFormat="1" ht="23.10000000000000142109" customHeight="1">
      <x:c r="A57" s="65" t="s">
        <x:v>193</x:v>
      </x:c>
      <x:c r="B57" s="68"/>
      <x:c r="C57" s="68"/>
      <x:c r="D57" s="68"/>
      <x:c r="E57" s="68"/>
      <x:c r="F57" s="68"/>
      <x:c r="G57" s="68"/>
      <x:c r="H57" s="68"/>
      <x:c r="I57" s="68"/>
      <x:c r="J57" s="68"/>
    </x:row>
    <x:row r="58" spans="1:1" s="68" customFormat="1" ht="23.10000000000000142109" customHeight="1">
      <x:c r="A58" s="70" t="s">
        <x:v>227</x:v>
      </x:c>
    </x:row>
    <x:row r="59" spans="1:1" s="68" customFormat="1" ht="23.10000000000000142109" customHeight="1">
      <x:c r="A59" s="65" t="s">
        <x:v>406</x:v>
      </x:c>
    </x:row>
    <x:row r="60" spans="1:1" s="68" customFormat="1" ht="23.10000000000000142109" customHeight="1">
      <x:c r="A60" s="65" t="s">
        <x:v>398</x:v>
      </x:c>
    </x:row>
    <x:row r="61" spans="1:1" s="68" customFormat="1" ht="23.10000000000000142109" customHeight="1">
      <x:c r="A61" s="65" t="s">
        <x:v>392</x:v>
      </x:c>
    </x:row>
    <x:row r="62" spans="1:1" s="68" customFormat="1" ht="23.10000000000000142109" customHeight="1">
      <x:c r="A62" s="65" t="s">
        <x:v>210</x:v>
      </x:c>
    </x:row>
    <x:row r="63" spans="1:1" s="68" customFormat="1" ht="23.10000000000000142109" customHeight="1">
      <x:c r="A63" s="65"/>
    </x:row>
    <x:row r="64" spans="1:10" s="68" customFormat="1" ht="23.10000000000000142109" customHeight="1">
      <x:c r="A64" s="60" t="s">
        <x:v>276</x:v>
      </x:c>
      <x:c r="B64" s="66"/>
      <x:c r="C64" s="66"/>
      <x:c r="D64" s="66"/>
      <x:c r="E64" s="66"/>
      <x:c r="F64" s="61"/>
      <x:c r="G64" s="61"/>
      <x:c r="H64" s="61"/>
      <x:c r="I64" s="61"/>
      <x:c r="J64" s="61"/>
    </x:row>
    <x:row r="65" spans="1:8" s="68" customFormat="1" ht="23.10000000000000142109" customHeight="1">
      <x:c r="A65" s="233" t="s">
        <x:v>207</x:v>
      </x:c>
      <x:c r="B65" s="71"/>
      <x:c r="C65" s="71"/>
      <x:c r="D65" s="71"/>
      <x:c r="E65" s="71"/>
      <x:c r="F65" s="71"/>
      <x:c r="G65" s="71"/>
      <x:c r="H65" s="71"/>
    </x:row>
    <x:row r="66" spans="1:7" s="68" customFormat="1" ht="23.10000000000000142109" customHeight="1">
      <x:c r="A66" s="155" t="s">
        <x:v>200</x:v>
      </x:c>
      <x:c r="B66" s="71"/>
      <x:c r="C66" s="71"/>
      <x:c r="D66" s="71"/>
      <x:c r="E66" s="71"/>
      <x:c r="F66" s="71"/>
      <x:c r="G66" s="71"/>
    </x:row>
    <x:row r="67" spans="1:7" s="68" customFormat="1" ht="23.10000000000000142109" customHeight="1">
      <x:c r="A67" s="155" t="s">
        <x:v>8</x:v>
      </x:c>
      <x:c r="B67" s="71"/>
      <x:c r="C67" s="71"/>
      <x:c r="D67" s="71"/>
      <x:c r="E67" s="71"/>
      <x:c r="F67" s="71"/>
      <x:c r="G67" s="71"/>
    </x:row>
    <x:row r="68" s="68" customFormat="1" ht="23.10000000000000142109" customHeight="1"/>
    <x:row r="69" spans="1:10" s="68" customFormat="1" ht="23.10000000000000142109" customHeight="1">
      <x:c r="A69" s="60"/>
      <x:c r="B69" s="66"/>
      <x:c r="C69" s="66"/>
      <x:c r="D69" s="66"/>
      <x:c r="E69" s="66"/>
      <x:c r="F69" s="61"/>
      <x:c r="G69" s="61"/>
      <x:c r="H69" s="61"/>
      <x:c r="I69" s="61"/>
      <x:c r="J69" s="61"/>
    </x:row>
    <x:row r="70" spans="1:1" s="68" customFormat="1" ht="23.10000000000000142109" customHeight="1">
      <x:c r="A70" s="65"/>
    </x:row>
    <x:row r="71" spans="1:10" ht="23.10000000000000142109" customHeight="1">
      <x:c r="A71" s="65"/>
      <x:c r="B71" s="71"/>
      <x:c r="C71" s="71"/>
      <x:c r="D71" s="71"/>
      <x:c r="E71" s="71"/>
      <x:c r="F71" s="71"/>
      <x:c r="G71" s="71"/>
      <x:c r="H71" s="68"/>
      <x:c r="I71" s="68"/>
      <x:c r="J71" s="68"/>
    </x:row>
    <x:row r="72" spans="1:10" ht="23.10000000000000142109" customHeight="1">
      <x:c r="A72" s="71"/>
      <x:c r="C72" s="68"/>
      <x:c r="D72" s="68"/>
      <x:c r="E72" s="68"/>
      <x:c r="F72" s="68"/>
      <x:c r="G72" s="68"/>
      <x:c r="H72" s="68"/>
      <x:c r="I72" s="68"/>
      <x:c r="J72" s="68"/>
    </x:row>
    <x:row r="73" ht="23.10000000000000142109" customHeight="1"/>
    <x:row r="74" ht="23.10000000000000142109" customHeight="1"/>
    <x:row r="75" ht="23.10000000000000142109" customHeight="1"/>
    <x:row r="76" ht="23.10000000000000142109" customHeight="1"/>
    <x:row r="77" ht="23.10000000000000142109" customHeight="1"/>
    <x:row r="78" ht="23.10000000000000142109" customHeight="1"/>
    <x:row r="79" ht="23.10000000000000142109" customHeight="1"/>
    <x:row r="80" ht="23.10000000000000142109" customHeight="1"/>
    <x:row r="81" ht="23.10000000000000142109" customHeight="1"/>
    <x:row r="82" ht="23.10000000000000142109" customHeight="1"/>
    <x:row r="83" ht="23.10000000000000142109" customHeight="1"/>
    <x:row r="84" ht="23.10000000000000142109" customHeight="1"/>
    <x:row r="85" ht="23.10000000000000142109" customHeight="1"/>
    <x:row r="86" ht="23.10000000000000142109" customHeight="1"/>
    <x:row r="87" ht="23.10000000000000142109" customHeight="1"/>
    <x:row r="88" ht="23.10000000000000142109" customHeight="1"/>
    <x:row r="89" ht="23.10000000000000142109" customHeight="1"/>
    <x:row r="90" ht="23.10000000000000142109" customHeight="1"/>
    <x:row r="91" ht="23.10000000000000142109" customHeight="1"/>
    <x:row r="92" ht="23.10000000000000142109" customHeight="1"/>
    <x:row r="93" ht="23.10000000000000142109" customHeight="1"/>
    <x:row r="94" ht="23.10000000000000142109" customHeight="1"/>
    <x:row r="95" ht="23.10000000000000142109" customHeight="1"/>
    <x:row r="96" ht="23.10000000000000142109" customHeight="1"/>
    <x:row r="97" ht="23.10000000000000142109" customHeight="1"/>
    <x:row r="98" ht="23.10000000000000142109" customHeight="1"/>
    <x:row r="99" ht="23.10000000000000142109" customHeight="1"/>
    <x:row r="61814" spans="5:5" customHeight="1">
      <x:c r="E61814" s="191" t="s">
        <x:v>122</x:v>
      </x:c>
    </x:row>
  </x:sheetData>
  <x:mergeCells count="3">
    <x:mergeCell ref="A1:J1"/>
    <x:mergeCell ref="A7:H7"/>
    <x:mergeCell ref="A10:H10"/>
  </x:mergeCells>
  <x:printOptions horizontalCentered="1" verticalCentered="0" headings="0" gridLines="0" gridLinesSet="1"/>
  <x:pageMargins left="0.78736108541488647461" right="0.59041666984558105469" top="0.78736108541488647461" bottom="0.78736108541488647461" header="0.27555555105209350586" footer="0.51180553436279296875"/>
  <x:pageSetup paperSize="9" scale="96" firstPageNumber="1" fitToWidth="1" fitToHeight="1" orientation="landscape" usePrinterDefaults="1" blackAndWhite="0" draft="0" useFirstPageNumber="0" horizontalDpi="300" verticalDpi="3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>
    <x:tabColor rgb="ffffc000"/>
  </x:sheetPr>
  <x:dimension ref="A2:U25"/>
  <x:sheetViews>
    <x:sheetView view="pageBreakPreview" topLeftCell="A1" zoomScale="85" zoomScaleNormal="85" zoomScaleSheetLayoutView="40" workbookViewId="0">
      <x:selection activeCell="M23" activeCellId="0" sqref="M23:M23"/>
    </x:sheetView>
  </x:sheetViews>
  <x:sheetFormatPr defaultColWidth="11" defaultRowHeight="35.10000000000000142109" customHeight="1"/>
  <x:cols>
    <x:col min="1" max="1" width="5.375" style="72" customWidth="1"/>
    <x:col min="2" max="2" width="8.25" style="72" customWidth="1"/>
    <x:col min="3" max="3" width="6.5" style="72" customWidth="1"/>
    <x:col min="4" max="4" width="6.75" style="73" customWidth="1"/>
    <x:col min="5" max="5" width="16.75" style="73" customWidth="1"/>
    <x:col min="6" max="6" width="2.875" style="73" customWidth="1"/>
    <x:col min="7" max="7" width="9.125" style="73" customWidth="1"/>
    <x:col min="8" max="14" width="12.375" style="73" customWidth="1"/>
    <x:col min="15" max="15" width="7.875" style="73" customWidth="1"/>
    <x:col min="16" max="16" width="8.5" style="73" customWidth="1"/>
    <x:col min="17" max="17" width="17" style="73" customWidth="1"/>
    <x:col min="18" max="18" width="9.125" style="73" customWidth="1"/>
    <x:col min="19" max="16384" width="11" style="73"/>
  </x:cols>
  <x:sheetData>
    <x:row r="2" spans="4:14" ht="39.95000000000000284217" customHeight="1">
      <x:c r="D2" s="314" t="s">
        <x:v>214</x:v>
      </x:c>
      <x:c r="E2" s="314"/>
      <x:c r="F2" s="314"/>
      <x:c r="G2" s="314"/>
      <x:c r="H2" s="314"/>
      <x:c r="I2" s="314"/>
      <x:c r="J2" s="314"/>
      <x:c r="K2" s="314"/>
      <x:c r="L2" s="314"/>
      <x:c r="M2" s="314"/>
      <x:c r="N2" s="314"/>
    </x:row>
    <x:row r="3" spans="4:19" ht="35.25" customHeight="1">
      <x:c r="D3" s="339" t="s">
        <x:v>92</x:v>
      </x:c>
      <x:c r="E3" s="339"/>
      <x:c r="F3" s="340" t="str">
        <x:f>설계설명서!A7</x:f>
        <x:v>지방도456호선 횡계지구 배수시설 정비공사</x:v>
      </x:c>
      <x:c r="G3" s="340"/>
      <x:c r="H3" s="340"/>
      <x:c r="I3" s="340"/>
      <x:c r="J3" s="340"/>
      <x:c r="K3" s="340"/>
      <x:c r="L3" s="340"/>
      <x:c r="M3" s="340"/>
      <x:c r="N3" s="340"/>
      <x:c r="S3" s="73">
        <x:f>450/5</x:f>
        <x:v>90</x:v>
      </x:c>
    </x:row>
    <x:row r="4" spans="1:21" ht="39.39999999999999857891" customHeight="1">
      <x:c r="A4" s="338" t="s">
        <x:v>350</x:v>
      </x:c>
      <x:c r="B4" s="338" t="s">
        <x:v>243</x:v>
      </x:c>
      <x:c r="C4" s="338" t="s">
        <x:v>351</x:v>
      </x:c>
      <x:c r="D4" s="326" t="s">
        <x:v>41</x:v>
      </x:c>
      <x:c r="E4" s="327"/>
      <x:c r="F4" s="327"/>
      <x:c r="G4" s="327" t="s">
        <x:v>138</x:v>
      </x:c>
      <x:c r="H4" s="330" t="s">
        <x:v>194</x:v>
      </x:c>
      <x:c r="I4" s="331"/>
      <x:c r="J4" s="331"/>
      <x:c r="K4" s="331"/>
      <x:c r="L4" s="331"/>
      <x:c r="M4" s="332"/>
      <x:c r="N4" s="319" t="s">
        <x:v>190</x:v>
      </x:c>
      <x:c r="O4" s="336" t="s">
        <x:v>135</x:v>
      </x:c>
      <x:c r="P4" s="336" t="s">
        <x:v>124</x:v>
      </x:c>
      <x:c r="Q4" s="336" t="s">
        <x:v>249</x:v>
      </x:c>
      <x:c r="R4" s="336" t="s">
        <x:v>358</x:v>
      </x:c>
      <x:c r="S4" s="336"/>
      <x:c r="T4" s="336"/>
      <x:c r="U4" s="336"/>
    </x:row>
    <x:row r="5" spans="1:21" ht="39.39999999999999857891" customHeight="1">
      <x:c r="A5" s="338"/>
      <x:c r="B5" s="338"/>
      <x:c r="C5" s="338"/>
      <x:c r="D5" s="324"/>
      <x:c r="E5" s="325"/>
      <x:c r="F5" s="325"/>
      <x:c r="G5" s="325"/>
      <x:c r="H5" s="333" t="s">
        <x:v>188</x:v>
      </x:c>
      <x:c r="I5" s="334"/>
      <x:c r="J5" s="335"/>
      <x:c r="K5" s="333" t="s">
        <x:v>167</x:v>
      </x:c>
      <x:c r="L5" s="334"/>
      <x:c r="M5" s="335"/>
      <x:c r="N5" s="321"/>
      <x:c r="O5" s="336"/>
      <x:c r="P5" s="336"/>
      <x:c r="Q5" s="336"/>
      <x:c r="R5" s="336"/>
      <x:c r="S5" s="336"/>
      <x:c r="T5" s="336"/>
      <x:c r="U5" s="336"/>
    </x:row>
    <x:row r="6" spans="1:21" ht="39.39999999999999857891" customHeight="1">
      <x:c r="A6" s="338"/>
      <x:c r="B6" s="338"/>
      <x:c r="C6" s="338"/>
      <x:c r="D6" s="324"/>
      <x:c r="E6" s="325"/>
      <x:c r="F6" s="325"/>
      <x:c r="G6" s="189" t="s">
        <x:v>352</x:v>
      </x:c>
      <x:c r="H6" s="235">
        <x:v>10</x:v>
      </x:c>
      <x:c r="I6" s="235">
        <x:v>20</x:v>
      </x:c>
      <x:c r="J6" s="235">
        <x:v>30</x:v>
      </x:c>
      <x:c r="K6" s="235">
        <x:v>40</x:v>
      </x:c>
      <x:c r="L6" s="235">
        <x:v>50</x:v>
      </x:c>
      <x:c r="M6" s="235">
        <x:v>60</x:v>
      </x:c>
      <x:c r="N6" s="321"/>
      <x:c r="O6" s="336"/>
      <x:c r="P6" s="336"/>
      <x:c r="Q6" s="336"/>
      <x:c r="R6" s="336"/>
      <x:c r="S6" s="336"/>
      <x:c r="T6" s="336"/>
      <x:c r="U6" s="336"/>
    </x:row>
    <x:row r="7" spans="1:18" ht="44.85000000000000142109" customHeight="1">
      <x:c r="A7" s="93">
        <x:v>6</x:v>
      </x:c>
      <x:c r="B7" s="100" t="e">
        <x:f>IF(A7&gt;0,ROUND(G7/A7,1),0)</x:f>
        <x:v>#DIV/0!</x:v>
      </x:c>
      <x:c r="C7" s="94" t="e">
        <x:f>P7</x:f>
        <x:v>#DIV/0!</x:v>
      </x:c>
      <x:c r="D7" s="197">
        <x:v>1</x:v>
      </x:c>
      <x:c r="E7" s="198" t="s">
        <x:v>126</x:v>
      </x:c>
      <x:c r="F7" s="199"/>
      <x:c r="G7" s="75" t="e">
        <x:f>R7</x:f>
        <x:v>#DIV/0!</x:v>
      </x:c>
      <x:c r="H7" s="143">
        <x:v>3.2000000000000002</x:v>
      </x:c>
      <x:c r="I7" s="143">
        <x:v>3.2000000000000002</x:v>
      </x:c>
      <x:c r="J7" s="143">
        <x:v>3.2000000000000002</x:v>
      </x:c>
      <x:c r="K7" s="143">
        <x:v>3.2000000000000002</x:v>
      </x:c>
      <x:c r="L7" s="143">
        <x:v>3.2000000000000002</x:v>
      </x:c>
      <x:c r="M7" s="143">
        <x:v>3.3999999999999999</x:v>
      </x:c>
      <x:c r="N7" s="74"/>
      <x:c r="O7" s="95">
        <x:f t="shared" ref="O7:O11" si="0">SUM(H7:M7)</x:f>
        <x:v>19.399999999999999</x:v>
      </x:c>
      <x:c r="P7" s="95" t="e">
        <x:f t="shared" ref="P7:P11" si="1">IF(G7-O7=0,"0.0",G7-O7)</x:f>
        <x:v>#DIV/0!</x:v>
      </x:c>
      <x:c r="Q7" s="98">
        <x:f>총괄내역서!H5</x:f>
        <x:v>0</x:v>
      </x:c>
      <x:c r="R7" s="96" t="e">
        <x:f>ROUND(Q7/$Q$11*100,1)</x:f>
        <x:v>#DIV/0!</x:v>
      </x:c>
    </x:row>
    <x:row r="8" spans="1:18" ht="44.85000000000000142109" customHeight="1">
      <x:c r="A8" s="93">
        <x:v>4</x:v>
      </x:c>
      <x:c r="B8" s="100" t="e">
        <x:f>IF(A8&gt;0,ROUND(G8/A8,1),0)</x:f>
        <x:v>#DIV/0!</x:v>
      </x:c>
      <x:c r="C8" s="94" t="e">
        <x:f>P8</x:f>
        <x:v>#DIV/0!</x:v>
      </x:c>
      <x:c r="D8" s="197">
        <x:v>2</x:v>
      </x:c>
      <x:c r="E8" s="198" t="s">
        <x:v>166</x:v>
      </x:c>
      <x:c r="F8" s="199"/>
      <x:c r="G8" s="75" t="e">
        <x:f>R8</x:f>
        <x:v>#DIV/0!</x:v>
      </x:c>
      <x:c r="H8" s="143"/>
      <x:c r="I8" s="143">
        <x:v>11.9</x:v>
      </x:c>
      <x:c r="J8" s="143">
        <x:v>11.9</x:v>
      </x:c>
      <x:c r="K8" s="143">
        <x:v>11.9</x:v>
      </x:c>
      <x:c r="L8" s="143">
        <x:v>12</x:v>
      </x:c>
      <x:c r="M8" s="143"/>
      <x:c r="N8" s="74"/>
      <x:c r="O8" s="95">
        <x:f t="shared" si="0"/>
        <x:v>47.700000000000003</x:v>
      </x:c>
      <x:c r="P8" s="95" t="e">
        <x:f t="shared" si="1"/>
        <x:v>#DIV/0!</x:v>
      </x:c>
      <x:c r="Q8" s="98">
        <x:f>총괄내역서!H6</x:f>
        <x:v>0</x:v>
      </x:c>
      <x:c r="R8" s="96" t="e">
        <x:f>ROUND(Q8/$Q$11*100,1)</x:f>
        <x:v>#DIV/0!</x:v>
      </x:c>
    </x:row>
    <x:row r="9" spans="1:18" ht="44.85000000000000142109" customHeight="1">
      <x:c r="A9" s="93">
        <x:v>4</x:v>
      </x:c>
      <x:c r="B9" s="100" t="e">
        <x:f>IF(A9&gt;0,ROUND(G9/A9,1),0)</x:f>
        <x:v>#DIV/0!</x:v>
      </x:c>
      <x:c r="C9" s="94" t="e">
        <x:f>P9</x:f>
        <x:v>#DIV/0!</x:v>
      </x:c>
      <x:c r="D9" s="197">
        <x:v>4</x:v>
      </x:c>
      <x:c r="E9" s="198" t="s">
        <x:v>145</x:v>
      </x:c>
      <x:c r="F9" s="199"/>
      <x:c r="G9" s="75" t="e">
        <x:f>R9</x:f>
        <x:v>#DIV/0!</x:v>
      </x:c>
      <x:c r="H9" s="143"/>
      <x:c r="I9" s="143">
        <x:v>4</x:v>
      </x:c>
      <x:c r="J9" s="143">
        <x:v>4</x:v>
      </x:c>
      <x:c r="K9" s="143">
        <x:v>4</x:v>
      </x:c>
      <x:c r="L9" s="143">
        <x:v>4.0999999999999996</x:v>
      </x:c>
      <x:c r="M9" s="143"/>
      <x:c r="N9" s="74"/>
      <x:c r="O9" s="95">
        <x:f t="shared" si="0"/>
        <x:v>16.100000000000001</x:v>
      </x:c>
      <x:c r="P9" s="95" t="e">
        <x:f t="shared" si="1"/>
        <x:v>#DIV/0!</x:v>
      </x:c>
      <x:c r="Q9" s="98">
        <x:f>총괄내역서!H7</x:f>
        <x:v>0</x:v>
      </x:c>
      <x:c r="R9" s="96" t="e">
        <x:f>ROUND(Q9/$Q$11*100,1)</x:f>
        <x:v>#DIV/0!</x:v>
      </x:c>
    </x:row>
    <x:row r="10" spans="1:18" ht="44.85000000000000142109" customHeight="1">
      <x:c r="A10" s="93">
        <x:v>6</x:v>
      </x:c>
      <x:c r="B10" s="100" t="e">
        <x:f>IF(A10&gt;0,ROUND(G10/A10,1),0)</x:f>
        <x:v>#DIV/0!</x:v>
      </x:c>
      <x:c r="C10" s="94" t="e">
        <x:f>P10</x:f>
        <x:v>#DIV/0!</x:v>
      </x:c>
      <x:c r="D10" s="197">
        <x:v>5</x:v>
      </x:c>
      <x:c r="E10" s="198" t="s">
        <x:v>125</x:v>
      </x:c>
      <x:c r="F10" s="199"/>
      <x:c r="G10" s="75" t="e">
        <x:f>R10</x:f>
        <x:v>#DIV/0!</x:v>
      </x:c>
      <x:c r="H10" s="143">
        <x:v>2.7999999999999998</x:v>
      </x:c>
      <x:c r="I10" s="143">
        <x:v>2.7999999999999998</x:v>
      </x:c>
      <x:c r="J10" s="143">
        <x:v>2.7999999999999998</x:v>
      </x:c>
      <x:c r="K10" s="143">
        <x:v>2.7999999999999998</x:v>
      </x:c>
      <x:c r="L10" s="143">
        <x:v>2.7999999999999998</x:v>
      </x:c>
      <x:c r="M10" s="143">
        <x:v>2.7999999999999998</x:v>
      </x:c>
      <x:c r="N10" s="74"/>
      <x:c r="O10" s="95">
        <x:f t="shared" si="0"/>
        <x:v>16.800000000000001</x:v>
      </x:c>
      <x:c r="P10" s="95" t="e">
        <x:f t="shared" si="1"/>
        <x:v>#DIV/0!</x:v>
      </x:c>
      <x:c r="Q10" s="98">
        <x:f>총괄내역서!H8</x:f>
        <x:v>0</x:v>
      </x:c>
      <x:c r="R10" s="96" t="e">
        <x:f>ROUND(Q10/$Q$11*100,1)</x:f>
        <x:v>#DIV/0!</x:v>
      </x:c>
    </x:row>
    <x:row r="11" spans="4:18" ht="44.85000000000000142109" customHeight="1">
      <x:c r="D11" s="324" t="s">
        <x:v>13</x:v>
      </x:c>
      <x:c r="E11" s="325"/>
      <x:c r="F11" s="325"/>
      <x:c r="G11" s="75" t="e">
        <x:f t="shared" ref="G11:M11" si="2">SUM(G7:G10)</x:f>
        <x:v>#DIV/0!</x:v>
      </x:c>
      <x:c r="H11" s="143">
        <x:f t="shared" si="2"/>
        <x:v>6</x:v>
      </x:c>
      <x:c r="I11" s="143">
        <x:f t="shared" si="2"/>
        <x:v>21.900000000000002</x:v>
      </x:c>
      <x:c r="J11" s="143">
        <x:f t="shared" si="2"/>
        <x:v>21.900000000000002</x:v>
      </x:c>
      <x:c r="K11" s="143">
        <x:f t="shared" si="2"/>
        <x:v>21.900000000000002</x:v>
      </x:c>
      <x:c r="L11" s="143">
        <x:f t="shared" si="2"/>
        <x:v>22.099999999999998</x:v>
      </x:c>
      <x:c r="M11" s="143">
        <x:f t="shared" si="2"/>
        <x:v>6.1999999999999993</x:v>
      </x:c>
      <x:c r="N11" s="74"/>
      <x:c r="O11" s="95">
        <x:f t="shared" si="0"/>
        <x:v>100</x:v>
      </x:c>
      <x:c r="P11" s="95" t="e">
        <x:f t="shared" si="1"/>
        <x:v>#DIV/0!</x:v>
      </x:c>
      <x:c r="Q11" s="98">
        <x:f>SUM(Q7:Q10)</x:f>
        <x:v>0</x:v>
      </x:c>
      <x:c r="R11" s="96" t="e">
        <x:f>SUM(R7:R10)</x:f>
        <x:v>#DIV/0!</x:v>
      </x:c>
    </x:row>
    <x:row r="12" spans="4:17" ht="44.85000000000000142109" customHeight="1">
      <x:c r="D12" s="317" t="s">
        <x:v>14</x:v>
      </x:c>
      <x:c r="E12" s="318"/>
      <x:c r="F12" s="318"/>
      <x:c r="G12" s="76"/>
      <x:c r="H12" s="144">
        <x:f>H11</x:f>
        <x:v>6</x:v>
      </x:c>
      <x:c r="I12" s="144">
        <x:f>H12+I11</x:f>
        <x:v>27.900000000000002</x:v>
      </x:c>
      <x:c r="J12" s="144">
        <x:f>I12+J11</x:f>
        <x:v>49.800000000000004</x:v>
      </x:c>
      <x:c r="K12" s="144">
        <x:f>J12+K11</x:f>
        <x:v>71.700000000000003</x:v>
      </x:c>
      <x:c r="L12" s="144">
        <x:f>K12+L11</x:f>
        <x:v>93.799999999999997</x:v>
      </x:c>
      <x:c r="M12" s="144">
        <x:f>L12+M11</x:f>
        <x:v>100</x:v>
      </x:c>
      <x:c r="N12" s="77"/>
      <x:c r="O12" s="95"/>
      <x:c r="P12" s="95" t="s">
        <x:v>341</x:v>
      </x:c>
      <x:c r="Q12" s="98">
        <x:f>총괄내역서!H9</x:f>
        <x:v>0</x:v>
      </x:c>
    </x:row>
    <x:row r="13" spans="16:17" customHeight="1">
      <x:c r="P13" s="72" t="s">
        <x:v>349</x:v>
      </x:c>
      <x:c r="Q13" s="99">
        <x:f>SUM(Q11:Q12)</x:f>
        <x:v>0</x:v>
      </x:c>
    </x:row>
    <x:row r="14" spans="1:13" customHeight="1">
      <x:c r="A14" s="336" t="s">
        <x:v>48</x:v>
      </x:c>
      <x:c r="B14" s="336"/>
      <x:c r="C14" s="337">
        <x:f>총괄내역서!J10</x:f>
        <x:v>0</x:v>
      </x:c>
      <x:c r="D14" s="337"/>
      <x:c r="E14" s="337"/>
      <x:c r="G14" s="72" t="s">
        <x:v>339</x:v>
      </x:c>
      <x:c r="H14" s="337">
        <x:v>172698</x:v>
      </x:c>
      <x:c r="I14" s="337"/>
      <x:c r="J14" s="149">
        <x:f>ROUND(C16/H14*0.35,0)</x:f>
        <x:v>0</x:v>
      </x:c>
      <x:c r="K14" s="149"/>
      <x:c r="L14" s="149"/>
      <x:c r="M14" s="149"/>
    </x:row>
    <x:row r="15" spans="1:13" customHeight="1">
      <x:c r="A15" s="336" t="s">
        <x:v>37</x:v>
      </x:c>
      <x:c r="B15" s="336"/>
      <x:c r="C15" s="337">
        <x:f>총괄내역서!H11</x:f>
        <x:v>0</x:v>
      </x:c>
      <x:c r="D15" s="337"/>
      <x:c r="E15" s="337"/>
      <x:c r="G15" s="72" t="s">
        <x:v>346</x:v>
      </x:c>
      <x:c r="H15" s="337">
        <x:v>228717</x:v>
      </x:c>
      <x:c r="I15" s="337"/>
      <x:c r="J15" s="149">
        <x:f>ROUND(C16/H15*0.65,0)</x:f>
        <x:v>0</x:v>
      </x:c>
      <x:c r="K15" s="149"/>
      <x:c r="L15" s="149"/>
      <x:c r="M15" s="149"/>
    </x:row>
    <x:row r="16" spans="1:9" customHeight="1">
      <x:c r="A16" s="336" t="s">
        <x:v>135</x:v>
      </x:c>
      <x:c r="B16" s="336"/>
      <x:c r="C16" s="337">
        <x:f>SUM(C14:E15)</x:f>
        <x:v>0</x:v>
      </x:c>
      <x:c r="D16" s="336"/>
      <x:c r="E16" s="336"/>
      <x:c r="G16" s="72" t="s">
        <x:v>135</x:v>
      </x:c>
      <x:c r="H16" s="341">
        <x:f>SUM(K14:K15)</x:f>
        <x:v>0</x:v>
      </x:c>
      <x:c r="I16" s="341"/>
    </x:row>
    <x:row r="17" spans="4:14" customHeight="1">
      <x:c r="D17" s="314" t="s">
        <x:v>212</x:v>
      </x:c>
      <x:c r="E17" s="314"/>
      <x:c r="F17" s="314"/>
      <x:c r="G17" s="314"/>
      <x:c r="H17" s="314"/>
      <x:c r="I17" s="314"/>
      <x:c r="J17" s="314"/>
      <x:c r="K17" s="314"/>
      <x:c r="L17" s="314"/>
      <x:c r="M17" s="314"/>
      <x:c r="N17" s="314"/>
    </x:row>
    <x:row r="18" spans="4:14" ht="44.25" customHeight="1">
      <x:c r="D18" s="339" t="s">
        <x:v>92</x:v>
      </x:c>
      <x:c r="E18" s="339"/>
      <x:c r="F18" s="340" t="str">
        <x:f>'공정,예정'!F3:N3</x:f>
        <x:v>지방도456호선 횡계지구 배수시설 정비공사</x:v>
      </x:c>
      <x:c r="G18" s="340"/>
      <x:c r="H18" s="340"/>
      <x:c r="I18" s="340"/>
      <x:c r="J18" s="340"/>
      <x:c r="K18" s="340"/>
      <x:c r="L18" s="340"/>
      <x:c r="M18" s="340"/>
      <x:c r="N18" s="340"/>
    </x:row>
    <x:row r="19" spans="2:14" ht="48" customHeight="1">
      <x:c r="B19" s="336" t="s">
        <x:v>248</x:v>
      </x:c>
      <x:c r="D19" s="326" t="s">
        <x:v>41</x:v>
      </x:c>
      <x:c r="E19" s="327"/>
      <x:c r="F19" s="327"/>
      <x:c r="G19" s="327" t="s">
        <x:v>135</x:v>
      </x:c>
      <x:c r="H19" s="330" t="s">
        <x:v>194</x:v>
      </x:c>
      <x:c r="I19" s="331"/>
      <x:c r="J19" s="331"/>
      <x:c r="K19" s="331"/>
      <x:c r="L19" s="331"/>
      <x:c r="M19" s="332"/>
      <x:c r="N19" s="319" t="s">
        <x:v>190</x:v>
      </x:c>
    </x:row>
    <x:row r="20" spans="2:14" ht="48" customHeight="1">
      <x:c r="B20" s="336"/>
      <x:c r="D20" s="328"/>
      <x:c r="E20" s="329"/>
      <x:c r="F20" s="329"/>
      <x:c r="G20" s="329"/>
      <x:c r="H20" s="333" t="s">
        <x:v>188</x:v>
      </x:c>
      <x:c r="I20" s="334"/>
      <x:c r="J20" s="335"/>
      <x:c r="K20" s="333" t="s">
        <x:v>167</x:v>
      </x:c>
      <x:c r="L20" s="334"/>
      <x:c r="M20" s="335"/>
      <x:c r="N20" s="320"/>
    </x:row>
    <x:row r="21" spans="2:14" ht="48" customHeight="1">
      <x:c r="B21" s="336"/>
      <x:c r="D21" s="324"/>
      <x:c r="E21" s="325"/>
      <x:c r="F21" s="325"/>
      <x:c r="G21" s="325"/>
      <x:c r="H21" s="235">
        <x:v>10</x:v>
      </x:c>
      <x:c r="I21" s="235">
        <x:v>20</x:v>
      </x:c>
      <x:c r="J21" s="235">
        <x:v>30</x:v>
      </x:c>
      <x:c r="K21" s="235">
        <x:v>40</x:v>
      </x:c>
      <x:c r="L21" s="235">
        <x:v>50</x:v>
      </x:c>
      <x:c r="M21" s="235">
        <x:v>60</x:v>
      </x:c>
      <x:c r="N21" s="321"/>
    </x:row>
    <x:row r="22" spans="2:16" ht="48" customHeight="1">
      <x:c r="B22" s="99"/>
      <x:c r="D22" s="322" t="s">
        <x:v>252</x:v>
      </x:c>
      <x:c r="E22" s="323"/>
      <x:c r="F22" s="323"/>
      <x:c r="G22" s="78">
        <x:f>J14</x:f>
        <x:v>0</x:v>
      </x:c>
      <x:c r="H22" s="145">
        <x:f>ROUND(($G$22*H11)/100,0)</x:f>
        <x:v>0</x:v>
      </x:c>
      <x:c r="I22" s="145">
        <x:f t="shared" ref="I22:L22" si="3">ROUND(($G$22*I11)/100,0)</x:f>
        <x:v>0</x:v>
      </x:c>
      <x:c r="J22" s="145">
        <x:f t="shared" si="3"/>
        <x:v>0</x:v>
      </x:c>
      <x:c r="K22" s="145">
        <x:f t="shared" si="3"/>
        <x:v>0</x:v>
      </x:c>
      <x:c r="L22" s="145">
        <x:f t="shared" si="3"/>
        <x:v>0</x:v>
      </x:c>
      <x:c r="M22" s="145">
        <x:f>ROUND(($G$22*M11)/100,0)-1</x:f>
        <x:v>-1</x:v>
      </x:c>
      <x:c r="N22" s="74"/>
      <x:c r="P22" s="168">
        <x:f>SUM(H22:M22)</x:f>
        <x:v>-1</x:v>
      </x:c>
    </x:row>
    <x:row r="23" spans="4:16" ht="48" customHeight="1">
      <x:c r="D23" s="324" t="s">
        <x:v>250</x:v>
      </x:c>
      <x:c r="E23" s="325"/>
      <x:c r="F23" s="325"/>
      <x:c r="G23" s="78">
        <x:f>J15</x:f>
        <x:v>0</x:v>
      </x:c>
      <x:c r="H23" s="145">
        <x:f t="shared" ref="H23:M23" si="4">ROUND(($G$23*H11)/100,0)</x:f>
        <x:v>0</x:v>
      </x:c>
      <x:c r="I23" s="145">
        <x:f t="shared" si="4"/>
        <x:v>0</x:v>
      </x:c>
      <x:c r="J23" s="145">
        <x:f t="shared" si="4"/>
        <x:v>0</x:v>
      </x:c>
      <x:c r="K23" s="145">
        <x:f t="shared" si="4"/>
        <x:v>0</x:v>
      </x:c>
      <x:c r="L23" s="145">
        <x:f t="shared" si="4"/>
        <x:v>0</x:v>
      </x:c>
      <x:c r="M23" s="145">
        <x:f t="shared" si="4"/>
        <x:v>0</x:v>
      </x:c>
      <x:c r="N23" s="74"/>
      <x:c r="P23" s="168">
        <x:f>SUM(H23:M23)</x:f>
        <x:v>0</x:v>
      </x:c>
    </x:row>
    <x:row r="24" spans="4:14" ht="48" customHeight="1">
      <x:c r="D24" s="324" t="s">
        <x:v>13</x:v>
      </x:c>
      <x:c r="E24" s="325"/>
      <x:c r="F24" s="325"/>
      <x:c r="G24" s="78">
        <x:f t="shared" ref="G24:L24" si="5">SUM(G22:G23)</x:f>
        <x:v>0</x:v>
      </x:c>
      <x:c r="H24" s="145">
        <x:f t="shared" si="5"/>
        <x:v>0</x:v>
      </x:c>
      <x:c r="I24" s="145">
        <x:f t="shared" si="5"/>
        <x:v>0</x:v>
      </x:c>
      <x:c r="J24" s="145">
        <x:f t="shared" si="5"/>
        <x:v>0</x:v>
      </x:c>
      <x:c r="K24" s="145">
        <x:f t="shared" si="5"/>
        <x:v>0</x:v>
      </x:c>
      <x:c r="L24" s="145">
        <x:f t="shared" si="5"/>
        <x:v>0</x:v>
      </x:c>
      <x:c r="M24" s="145">
        <x:f>SUM(M22:M23)</x:f>
        <x:v>-1</x:v>
      </x:c>
      <x:c r="N24" s="74"/>
    </x:row>
    <x:row r="25" spans="4:14" ht="48" customHeight="1">
      <x:c r="D25" s="317" t="s">
        <x:v>14</x:v>
      </x:c>
      <x:c r="E25" s="318"/>
      <x:c r="F25" s="318"/>
      <x:c r="G25" s="79"/>
      <x:c r="H25" s="146">
        <x:f>H24</x:f>
        <x:v>0</x:v>
      </x:c>
      <x:c r="I25" s="146">
        <x:f>H25+I24</x:f>
        <x:v>0</x:v>
      </x:c>
      <x:c r="J25" s="146">
        <x:f>I25+J24</x:f>
        <x:v>0</x:v>
      </x:c>
      <x:c r="K25" s="146">
        <x:f>J25+K24</x:f>
        <x:v>0</x:v>
      </x:c>
      <x:c r="L25" s="146">
        <x:f>K25+L24</x:f>
        <x:v>0</x:v>
      </x:c>
      <x:c r="M25" s="146">
        <x:f>L25+M24</x:f>
        <x:v>-1</x:v>
      </x:c>
      <x:c r="N25" s="77"/>
    </x:row>
  </x:sheetData>
  <x:mergeCells count="44">
    <x:mergeCell ref="D2:N2"/>
    <x:mergeCell ref="D3:E3"/>
    <x:mergeCell ref="F3:N3"/>
    <x:mergeCell ref="A4:A6"/>
    <x:mergeCell ref="B4:B6"/>
    <x:mergeCell ref="C4:C6"/>
    <x:mergeCell ref="D4:F6"/>
    <x:mergeCell ref="G4:G5"/>
    <x:mergeCell ref="H4:M4"/>
    <x:mergeCell ref="N4:N6"/>
    <x:mergeCell ref="O4:O6"/>
    <x:mergeCell ref="P4:P6"/>
    <x:mergeCell ref="Q4:Q6"/>
    <x:mergeCell ref="R4:R6"/>
    <x:mergeCell ref="S4:S6"/>
    <x:mergeCell ref="T4:T6"/>
    <x:mergeCell ref="U4:U6"/>
    <x:mergeCell ref="H5:J5"/>
    <x:mergeCell ref="K5:M5"/>
    <x:mergeCell ref="D11:F11"/>
    <x:mergeCell ref="D12:F12"/>
    <x:mergeCell ref="A14:B14"/>
    <x:mergeCell ref="C14:E14"/>
    <x:mergeCell ref="H14:I14"/>
    <x:mergeCell ref="A15:B15"/>
    <x:mergeCell ref="C15:E15"/>
    <x:mergeCell ref="H15:I15"/>
    <x:mergeCell ref="A16:B16"/>
    <x:mergeCell ref="C16:E16"/>
    <x:mergeCell ref="H16:I16"/>
    <x:mergeCell ref="D17:N17"/>
    <x:mergeCell ref="D18:E18"/>
    <x:mergeCell ref="F18:N18"/>
    <x:mergeCell ref="B19:B21"/>
    <x:mergeCell ref="D19:F21"/>
    <x:mergeCell ref="G19:G21"/>
    <x:mergeCell ref="H19:M19"/>
    <x:mergeCell ref="N19:N21"/>
    <x:mergeCell ref="H20:J20"/>
    <x:mergeCell ref="K20:M20"/>
    <x:mergeCell ref="D22:F22"/>
    <x:mergeCell ref="D23:F23"/>
    <x:mergeCell ref="D24:F24"/>
    <x:mergeCell ref="D25:F25"/>
  </x:mergeCells>
  <x:printOptions horizontalCentered="1" verticalCentered="0" headings="0" gridLines="0" gridLinesSet="1"/>
  <x:pageMargins left="0.78736108541488647461" right="0.59041666984558105469" top="0.78736108541488647461" bottom="0.78736108541488647461" header="0.51180553436279296875" footer="0.51180553436279296875"/>
  <x:pageSetup paperSize="9" scale="100" firstPageNumber="1" fitToWidth="1" fitToHeight="1" orientation="landscape" usePrinterDefaults="1" blackAndWhite="0" draft="0" useFirstPageNumber="0" horizontalDpi="3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fc000"/>
  </x:sheetPr>
  <x:dimension ref="A1:P29"/>
  <x:sheetViews>
    <x:sheetView showGridLines="0" topLeftCell="A1" zoomScale="115" zoomScaleNormal="100" zoomScaleSheetLayoutView="115" workbookViewId="0">
      <x:selection activeCell="A6" activeCellId="0" sqref="A6:N6"/>
    </x:sheetView>
  </x:sheetViews>
  <x:sheetFormatPr defaultColWidth="9.00390625" defaultRowHeight="24.94999999999999928946" customHeight="1"/>
  <x:cols>
    <x:col min="1" max="1" width="10.625" style="31" customWidth="1"/>
    <x:col min="2" max="2" width="2.625" style="31" customWidth="1"/>
    <x:col min="3" max="3" width="7.125" style="31" customWidth="1"/>
    <x:col min="4" max="4" width="10.125" style="31" customWidth="1"/>
    <x:col min="5" max="5" width="5.25" style="31" customWidth="1"/>
    <x:col min="6" max="6" width="17.625" style="31" customWidth="1"/>
    <x:col min="7" max="7" width="5.25" style="31" customWidth="1"/>
    <x:col min="8" max="9" width="9.125" style="31" customWidth="1"/>
    <x:col min="10" max="10" width="5.25" style="31" customWidth="1"/>
    <x:col min="11" max="12" width="9.125" style="31" customWidth="1"/>
    <x:col min="13" max="13" width="5.25" style="31" customWidth="1"/>
    <x:col min="14" max="14" width="17.625" style="31" customWidth="1"/>
    <x:col min="15" max="15" width="13.5" style="31" bestFit="1" customWidth="1"/>
    <x:col min="16" max="16" width="21" style="31" customWidth="1"/>
    <x:col min="17" max="17" width="16.25" style="31" bestFit="1" customWidth="1"/>
    <x:col min="18" max="18" width="16.125" style="31" bestFit="1" customWidth="1"/>
    <x:col min="19" max="16384" width="9" style="31"/>
  </x:cols>
  <x:sheetData>
    <x:row r="1" spans="1:14" ht="25.89999999999999857891" customHeight="1">
      <x:c r="A1" s="26"/>
      <x:c r="B1" s="27"/>
      <x:c r="C1" s="27"/>
      <x:c r="D1" s="27"/>
      <x:c r="E1" s="28" t="s">
        <x:v>146</x:v>
      </x:c>
      <x:c r="F1" s="29"/>
      <x:c r="G1" s="28" t="s">
        <x:v>134</x:v>
      </x:c>
      <x:c r="H1" s="200"/>
      <x:c r="I1" s="201"/>
      <x:c r="J1" s="28" t="s">
        <x:v>165</x:v>
      </x:c>
      <x:c r="K1" s="200"/>
      <x:c r="L1" s="201"/>
      <x:c r="M1" s="28" t="s">
        <x:v>176</x:v>
      </x:c>
      <x:c r="N1" s="30"/>
    </x:row>
    <x:row r="2" spans="1:14" ht="25.89999999999999857891" customHeight="1">
      <x:c r="A2" s="32">
        <x:v>2026</x:v>
      </x:c>
      <x:c r="B2" s="349">
        <x:v>10</x:v>
      </x:c>
      <x:c r="C2" s="349"/>
      <x:c r="D2" s="349"/>
      <x:c r="E2" s="33" t="s">
        <x:v>135</x:v>
      </x:c>
      <x:c r="F2" s="34"/>
      <x:c r="G2" s="33" t="s">
        <x:v>136</x:v>
      </x:c>
      <x:c r="H2" s="202"/>
      <x:c r="I2" s="203"/>
      <x:c r="J2" s="33"/>
      <x:c r="K2" s="202"/>
      <x:c r="L2" s="203"/>
      <x:c r="M2" s="33"/>
      <x:c r="N2" s="35"/>
    </x:row>
    <x:row r="3" spans="1:14" ht="25.89999999999999857891" customHeight="1">
      <x:c r="A3" s="36"/>
      <x:c r="B3" s="37"/>
      <x:c r="C3" s="37"/>
      <x:c r="D3" s="37"/>
      <x:c r="E3" s="38" t="s">
        <x:v>117</x:v>
      </x:c>
      <x:c r="F3" s="39"/>
      <x:c r="G3" s="38" t="s">
        <x:v>117</x:v>
      </x:c>
      <x:c r="H3" s="204"/>
      <x:c r="I3" s="205"/>
      <x:c r="J3" s="38" t="s">
        <x:v>139</x:v>
      </x:c>
      <x:c r="K3" s="204"/>
      <x:c r="L3" s="205"/>
      <x:c r="M3" s="38" t="s">
        <x:v>139</x:v>
      </x:c>
      <x:c r="N3" s="40"/>
    </x:row>
    <x:row r="4" spans="1:14" ht="22.35000000000000142109" customHeight="1">
      <x:c r="A4" s="350" t="s">
        <x:v>42</x:v>
      </x:c>
      <x:c r="B4" s="351"/>
      <x:c r="C4" s="351"/>
      <x:c r="N4" s="41"/>
    </x:row>
    <x:row r="5" spans="1:14" ht="22.35000000000000142109" customHeight="1">
      <x:c r="A5" s="350"/>
      <x:c r="B5" s="351"/>
      <x:c r="C5" s="351"/>
      <x:c r="N5" s="41"/>
    </x:row>
    <x:row r="6" spans="1:14" ht="36.75" customHeight="1">
      <x:c r="A6" s="352" t="str">
        <x:f>설계설명서!A7&amp;" 설계예산서"</x:f>
        <x:v>지방도456호선 횡계지구 배수시설 정비공사 설계예산서</x:v>
      </x:c>
      <x:c r="B6" s="353"/>
      <x:c r="C6" s="353"/>
      <x:c r="D6" s="353"/>
      <x:c r="E6" s="353"/>
      <x:c r="F6" s="353"/>
      <x:c r="G6" s="353"/>
      <x:c r="H6" s="353"/>
      <x:c r="I6" s="353"/>
      <x:c r="J6" s="353"/>
      <x:c r="K6" s="353"/>
      <x:c r="L6" s="353"/>
      <x:c r="M6" s="353"/>
      <x:c r="N6" s="354"/>
    </x:row>
    <x:row r="7" spans="1:14" ht="15.40000000000000035527" customHeight="1">
      <x:c r="A7" s="42"/>
      <x:c r="C7" s="50"/>
      <x:c r="D7" s="50"/>
      <x:c r="E7" s="50"/>
      <x:c r="F7" s="50"/>
      <x:c r="G7" s="50"/>
      <x:c r="H7" s="50"/>
      <x:c r="N7" s="41"/>
    </x:row>
    <x:row r="8" spans="1:14" ht="26.85000000000000142109" customHeight="1">
      <x:c r="A8" s="237"/>
      <x:c r="B8" s="234"/>
      <x:c r="C8" s="234"/>
      <x:c r="D8" s="238" t="s">
        <x:v>374</x:v>
      </x:c>
      <x:c r="E8" s="239"/>
      <x:c r="F8" s="240"/>
      <x:c r="G8" s="241"/>
      <x:c r="H8" s="242"/>
      <x:c r="I8" s="242"/>
      <x:c r="J8" s="242"/>
      <x:c r="K8" s="242"/>
      <x:c r="L8" s="241"/>
      <x:c r="M8" s="242"/>
      <x:c r="N8" s="243"/>
    </x:row>
    <x:row r="9" spans="1:14" ht="8.44999999999999928946" customHeight="1">
      <x:c r="A9" s="237"/>
      <x:c r="B9" s="234"/>
      <x:c r="C9" s="234"/>
      <x:c r="D9" s="244"/>
      <x:c r="E9" s="245"/>
      <x:c r="F9" s="246"/>
      <x:c r="G9" s="241"/>
      <x:c r="H9" s="247"/>
      <x:c r="I9" s="247"/>
      <x:c r="J9" s="247"/>
      <x:c r="K9" s="247"/>
      <x:c r="L9" s="247"/>
      <x:c r="M9" s="247"/>
      <x:c r="N9" s="243"/>
    </x:row>
    <x:row r="10" spans="1:14" ht="27.39999999999999857891" customHeight="1">
      <x:c r="A10" s="237"/>
      <x:c r="B10" s="234"/>
      <x:c r="C10" s="234"/>
      <x:c r="D10" s="233" t="s">
        <x:v>32</x:v>
      </x:c>
      <x:c r="E10" s="245"/>
      <x:c r="F10" s="234" t="s">
        <x:v>204</x:v>
      </x:c>
      <x:c r="G10" s="241"/>
      <x:c r="H10" s="247"/>
      <x:c r="I10" s="247"/>
      <x:c r="J10" s="247"/>
      <x:c r="K10" s="247"/>
      <x:c r="L10" s="247"/>
      <x:c r="M10" s="247"/>
      <x:c r="N10" s="243"/>
    </x:row>
    <x:row r="11" spans="1:14" ht="27.39999999999999857891" customHeight="1">
      <x:c r="A11" s="237"/>
      <x:c r="B11" s="234"/>
      <x:c r="C11" s="234"/>
      <x:c r="D11" s="233" t="s">
        <x:v>31</x:v>
      </x:c>
      <x:c r="E11" s="245"/>
      <x:c r="F11" s="234" t="s">
        <x:v>192</x:v>
      </x:c>
      <x:c r="G11" s="241"/>
      <x:c r="H11" s="247"/>
      <x:c r="I11" s="247"/>
      <x:c r="J11" s="247"/>
      <x:c r="K11" s="247"/>
      <x:c r="L11" s="247"/>
      <x:c r="M11" s="247"/>
      <x:c r="N11" s="243"/>
    </x:row>
    <x:row r="12" spans="1:16" ht="27.39999999999999857891" customHeight="1">
      <x:c r="A12" s="237"/>
      <x:c r="B12" s="234"/>
      <x:c r="C12" s="234"/>
      <x:c r="D12" s="233" t="s">
        <x:v>74</x:v>
      </x:c>
      <x:c r="E12" s="245"/>
      <x:c r="F12" s="234" t="s">
        <x:v>394</x:v>
      </x:c>
      <x:c r="G12" s="241"/>
      <x:c r="H12" s="247"/>
      <x:c r="I12" s="247"/>
      <x:c r="J12" s="247"/>
      <x:c r="K12" s="247"/>
      <x:c r="L12" s="247"/>
      <x:c r="M12" s="247"/>
      <x:c r="N12" s="243"/>
      <x:c r="P12" s="249"/>
    </x:row>
    <x:row r="13" spans="1:15" ht="27.39999999999999857891" customHeight="1">
      <x:c r="A13" s="237"/>
      <x:c r="B13" s="234"/>
      <x:c r="C13" s="234"/>
      <x:c r="D13" s="233" t="s">
        <x:v>63</x:v>
      </x:c>
      <x:c r="E13" s="245"/>
      <x:c r="F13" s="234" t="s">
        <x:v>367</x:v>
      </x:c>
      <x:c r="G13" s="241"/>
      <x:c r="H13" s="247"/>
      <x:c r="I13" s="247"/>
      <x:c r="J13" s="247"/>
      <x:c r="K13" s="247"/>
      <x:c r="L13" s="247"/>
      <x:c r="M13" s="247"/>
      <x:c r="N13" s="243"/>
      <x:c r="O13" s="250"/>
    </x:row>
    <x:row r="14" spans="1:15" ht="27.39999999999999857891" customHeight="1">
      <x:c r="A14" s="237"/>
      <x:c r="B14" s="234"/>
      <x:c r="C14" s="234"/>
      <x:c r="D14" s="233"/>
      <x:c r="E14" s="245"/>
      <x:c r="F14" s="234"/>
      <x:c r="G14" s="241"/>
      <x:c r="H14" s="247"/>
      <x:c r="I14" s="247"/>
      <x:c r="J14" s="247"/>
      <x:c r="K14" s="247"/>
      <x:c r="L14" s="247"/>
      <x:c r="M14" s="247"/>
      <x:c r="N14" s="243"/>
      <x:c r="O14" s="250"/>
    </x:row>
    <x:row r="15" spans="1:14" ht="27.39999999999999857891" customHeight="1">
      <x:c r="A15" s="237"/>
      <x:c r="B15" s="234"/>
      <x:c r="C15" s="234"/>
      <x:c r="D15" s="233"/>
      <x:c r="E15" s="245"/>
      <x:c r="F15" s="234"/>
      <x:c r="G15" s="241"/>
      <x:c r="H15" s="247"/>
      <x:c r="I15" s="247"/>
      <x:c r="J15" s="247"/>
      <x:c r="K15" s="247"/>
      <x:c r="L15" s="247"/>
      <x:c r="M15" s="247"/>
      <x:c r="N15" s="243"/>
    </x:row>
    <x:row r="16" spans="1:14" ht="27.39999999999999857891" customHeight="1">
      <x:c r="A16" s="237"/>
      <x:c r="B16" s="234"/>
      <x:c r="C16" s="234"/>
      <x:c r="D16" s="233"/>
      <x:c r="E16" s="245"/>
      <x:c r="F16" s="234"/>
      <x:c r="G16" s="241"/>
      <x:c r="H16" s="247"/>
      <x:c r="I16" s="247"/>
      <x:c r="J16" s="247"/>
      <x:c r="K16" s="247"/>
      <x:c r="L16" s="247"/>
      <x:c r="M16" s="247"/>
      <x:c r="N16" s="243"/>
    </x:row>
    <x:row r="17" spans="1:14" ht="8.44999999999999928946" customHeight="1">
      <x:c r="A17" s="237"/>
      <x:c r="B17" s="234"/>
      <x:c r="C17" s="234"/>
      <x:c r="D17" s="155"/>
      <x:c r="E17" s="63"/>
      <x:c r="G17" s="241"/>
      <x:c r="H17" s="247"/>
      <x:c r="I17" s="247"/>
      <x:c r="J17" s="247"/>
      <x:c r="K17" s="247"/>
      <x:c r="L17" s="247"/>
      <x:c r="M17" s="247"/>
      <x:c r="N17" s="243"/>
    </x:row>
    <x:row r="18" spans="1:14" s="52" customFormat="1" ht="25.5" customHeight="1">
      <x:c r="A18" s="51" t="s">
        <x:v>30</x:v>
      </x:c>
      <x:c r="C18" s="346" t="s">
        <x:v>33</x:v>
      </x:c>
      <x:c r="D18" s="346"/>
      <x:c r="E18" s="346"/>
      <x:c r="F18" s="344" t="str">
        <x:f>" 금"&amp;NUMBERSTRING($I$18,1)&amp;"원정"</x:f>
        <x:v xml:space="preserve"> 금영원정</x:v>
      </x:c>
      <x:c r="G18" s="344"/>
      <x:c r="H18" s="344"/>
      <x:c r="I18" s="356">
        <x:f>I20+I21</x:f>
        <x:v>0</x:v>
      </x:c>
      <x:c r="J18" s="356"/>
      <x:c r="K18" s="356"/>
      <x:c r="L18" s="58"/>
      <x:c r="M18" s="57"/>
      <x:c r="N18" s="53"/>
    </x:row>
    <x:row r="19" spans="1:14" ht="8.44999999999999928946" customHeight="1">
      <x:c r="A19" s="45"/>
      <x:c r="B19" s="44"/>
      <x:c r="C19" s="150"/>
      <x:c r="D19" s="150"/>
      <x:c r="E19" s="150"/>
      <x:c r="F19" s="151"/>
      <x:c r="H19" s="165"/>
      <x:c r="I19" s="151"/>
      <x:c r="J19" s="151"/>
      <x:c r="K19" s="151"/>
      <x:c r="L19" s="151"/>
      <x:c r="M19" s="151"/>
      <x:c r="N19" s="43"/>
    </x:row>
    <x:row r="20" spans="1:14" s="50" customFormat="1" ht="23.25" customHeight="1">
      <x:c r="A20" s="56"/>
      <x:c r="B20" s="54"/>
      <x:c r="C20" s="347" t="s">
        <x:v>36</x:v>
      </x:c>
      <x:c r="D20" s="347"/>
      <x:c r="E20" s="347"/>
      <x:c r="F20" s="344" t="str">
        <x:f>" 금"&amp;NUMBERSTRING($I$20,1)&amp;"원정"</x:f>
        <x:v xml:space="preserve"> 금영원정</x:v>
      </x:c>
      <x:c r="G20" s="344"/>
      <x:c r="H20" s="344"/>
      <x:c r="I20" s="355">
        <x:f>총괄내역서!H32</x:f>
        <x:v>0</x:v>
      </x:c>
      <x:c r="J20" s="355"/>
      <x:c r="K20" s="355"/>
      <x:c r="L20" s="152"/>
      <x:c r="M20" s="154"/>
      <x:c r="N20" s="55"/>
    </x:row>
    <x:row r="21" spans="1:14" s="50" customFormat="1" ht="23.25" customHeight="1">
      <x:c r="A21" s="56"/>
      <x:c r="B21" s="54"/>
      <x:c r="C21" s="347" t="s">
        <x:v>44</x:v>
      </x:c>
      <x:c r="D21" s="347"/>
      <x:c r="E21" s="347"/>
      <x:c r="F21" s="348" t="str">
        <x:f>" 금"&amp;NUMBERSTRING($I$21,1)&amp;"원정"</x:f>
        <x:v xml:space="preserve"> 금영원정</x:v>
      </x:c>
      <x:c r="G21" s="348"/>
      <x:c r="H21" s="348"/>
      <x:c r="I21" s="355">
        <x:f>총괄내역서!H33+총괄내역서!H34</x:f>
        <x:v>0</x:v>
      </x:c>
      <x:c r="J21" s="355"/>
      <x:c r="K21" s="355"/>
      <x:c r="L21" s="152"/>
      <x:c r="M21" s="154"/>
      <x:c r="N21" s="55"/>
    </x:row>
    <x:row r="22" spans="1:14" s="50" customFormat="1" ht="23.25" customHeight="1">
      <x:c r="A22" s="56"/>
      <x:c r="B22" s="54"/>
      <x:c r="C22" s="357"/>
      <x:c r="D22" s="357"/>
      <x:c r="E22" s="357"/>
      <x:c r="F22" s="348"/>
      <x:c r="G22" s="348"/>
      <x:c r="H22" s="348"/>
      <x:c r="I22" s="355"/>
      <x:c r="J22" s="355"/>
      <x:c r="K22" s="355"/>
      <x:c r="L22" s="152"/>
      <x:c r="M22" s="154"/>
      <x:c r="N22" s="55"/>
    </x:row>
    <x:row r="23" spans="1:14" s="50" customFormat="1" ht="5.45000000000000017764" customHeight="1">
      <x:c r="A23" s="56"/>
      <x:c r="B23" s="54"/>
      <x:c r="C23" s="347"/>
      <x:c r="D23" s="347"/>
      <x:c r="E23" s="347"/>
      <x:c r="F23" s="348"/>
      <x:c r="G23" s="348"/>
      <x:c r="H23" s="348"/>
      <x:c r="I23" s="355"/>
      <x:c r="J23" s="355"/>
      <x:c r="K23" s="355"/>
      <x:c r="L23" s="152"/>
      <x:c r="M23" s="154"/>
      <x:c r="N23" s="55"/>
    </x:row>
    <x:row r="24" spans="1:14" ht="6" customHeight="1">
      <x:c r="A24" s="46"/>
      <x:c r="B24" s="47"/>
      <x:c r="C24" s="342"/>
      <x:c r="D24" s="342"/>
      <x:c r="E24" s="342"/>
      <x:c r="F24" s="343"/>
      <x:c r="G24" s="343"/>
      <x:c r="H24" s="167"/>
      <x:c r="I24" s="167"/>
      <x:c r="J24" s="167"/>
      <x:c r="K24" s="167"/>
      <x:c r="L24" s="167"/>
      <x:c r="M24" s="47"/>
      <x:c r="N24" s="48"/>
    </x:row>
    <x:row r="26" spans="3:12" customHeight="1">
      <x:c r="C26" s="345"/>
      <x:c r="D26" s="345"/>
      <x:c r="E26" s="345"/>
      <x:c r="F26" s="154"/>
      <x:c r="G26" s="152"/>
      <x:c r="H26" s="152"/>
      <x:c r="I26" s="152"/>
      <x:c r="J26" s="152"/>
      <x:c r="K26" s="152"/>
      <x:c r="L26" s="152"/>
    </x:row>
    <x:row r="28" spans="6:8" customHeight="1">
      <x:c r="F28" s="153"/>
      <x:c r="H28" s="58"/>
    </x:row>
    <x:row r="29" spans="6:6" customHeight="1">
      <x:c r="F29" s="153"/>
    </x:row>
  </x:sheetData>
  <x:mergeCells count="21">
    <x:mergeCell ref="B2:D2"/>
    <x:mergeCell ref="A4:C5"/>
    <x:mergeCell ref="A6:N6"/>
    <x:mergeCell ref="C18:E18"/>
    <x:mergeCell ref="F18:H18"/>
    <x:mergeCell ref="I18:K18"/>
    <x:mergeCell ref="C20:E20"/>
    <x:mergeCell ref="F20:H20"/>
    <x:mergeCell ref="I20:K20"/>
    <x:mergeCell ref="C21:E21"/>
    <x:mergeCell ref="F21:H21"/>
    <x:mergeCell ref="I21:K21"/>
    <x:mergeCell ref="C22:E22"/>
    <x:mergeCell ref="F22:H22"/>
    <x:mergeCell ref="I22:K22"/>
    <x:mergeCell ref="C23:E23"/>
    <x:mergeCell ref="F23:H23"/>
    <x:mergeCell ref="I23:K23"/>
    <x:mergeCell ref="C24:E24"/>
    <x:mergeCell ref="F24:G24"/>
    <x:mergeCell ref="C26:E26"/>
  </x:mergeCells>
  <x:printOptions horizontalCentered="1" verticalCentered="0" headings="0" gridLines="0" gridLinesSet="1"/>
  <x:pageMargins left="0.98416668176651000977" right="0.39361110329627990723" top="0.59041666984558105469" bottom="0.59041666984558105469" header="0.11805555224418640137" footer="0.11805555224418640137"/>
  <x:pageSetup paperSize="9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ffc000"/>
  </x:sheetPr>
  <x:dimension ref="A1:S285"/>
  <x:sheetViews>
    <x:sheetView showGridLines="0" showZeros="0" view="pageBreakPreview" topLeftCell="A13" zoomScale="115" zoomScaleNormal="115" zoomScaleSheetLayoutView="100" workbookViewId="0">
      <x:selection activeCell="Q16" activeCellId="0" sqref="Q16:Q16"/>
    </x:sheetView>
  </x:sheetViews>
  <x:sheetFormatPr defaultColWidth="8.75" defaultRowHeight="20.10000000000000142109" customHeight="1"/>
  <x:cols>
    <x:col min="1" max="1" width="9.375" style="3" customWidth="1"/>
    <x:col min="2" max="2" width="4.25" style="4" customWidth="1"/>
    <x:col min="3" max="3" width="15.625" style="4" customWidth="1"/>
    <x:col min="4" max="4" width="10.25" style="22" customWidth="1"/>
    <x:col min="5" max="5" width="5.625" style="4" customWidth="1"/>
    <x:col min="6" max="6" width="4.625" style="3" customWidth="1"/>
    <x:col min="7" max="7" width="8.5" style="8" customWidth="1"/>
    <x:col min="8" max="8" width="11.625" style="7" customWidth="1"/>
    <x:col min="9" max="9" width="8.5" style="8" customWidth="1"/>
    <x:col min="10" max="10" width="10.625" style="8" customWidth="1"/>
    <x:col min="11" max="11" width="8.5" style="8" customWidth="1"/>
    <x:col min="12" max="12" width="10.625" style="8" customWidth="1"/>
    <x:col min="13" max="13" width="8.5" style="8" customWidth="1"/>
    <x:col min="14" max="14" width="10.625" style="8" customWidth="1"/>
    <x:col min="15" max="15" width="4.375" style="8" customWidth="1"/>
    <x:col min="16" max="16" width="11.25" style="25" customWidth="1"/>
    <x:col min="17" max="17" width="12.25" style="4" customWidth="1"/>
    <x:col min="18" max="20" width="13.75" style="4" bestFit="1" customWidth="1"/>
    <x:col min="21" max="21" width="11" style="4" bestFit="1" customWidth="1"/>
    <x:col min="22" max="30" width="8.75" style="4" customWidth="1"/>
    <x:col min="31" max="32" width="13.75" style="4" bestFit="1" customWidth="1"/>
    <x:col min="33" max="35" width="8.875" style="4" bestFit="1" customWidth="1"/>
    <x:col min="36" max="36" width="13.75" style="4" bestFit="1" customWidth="1"/>
    <x:col min="37" max="37" width="8.875" style="4" bestFit="1" customWidth="1"/>
    <x:col min="38" max="51" width="8.75" style="4" customWidth="1"/>
    <x:col min="52" max="52" width="13.75" style="4" bestFit="1" customWidth="1"/>
    <x:col min="53" max="16384" width="8.75" style="4"/>
  </x:cols>
  <x:sheetData>
    <x:row r="1" spans="2:16" customHeight="1">
      <x:c r="B1" s="169" t="str">
        <x:f>설계설명서!A7</x:f>
        <x:v>지방도456호선 횡계지구 배수시설 정비공사</x:v>
      </x:c>
      <x:c r="C1" s="5"/>
      <x:c r="D1" s="4"/>
      <x:c r="E1" s="3"/>
      <x:c r="F1" s="4"/>
      <x:c r="G1" s="6"/>
      <x:c r="J1" s="9"/>
      <x:c r="K1" s="9"/>
      <x:c r="L1" s="9"/>
      <x:c r="M1" s="9"/>
      <x:c r="N1" s="9"/>
      <x:c r="O1" s="9"/>
      <x:c r="P1" s="10"/>
    </x:row>
    <x:row r="2" spans="2:16" ht="21" customHeight="1">
      <x:c r="B2" s="366" t="s">
        <x:v>24</x:v>
      </x:c>
      <x:c r="C2" s="367"/>
      <x:c r="D2" s="368" t="s">
        <x:v>15</x:v>
      </x:c>
      <x:c r="E2" s="368" t="s">
        <x:v>332</x:v>
      </x:c>
      <x:c r="F2" s="368" t="s">
        <x:v>127</x:v>
      </x:c>
      <x:c r="G2" s="358" t="s">
        <x:v>88</x:v>
      </x:c>
      <x:c r="H2" s="359"/>
      <x:c r="I2" s="358" t="s">
        <x:v>29</x:v>
      </x:c>
      <x:c r="J2" s="359"/>
      <x:c r="K2" s="358" t="s">
        <x:v>17</x:v>
      </x:c>
      <x:c r="L2" s="359"/>
      <x:c r="M2" s="358" t="s">
        <x:v>11</x:v>
      </x:c>
      <x:c r="N2" s="359"/>
      <x:c r="O2" s="360" t="s">
        <x:v>144</x:v>
      </x:c>
      <x:c r="P2" s="10"/>
    </x:row>
    <x:row r="3" spans="2:16" ht="21" customHeight="1">
      <x:c r="B3" s="366"/>
      <x:c r="C3" s="367"/>
      <x:c r="D3" s="368"/>
      <x:c r="E3" s="368"/>
      <x:c r="F3" s="368"/>
      <x:c r="G3" s="12" t="s">
        <x:v>322</x:v>
      </x:c>
      <x:c r="H3" s="12" t="s">
        <x:v>313</x:v>
      </x:c>
      <x:c r="I3" s="12" t="s">
        <x:v>322</x:v>
      </x:c>
      <x:c r="J3" s="12" t="s">
        <x:v>313</x:v>
      </x:c>
      <x:c r="K3" s="12" t="s">
        <x:v>322</x:v>
      </x:c>
      <x:c r="L3" s="12" t="s">
        <x:v>313</x:v>
      </x:c>
      <x:c r="M3" s="12" t="s">
        <x:v>322</x:v>
      </x:c>
      <x:c r="N3" s="12" t="s">
        <x:v>313</x:v>
      </x:c>
      <x:c r="O3" s="361"/>
      <x:c r="P3" s="10"/>
    </x:row>
    <x:row r="4" spans="2:16" ht="21" customHeight="1">
      <x:c r="B4" s="365" t="s">
        <x:v>197</x:v>
      </x:c>
      <x:c r="C4" s="365"/>
      <x:c r="D4" s="365"/>
      <x:c r="E4" s="365"/>
      <x:c r="F4" s="365"/>
      <x:c r="G4" s="365"/>
      <x:c r="H4" s="365"/>
      <x:c r="I4" s="365"/>
      <x:c r="J4" s="365"/>
      <x:c r="K4" s="365"/>
      <x:c r="L4" s="365"/>
      <x:c r="M4" s="365"/>
      <x:c r="N4" s="365"/>
      <x:c r="O4" s="193"/>
      <x:c r="P4" s="87"/>
    </x:row>
    <x:row r="5" spans="1:16" ht="21" customHeight="1">
      <x:c r="A5" s="107" t="str">
        <x:f>IF(SUM(J5,L5,N5)=H5,"OK","검    토")</x:f>
        <x:v>OK</x:v>
      </x:c>
      <x:c r="B5" s="14">
        <x:v>1</x:v>
      </x:c>
      <x:c r="C5" s="181" t="s">
        <x:v>43</x:v>
      </x:c>
      <x:c r="D5" s="16"/>
      <x:c r="E5" s="17">
        <x:v>1</x:v>
      </x:c>
      <x:c r="F5" s="18" t="s">
        <x:v>132</x:v>
      </x:c>
      <x:c r="G5" s="19"/>
      <x:c r="H5" s="19"/>
      <x:c r="I5" s="166"/>
      <x:c r="J5" s="166"/>
      <x:c r="K5" s="166" t="str">
        <x:f>토목내역서!I5</x:f>
        <x:v/>
      </x:c>
      <x:c r="L5" s="166"/>
      <x:c r="M5" s="166" t="str">
        <x:f>토목내역서!K5</x:f>
        <x:v/>
      </x:c>
      <x:c r="N5" s="166"/>
      <x:c r="O5" s="166"/>
      <x:c r="P5" s="87"/>
    </x:row>
    <x:row r="6" spans="1:16" ht="21" customHeight="1">
      <x:c r="A6" s="107"/>
      <x:c r="B6" s="14">
        <x:f>B5+1</x:f>
        <x:v>2</x:v>
      </x:c>
      <x:c r="C6" s="181" t="s">
        <x:v>264</x:v>
      </x:c>
      <x:c r="D6" s="16"/>
      <x:c r="E6" s="17">
        <x:v>1</x:v>
      </x:c>
      <x:c r="F6" s="18" t="s">
        <x:v>132</x:v>
      </x:c>
      <x:c r="G6" s="19"/>
      <x:c r="H6" s="19"/>
      <x:c r="I6" s="166"/>
      <x:c r="J6" s="166"/>
      <x:c r="K6" s="166">
        <x:f>토목내역서!I18</x:f>
        <x:v>0</x:v>
      </x:c>
      <x:c r="L6" s="166"/>
      <x:c r="M6" s="166">
        <x:f>토목내역서!K18</x:f>
        <x:v>0</x:v>
      </x:c>
      <x:c r="N6" s="166"/>
      <x:c r="O6" s="166"/>
      <x:c r="P6" s="87"/>
    </x:row>
    <x:row r="7" spans="1:16" ht="21" customHeight="1">
      <x:c r="A7" s="107"/>
      <x:c r="B7" s="14">
        <x:f>B6+1</x:f>
        <x:v>3</x:v>
      </x:c>
      <x:c r="C7" s="181" t="s">
        <x:v>273</x:v>
      </x:c>
      <x:c r="D7" s="16"/>
      <x:c r="E7" s="17">
        <x:v>1</x:v>
      </x:c>
      <x:c r="F7" s="18" t="s">
        <x:v>132</x:v>
      </x:c>
      <x:c r="G7" s="19"/>
      <x:c r="H7" s="19"/>
      <x:c r="I7" s="166"/>
      <x:c r="J7" s="166"/>
      <x:c r="K7" s="166">
        <x:f>토목내역서!I29</x:f>
        <x:v>0</x:v>
      </x:c>
      <x:c r="L7" s="166"/>
      <x:c r="M7" s="166">
        <x:f>토목내역서!K29</x:f>
        <x:v>0</x:v>
      </x:c>
      <x:c r="N7" s="166"/>
      <x:c r="O7" s="166"/>
      <x:c r="P7" s="87"/>
    </x:row>
    <x:row r="8" spans="1:16" ht="21" customHeight="1">
      <x:c r="A8" s="107"/>
      <x:c r="B8" s="14">
        <x:f>B7+1</x:f>
        <x:v>4</x:v>
      </x:c>
      <x:c r="C8" s="181" t="s">
        <x:v>255</x:v>
      </x:c>
      <x:c r="D8" s="16"/>
      <x:c r="E8" s="17">
        <x:v>1</x:v>
      </x:c>
      <x:c r="F8" s="18" t="s">
        <x:v>132</x:v>
      </x:c>
      <x:c r="G8" s="19"/>
      <x:c r="H8" s="19"/>
      <x:c r="I8" s="166"/>
      <x:c r="J8" s="166"/>
      <x:c r="K8" s="166">
        <x:f>토목내역서!I44</x:f>
        <x:v>0</x:v>
      </x:c>
      <x:c r="L8" s="166"/>
      <x:c r="M8" s="166">
        <x:f>토목내역서!K44</x:f>
        <x:v>0</x:v>
      </x:c>
      <x:c r="N8" s="166"/>
      <x:c r="O8" s="166"/>
      <x:c r="P8" s="87"/>
    </x:row>
    <x:row r="9" spans="1:18" ht="21" customHeight="1">
      <x:c r="A9" s="107" t="str">
        <x:f>IF(SUM(J9,L9,N9)=H9,"OK","검    토")</x:f>
        <x:v>OK</x:v>
      </x:c>
      <x:c r="B9" s="14">
        <x:f>B8+1</x:f>
        <x:v>5</x:v>
      </x:c>
      <x:c r="C9" s="181" t="s">
        <x:v>357</x:v>
      </x:c>
      <x:c r="D9" s="20"/>
      <x:c r="E9" s="17">
        <x:v>1</x:v>
      </x:c>
      <x:c r="F9" s="18" t="s">
        <x:v>132</x:v>
      </x:c>
      <x:c r="G9" s="19"/>
      <x:c r="H9" s="19"/>
      <x:c r="I9" s="166" t="s">
        <x:v>141</x:v>
      </x:c>
      <x:c r="J9" s="166"/>
      <x:c r="K9" s="166"/>
      <x:c r="L9" s="166"/>
      <x:c r="M9" s="166"/>
      <x:c r="N9" s="166"/>
      <x:c r="O9" s="166"/>
      <x:c r="P9" s="87"/>
      <x:c r="Q9" s="4" t="s">
        <x:v>366</x:v>
      </x:c>
      <x:c r="R9" s="4" t="s">
        <x:v>359</x:v>
      </x:c>
    </x:row>
    <x:row r="10" spans="1:19" ht="21" customHeight="1">
      <x:c r="A10" s="107" t="str">
        <x:f>IF(SUM(J10,L10,N10)=H10,"OK","검    토")</x:f>
        <x:v>OK</x:v>
      </x:c>
      <x:c r="B10" s="49" t="s">
        <x:v>133</x:v>
      </x:c>
      <x:c r="C10" s="15" t="s">
        <x:v>328</x:v>
      </x:c>
      <x:c r="D10" s="16"/>
      <x:c r="E10" s="17"/>
      <x:c r="F10" s="18"/>
      <x:c r="G10" s="19"/>
      <x:c r="H10" s="19"/>
      <x:c r="I10" s="19"/>
      <x:c r="J10" s="19"/>
      <x:c r="K10" s="19"/>
      <x:c r="L10" s="19"/>
      <x:c r="M10" s="19"/>
      <x:c r="N10" s="19"/>
      <x:c r="O10" s="19"/>
      <x:c r="P10" s="87"/>
      <x:c r="Q10" s="4">
        <x:f>J10+L10</x:f>
        <x:v>0</x:v>
      </x:c>
      <x:c r="R10" s="4">
        <x:f>H33</x:f>
        <x:v>0</x:v>
      </x:c>
      <x:c r="S10" s="4">
        <x:f>R10+Q10</x:f>
        <x:v>0</x:v>
      </x:c>
    </x:row>
    <x:row r="11" spans="2:16" ht="21" customHeight="1">
      <x:c r="B11" s="14">
        <x:f>+B9+1</x:f>
        <x:v>6</x:v>
      </x:c>
      <x:c r="C11" s="15" t="s">
        <x:v>338</x:v>
      </x:c>
      <x:c r="D11" s="20">
        <x:v>0.191</x:v>
      </x:c>
      <x:c r="E11" s="17">
        <x:v>1</x:v>
      </x:c>
      <x:c r="F11" s="18" t="s">
        <x:v>132</x:v>
      </x:c>
      <x:c r="G11" s="19"/>
      <x:c r="H11" s="19"/>
      <x:c r="I11" s="102" t="s">
        <x:v>20</x:v>
      </x:c>
      <x:c r="J11" s="103"/>
      <x:c r="K11" s="103"/>
      <x:c r="L11" s="103"/>
      <x:c r="M11" s="103"/>
      <x:c r="N11" s="104"/>
      <x:c r="O11" s="19"/>
      <x:c r="P11" s="87"/>
    </x:row>
    <x:row r="12" spans="2:16" ht="21" customHeight="1">
      <x:c r="B12" s="14">
        <x:f t="shared" ref="B12:B24" si="0">B11+1</x:f>
        <x:v>7</x:v>
      </x:c>
      <x:c r="C12" s="15" t="s">
        <x:v>325</x:v>
      </x:c>
      <x:c r="D12" s="20">
        <x:v>0.035599999999999998</x:v>
      </x:c>
      <x:c r="E12" s="17">
        <x:v>1</x:v>
      </x:c>
      <x:c r="F12" s="18" t="s">
        <x:v>132</x:v>
      </x:c>
      <x:c r="G12" s="19"/>
      <x:c r="H12" s="19"/>
      <x:c r="I12" s="102" t="s">
        <x:v>303</x:v>
      </x:c>
      <x:c r="J12" s="103"/>
      <x:c r="K12" s="103"/>
      <x:c r="L12" s="103"/>
      <x:c r="M12" s="103"/>
      <x:c r="N12" s="104"/>
      <x:c r="O12" s="19"/>
      <x:c r="P12" s="87"/>
    </x:row>
    <x:row r="13" spans="2:16" ht="21" customHeight="1">
      <x:c r="B13" s="14">
        <x:f t="shared" si="0"/>
        <x:v>8</x:v>
      </x:c>
      <x:c r="C13" s="15" t="s">
        <x:v>319</x:v>
      </x:c>
      <x:c r="D13" s="20">
        <x:v>0.010099999999999999</x:v>
      </x:c>
      <x:c r="E13" s="17">
        <x:v>1</x:v>
      </x:c>
      <x:c r="F13" s="18" t="s">
        <x:v>132</x:v>
      </x:c>
      <x:c r="G13" s="19"/>
      <x:c r="H13" s="19"/>
      <x:c r="I13" s="102" t="s">
        <x:v>311</x:v>
      </x:c>
      <x:c r="J13" s="103"/>
      <x:c r="K13" s="103"/>
      <x:c r="L13" s="103"/>
      <x:c r="M13" s="103"/>
      <x:c r="N13" s="104"/>
      <x:c r="O13" s="19"/>
      <x:c r="P13" s="87"/>
    </x:row>
    <x:row r="14" spans="2:16" ht="21" customHeight="1">
      <x:c r="B14" s="14">
        <x:f t="shared" si="0"/>
        <x:v>9</x:v>
      </x:c>
      <x:c r="C14" s="15" t="s">
        <x:v>323</x:v>
      </x:c>
      <x:c r="D14" s="190">
        <x:v>0.035950000000000004</x:v>
      </x:c>
      <x:c r="E14" s="17">
        <x:v>1</x:v>
      </x:c>
      <x:c r="F14" s="18" t="s">
        <x:v>132</x:v>
      </x:c>
      <x:c r="G14" s="19"/>
      <x:c r="H14" s="19"/>
      <x:c r="I14" s="102" t="s">
        <x:v>16</x:v>
      </x:c>
      <x:c r="J14" s="103"/>
      <x:c r="K14" s="103"/>
      <x:c r="L14" s="103"/>
      <x:c r="M14" s="103"/>
      <x:c r="N14" s="104"/>
      <x:c r="O14" s="19"/>
      <x:c r="P14" s="87"/>
    </x:row>
    <x:row r="15" spans="2:16" ht="21" customHeight="1">
      <x:c r="B15" s="14">
        <x:f t="shared" si="0"/>
        <x:v>10</x:v>
      </x:c>
      <x:c r="C15" s="15" t="s">
        <x:v>330</x:v>
      </x:c>
      <x:c r="D15" s="20">
        <x:v>0.047499999999999998</x:v>
      </x:c>
      <x:c r="E15" s="17">
        <x:v>1</x:v>
      </x:c>
      <x:c r="F15" s="18" t="s">
        <x:v>132</x:v>
      </x:c>
      <x:c r="G15" s="19"/>
      <x:c r="H15" s="19"/>
      <x:c r="I15" s="102" t="s">
        <x:v>18</x:v>
      </x:c>
      <x:c r="J15" s="103"/>
      <x:c r="K15" s="103"/>
      <x:c r="L15" s="103"/>
      <x:c r="M15" s="103"/>
      <x:c r="N15" s="104"/>
      <x:c r="O15" s="19"/>
      <x:c r="P15" s="87"/>
    </x:row>
    <x:row r="16" spans="2:16" ht="21" customHeight="1">
      <x:c r="B16" s="14">
        <x:f t="shared" si="0"/>
        <x:v>11</x:v>
      </x:c>
      <x:c r="C16" s="15" t="s">
        <x:v>234</x:v>
      </x:c>
      <x:c r="D16" s="20">
        <x:v>0.13139999999999999</x:v>
      </x:c>
      <x:c r="E16" s="17">
        <x:v>1</x:v>
      </x:c>
      <x:c r="F16" s="18" t="s">
        <x:v>132</x:v>
      </x:c>
      <x:c r="G16" s="19"/>
      <x:c r="H16" s="19"/>
      <x:c r="I16" s="102" t="s">
        <x:v>78</x:v>
      </x:c>
      <x:c r="J16" s="103"/>
      <x:c r="K16" s="103"/>
      <x:c r="L16" s="103"/>
      <x:c r="M16" s="103"/>
      <x:c r="N16" s="104"/>
      <x:c r="O16" s="19"/>
      <x:c r="P16" s="87"/>
    </x:row>
    <x:row r="17" spans="2:16" ht="21" customHeight="1">
      <x:c r="B17" s="14">
        <x:f t="shared" si="0"/>
        <x:v>12</x:v>
      </x:c>
      <x:c r="C17" s="15" t="s">
        <x:v>231</x:v>
      </x:c>
      <x:c r="D17" s="20">
        <x:v>0.0315</x:v>
      </x:c>
      <x:c r="E17" s="17">
        <x:v>1</x:v>
      </x:c>
      <x:c r="F17" s="18" t="s">
        <x:v>132</x:v>
      </x:c>
      <x:c r="G17" s="19"/>
      <x:c r="H17" s="19"/>
      <x:c r="I17" s="102" t="s">
        <x:v>399</x:v>
      </x:c>
      <x:c r="J17" s="103"/>
      <x:c r="K17" s="103"/>
      <x:c r="L17" s="103"/>
      <x:c r="M17" s="103"/>
      <x:c r="N17" s="104"/>
      <x:c r="O17" s="19"/>
      <x:c r="P17" s="87"/>
    </x:row>
    <x:row r="18" spans="2:16" ht="21" hidden="1" customHeight="1">
      <x:c r="B18" s="14">
        <x:v>0</x:v>
      </x:c>
      <x:c r="C18" s="15" t="s">
        <x:v>251</x:v>
      </x:c>
      <x:c r="D18" s="20">
        <x:v>0</x:v>
      </x:c>
      <x:c r="E18" s="17">
        <x:v>1</x:v>
      </x:c>
      <x:c r="F18" s="18" t="s">
        <x:v>132</x:v>
      </x:c>
      <x:c r="G18" s="19"/>
      <x:c r="H18" s="19"/>
      <x:c r="I18" s="102" t="s">
        <x:v>85</x:v>
      </x:c>
      <x:c r="J18" s="103"/>
      <x:c r="K18" s="103"/>
      <x:c r="L18" s="103"/>
      <x:c r="M18" s="103"/>
      <x:c r="N18" s="104"/>
      <x:c r="O18" s="19"/>
      <x:c r="P18" s="87"/>
    </x:row>
    <x:row r="19" spans="2:16" ht="21" customHeight="1">
      <x:c r="B19" s="14">
        <x:f>B17+1</x:f>
        <x:v>13</x:v>
      </x:c>
      <x:c r="C19" s="15" t="s">
        <x:v>228</x:v>
      </x:c>
      <x:c r="D19" s="20">
        <x:v>0.055000000000000004</x:v>
      </x:c>
      <x:c r="E19" s="17">
        <x:v>1</x:v>
      </x:c>
      <x:c r="F19" s="18" t="s">
        <x:v>132</x:v>
      </x:c>
      <x:c r="G19" s="19"/>
      <x:c r="H19" s="19"/>
      <x:c r="I19" s="102" t="s">
        <x:v>397</x:v>
      </x:c>
      <x:c r="J19" s="103"/>
      <x:c r="K19" s="103"/>
      <x:c r="L19" s="103"/>
      <x:c r="M19" s="103"/>
      <x:c r="N19" s="104"/>
      <x:c r="O19" s="19"/>
      <x:c r="P19" s="87"/>
    </x:row>
    <x:row r="20" spans="2:16" ht="21" customHeight="1">
      <x:c r="B20" s="14">
        <x:f t="shared" si="0"/>
        <x:v>14</x:v>
      </x:c>
      <x:c r="C20" s="15" t="s">
        <x:v>318</x:v>
      </x:c>
      <x:c r="D20" s="20">
        <x:v>0.0089999999999999991</x:v>
      </x:c>
      <x:c r="E20" s="17">
        <x:v>1</x:v>
      </x:c>
      <x:c r="F20" s="18" t="s">
        <x:v>132</x:v>
      </x:c>
      <x:c r="G20" s="19"/>
      <x:c r="H20" s="19"/>
      <x:c r="I20" s="102" t="s">
        <x:v>19</x:v>
      </x:c>
      <x:c r="J20" s="103"/>
      <x:c r="K20" s="103"/>
      <x:c r="L20" s="103"/>
      <x:c r="M20" s="103"/>
      <x:c r="N20" s="104"/>
      <x:c r="O20" s="19"/>
      <x:c r="P20" s="87"/>
    </x:row>
    <x:row r="21" spans="2:16" ht="21" hidden="1" customHeight="1">
      <x:c r="B21" s="14">
        <x:v>0</x:v>
      </x:c>
      <x:c r="C21" s="136" t="s">
        <x:v>82</x:v>
      </x:c>
      <x:c r="D21" s="190">
        <x:v>0</x:v>
      </x:c>
      <x:c r="E21" s="17">
        <x:v>1</x:v>
      </x:c>
      <x:c r="F21" s="18" t="s">
        <x:v>132</x:v>
      </x:c>
      <x:c r="G21" s="19"/>
      <x:c r="H21" s="19"/>
      <x:c r="I21" s="102" t="s">
        <x:v>402</x:v>
      </x:c>
      <x:c r="J21" s="103"/>
      <x:c r="K21" s="103"/>
      <x:c r="L21" s="103"/>
      <x:c r="M21" s="103"/>
      <x:c r="N21" s="104"/>
      <x:c r="O21" s="19"/>
      <x:c r="P21" s="87"/>
    </x:row>
    <x:row r="22" spans="2:16" ht="21" customHeight="1">
      <x:c r="B22" s="14">
        <x:f>B20+1</x:f>
        <x:v>15</x:v>
      </x:c>
      <x:c r="C22" s="182" t="s">
        <x:v>79</x:v>
      </x:c>
      <x:c r="D22" s="20">
        <x:v>0.0032000000000000001</x:v>
      </x:c>
      <x:c r="E22" s="183">
        <x:v>1</x:v>
      </x:c>
      <x:c r="F22" s="184" t="s">
        <x:v>132</x:v>
      </x:c>
      <x:c r="G22" s="19"/>
      <x:c r="H22" s="19"/>
      <x:c r="I22" s="102" t="s">
        <x:v>403</x:v>
      </x:c>
      <x:c r="J22" s="103"/>
      <x:c r="K22" s="103"/>
      <x:c r="L22" s="103"/>
      <x:c r="M22" s="103"/>
      <x:c r="N22" s="104"/>
      <x:c r="O22" s="19"/>
      <x:c r="P22" s="4"/>
    </x:row>
    <x:row r="23" spans="2:16" ht="21" customHeight="1">
      <x:c r="B23" s="14">
        <x:f t="shared" si="0"/>
        <x:v>16</x:v>
      </x:c>
      <x:c r="C23" s="182" t="s">
        <x:v>49</x:v>
      </x:c>
      <x:c r="D23" s="264">
        <x:v>0.000059999999999999998</x:v>
      </x:c>
      <x:c r="E23" s="265">
        <x:v>1</x:v>
      </x:c>
      <x:c r="F23" s="184" t="s">
        <x:v>132</x:v>
      </x:c>
      <x:c r="G23" s="266"/>
      <x:c r="H23" s="266"/>
      <x:c r="I23" s="267" t="s">
        <x:v>309</x:v>
      </x:c>
      <x:c r="J23" s="268"/>
      <x:c r="K23" s="268"/>
      <x:c r="L23" s="268"/>
      <x:c r="M23" s="268"/>
      <x:c r="N23" s="269"/>
      <x:c r="O23" s="19"/>
      <x:c r="P23" s="4"/>
    </x:row>
    <x:row r="24" spans="2:16" ht="21" customHeight="1">
      <x:c r="B24" s="14">
        <x:f t="shared" si="0"/>
        <x:v>17</x:v>
      </x:c>
      <x:c r="C24" s="270" t="s">
        <x:v>46</x:v>
      </x:c>
      <x:c r="D24" s="264">
        <x:v>0.00090000000000000002</x:v>
      </x:c>
      <x:c r="E24" s="265">
        <x:v>1</x:v>
      </x:c>
      <x:c r="F24" s="184" t="s">
        <x:v>132</x:v>
      </x:c>
      <x:c r="G24" s="266"/>
      <x:c r="H24" s="266"/>
      <x:c r="I24" s="267" t="s">
        <x:v>404</x:v>
      </x:c>
      <x:c r="J24" s="268"/>
      <x:c r="K24" s="268"/>
      <x:c r="L24" s="268"/>
      <x:c r="M24" s="268"/>
      <x:c r="N24" s="269"/>
      <x:c r="O24" s="19"/>
      <x:c r="P24" s="4"/>
    </x:row>
    <x:row r="25" spans="2:16" ht="21" customHeight="1">
      <x:c r="B25" s="14">
        <x:f>B24+1</x:f>
        <x:v>18</x:v>
      </x:c>
      <x:c r="C25" s="182" t="s">
        <x:v>324</x:v>
      </x:c>
      <x:c r="D25" s="20"/>
      <x:c r="E25" s="183">
        <x:v>1</x:v>
      </x:c>
      <x:c r="F25" s="184" t="s">
        <x:v>132</x:v>
      </x:c>
      <x:c r="G25" s="19"/>
      <x:c r="H25" s="19"/>
      <x:c r="I25" s="102"/>
      <x:c r="J25" s="103"/>
      <x:c r="K25" s="103"/>
      <x:c r="L25" s="103"/>
      <x:c r="M25" s="103"/>
      <x:c r="N25" s="104"/>
      <x:c r="O25" s="19"/>
      <x:c r="P25" s="4"/>
    </x:row>
    <x:row r="26" spans="2:16" ht="21" customHeight="1">
      <x:c r="B26" s="49" t="s">
        <x:v>133</x:v>
      </x:c>
      <x:c r="C26" s="15" t="s">
        <x:v>230</x:v>
      </x:c>
      <x:c r="D26" s="20"/>
      <x:c r="E26" s="17"/>
      <x:c r="F26" s="18"/>
      <x:c r="G26" s="19"/>
      <x:c r="H26" s="19"/>
      <x:c r="I26" s="102" t="s">
        <x:v>396</x:v>
      </x:c>
      <x:c r="J26" s="103"/>
      <x:c r="K26" s="103"/>
      <x:c r="L26" s="103"/>
      <x:c r="M26" s="103"/>
      <x:c r="N26" s="104"/>
      <x:c r="O26" s="19"/>
      <x:c r="P26" s="87"/>
    </x:row>
    <x:row r="27" spans="1:16" ht="21" customHeight="1">
      <x:c r="A27" s="106" t="s">
        <x:v>326</x:v>
      </x:c>
      <x:c r="B27" s="14">
        <x:f>B25+1</x:f>
        <x:v>19</x:v>
      </x:c>
      <x:c r="C27" s="15" t="s">
        <x:v>314</x:v>
      </x:c>
      <x:c r="D27" s="20">
        <x:v>0.080000000000000004</x:v>
      </x:c>
      <x:c r="E27" s="17">
        <x:v>1</x:v>
      </x:c>
      <x:c r="F27" s="18" t="s">
        <x:v>132</x:v>
      </x:c>
      <x:c r="G27" s="19"/>
      <x:c r="H27" s="19"/>
      <x:c r="I27" s="102" t="s">
        <x:v>25</x:v>
      </x:c>
      <x:c r="J27" s="103"/>
      <x:c r="K27" s="103"/>
      <x:c r="L27" s="103"/>
      <x:c r="M27" s="103"/>
      <x:c r="N27" s="104"/>
      <x:c r="O27" s="19"/>
      <x:c r="P27" s="87"/>
    </x:row>
    <x:row r="28" spans="1:16" ht="21" customHeight="1">
      <x:c r="A28" s="125">
        <x:f>INT(($H$26+$H$27-L10)*$D$28)</x:f>
        <x:v>0</x:v>
      </x:c>
      <x:c r="B28" s="14">
        <x:f>+B27+1</x:f>
        <x:v>20</x:v>
      </x:c>
      <x:c r="C28" s="15" t="s">
        <x:v>22</x:v>
      </x:c>
      <x:c r="D28" s="20">
        <x:v>0.14999999999999999</x:v>
      </x:c>
      <x:c r="E28" s="17">
        <x:v>1</x:v>
      </x:c>
      <x:c r="F28" s="18" t="s">
        <x:v>132</x:v>
      </x:c>
      <x:c r="G28" s="19"/>
      <x:c r="H28" s="164"/>
      <x:c r="I28" s="102" t="s">
        <x:v>307</x:v>
      </x:c>
      <x:c r="J28" s="103"/>
      <x:c r="K28" s="103"/>
      <x:c r="L28" s="103"/>
      <x:c r="M28" s="103"/>
      <x:c r="N28" s="104"/>
      <x:c r="O28" s="19"/>
      <x:c r="P28" s="87"/>
    </x:row>
    <x:row r="29" spans="1:16" ht="21" hidden="1" customHeight="1">
      <x:c r="A29" s="125"/>
      <x:c r="B29" s="14">
        <x:v>0</x:v>
      </x:c>
      <x:c r="C29" s="15" t="s">
        <x:v>379</x:v>
      </x:c>
      <x:c r="D29" s="20"/>
      <x:c r="E29" s="17">
        <x:v>1</x:v>
      </x:c>
      <x:c r="F29" s="18" t="s">
        <x:v>132</x:v>
      </x:c>
      <x:c r="G29" s="19"/>
      <x:c r="H29" s="164"/>
      <x:c r="I29" s="102"/>
      <x:c r="J29" s="103"/>
      <x:c r="K29" s="103"/>
      <x:c r="L29" s="103"/>
      <x:c r="M29" s="103"/>
      <x:c r="N29" s="104"/>
      <x:c r="O29" s="19"/>
      <x:c r="P29" s="87"/>
    </x:row>
    <x:row r="30" spans="1:16" ht="21" customHeight="1">
      <x:c r="A30" s="130">
        <x:v>7874794</x:v>
      </x:c>
      <x:c r="B30" s="49" t="s">
        <x:v>133</x:v>
      </x:c>
      <x:c r="C30" s="15" t="s">
        <x:v>229</x:v>
      </x:c>
      <x:c r="D30" s="20"/>
      <x:c r="E30" s="17"/>
      <x:c r="F30" s="18"/>
      <x:c r="G30" s="19"/>
      <x:c r="H30" s="19"/>
      <x:c r="I30" s="102" t="s">
        <x:v>301</x:v>
      </x:c>
      <x:c r="J30" s="103"/>
      <x:c r="K30" s="103"/>
      <x:c r="L30" s="103"/>
      <x:c r="M30" s="103"/>
      <x:c r="N30" s="104"/>
      <x:c r="O30" s="19"/>
      <x:c r="P30" s="87"/>
    </x:row>
    <x:row r="31" spans="1:16" ht="21" customHeight="1">
      <x:c r="A31" s="126">
        <x:f>A28-A30</x:f>
        <x:v>-7874794</x:v>
      </x:c>
      <x:c r="B31" s="14">
        <x:f>B28+1</x:f>
        <x:v>21</x:v>
      </x:c>
      <x:c r="C31" s="15" t="s">
        <x:v>317</x:v>
      </x:c>
      <x:c r="D31" s="20">
        <x:v>0.10000000000000001</x:v>
      </x:c>
      <x:c r="E31" s="17">
        <x:v>1</x:v>
      </x:c>
      <x:c r="F31" s="18" t="s">
        <x:v>132</x:v>
      </x:c>
      <x:c r="G31" s="19"/>
      <x:c r="H31" s="19"/>
      <x:c r="I31" s="102" t="s">
        <x:v>23</x:v>
      </x:c>
      <x:c r="J31" s="103"/>
      <x:c r="K31" s="103"/>
      <x:c r="L31" s="103"/>
      <x:c r="M31" s="103"/>
      <x:c r="N31" s="104"/>
      <x:c r="O31" s="19"/>
      <x:c r="P31" s="87"/>
    </x:row>
    <x:row r="32" spans="1:16" ht="21" customHeight="1">
      <x:c r="A32" s="82"/>
      <x:c r="B32" s="49" t="s">
        <x:v>133</x:v>
      </x:c>
      <x:c r="C32" s="15" t="s">
        <x:v>331</x:v>
      </x:c>
      <x:c r="D32" s="16"/>
      <x:c r="E32" s="17"/>
      <x:c r="F32" s="18"/>
      <x:c r="G32" s="19"/>
      <x:c r="H32" s="19"/>
      <x:c r="I32" s="102" t="s">
        <x:v>38</x:v>
      </x:c>
      <x:c r="J32" s="103"/>
      <x:c r="K32" s="103"/>
      <x:c r="L32" s="103"/>
      <x:c r="M32" s="103"/>
      <x:c r="N32" s="104"/>
      <x:c r="O32" s="19"/>
      <x:c r="P32" s="87">
        <x:f>H32</x:f>
        <x:v>0</x:v>
      </x:c>
    </x:row>
    <x:row r="33" spans="1:16" ht="21" customHeight="1">
      <x:c r="A33" s="83"/>
      <x:c r="B33" s="14">
        <x:f>B31+1</x:f>
        <x:v>22</x:v>
      </x:c>
      <x:c r="C33" s="15" t="s">
        <x:v>335</x:v>
      </x:c>
      <x:c r="D33" s="16" t="s">
        <x:v>359</x:v>
      </x:c>
      <x:c r="E33" s="17">
        <x:v>1</x:v>
      </x:c>
      <x:c r="F33" s="18" t="s">
        <x:v>132</x:v>
      </x:c>
      <x:c r="G33" s="19"/>
      <x:c r="H33" s="19"/>
      <x:c r="I33" s="105"/>
      <x:c r="J33" s="103"/>
      <x:c r="K33" s="103"/>
      <x:c r="L33" s="103"/>
      <x:c r="M33" s="103"/>
      <x:c r="N33" s="104"/>
      <x:c r="O33" s="19"/>
      <x:c r="P33" s="87"/>
    </x:row>
    <x:row r="34" spans="1:16" ht="21" hidden="1" customHeight="1">
      <x:c r="A34" s="83"/>
      <x:c r="B34" s="14">
        <x:f>B33+1</x:f>
        <x:v>23</x:v>
      </x:c>
      <x:c r="C34" s="15" t="s">
        <x:v>335</x:v>
      </x:c>
      <x:c r="D34" s="16" t="s">
        <x:v>370</x:v>
      </x:c>
      <x:c r="E34" s="17">
        <x:v>1</x:v>
      </x:c>
      <x:c r="F34" s="18" t="s">
        <x:v>132</x:v>
      </x:c>
      <x:c r="G34" s="19"/>
      <x:c r="H34" s="19"/>
      <x:c r="I34" s="105"/>
      <x:c r="J34" s="103"/>
      <x:c r="K34" s="103"/>
      <x:c r="L34" s="103"/>
      <x:c r="M34" s="103"/>
      <x:c r="N34" s="104"/>
      <x:c r="O34" s="19"/>
      <x:c r="P34" s="87">
        <x:f>H34+H33</x:f>
        <x:v>0</x:v>
      </x:c>
    </x:row>
    <x:row r="35" spans="2:16" ht="21" customHeight="1">
      <x:c r="B35" s="49" t="s">
        <x:v>133</x:v>
      </x:c>
      <x:c r="C35" s="15" t="s">
        <x:v>232</x:v>
      </x:c>
      <x:c r="D35" s="16"/>
      <x:c r="E35" s="13"/>
      <x:c r="F35" s="18"/>
      <x:c r="G35" s="19"/>
      <x:c r="H35" s="19"/>
      <x:c r="I35" s="362" t="s">
        <x:v>55</x:v>
      </x:c>
      <x:c r="J35" s="363"/>
      <x:c r="K35" s="363"/>
      <x:c r="L35" s="363"/>
      <x:c r="M35" s="363"/>
      <x:c r="N35" s="364"/>
      <x:c r="O35" s="194"/>
      <x:c r="P35" s="87" t="e">
        <x:f>P32+P34+#REF!+#REF!</x:f>
        <x:v>#REF!</x:v>
      </x:c>
    </x:row>
    <x:row r="36" spans="2:16" customHeight="1">
      <x:c r="B36" s="88"/>
      <x:c r="C36" s="21"/>
      <x:c r="E36" s="23"/>
      <x:c r="G36" s="24"/>
      <x:c r="H36" s="24"/>
      <x:c r="I36" s="24"/>
      <x:c r="J36" s="24"/>
      <x:c r="K36" s="24"/>
      <x:c r="L36" s="24"/>
      <x:c r="M36" s="24"/>
      <x:c r="N36" s="24"/>
      <x:c r="O36" s="24"/>
      <x:c r="P36" s="87"/>
    </x:row>
    <x:row r="37" spans="2:16" customHeight="1">
      <x:c r="B37" s="88"/>
      <x:c r="C37" s="21"/>
      <x:c r="E37" s="23"/>
      <x:c r="G37" s="24"/>
      <x:c r="H37" s="24"/>
      <x:c r="I37" s="24"/>
      <x:c r="J37" s="24"/>
      <x:c r="K37" s="24"/>
      <x:c r="L37" s="24"/>
      <x:c r="M37" s="24"/>
      <x:c r="N37" s="24"/>
      <x:c r="O37" s="24"/>
      <x:c r="P37" s="87"/>
    </x:row>
    <x:row r="38" spans="2:16" customHeight="1">
      <x:c r="B38" s="88"/>
      <x:c r="C38" s="21"/>
      <x:c r="E38" s="23"/>
      <x:c r="G38" s="24"/>
      <x:c r="H38" s="24"/>
      <x:c r="I38" s="24"/>
      <x:c r="J38" s="24"/>
      <x:c r="K38" s="24"/>
      <x:c r="L38" s="24"/>
      <x:c r="M38" s="24"/>
      <x:c r="N38" s="24"/>
      <x:c r="O38" s="24"/>
      <x:c r="P38" s="87"/>
    </x:row>
    <x:row r="39" spans="2:16" customHeight="1">
      <x:c r="B39" s="88"/>
      <x:c r="C39" s="21"/>
      <x:c r="E39" s="23"/>
      <x:c r="G39" s="24"/>
      <x:c r="H39" s="24"/>
      <x:c r="I39" s="24"/>
      <x:c r="J39" s="24"/>
      <x:c r="K39" s="24"/>
      <x:c r="L39" s="24"/>
      <x:c r="M39" s="24"/>
      <x:c r="N39" s="24"/>
      <x:c r="O39" s="24"/>
      <x:c r="P39" s="87"/>
    </x:row>
    <x:row r="40" spans="1:16" customHeight="1">
      <x:c r="A40" s="84"/>
      <x:c r="C40" s="85"/>
      <x:c r="D40" s="4"/>
      <x:c r="E40" s="86"/>
      <x:c r="F40" s="4"/>
      <x:c r="G40" s="7"/>
      <x:c r="I40" s="7"/>
      <x:c r="J40" s="7"/>
      <x:c r="K40" s="7"/>
      <x:c r="L40" s="7"/>
      <x:c r="M40" s="7"/>
      <x:c r="N40" s="7"/>
      <x:c r="O40" s="7"/>
      <x:c r="P40" s="87"/>
    </x:row>
    <x:row r="41" spans="1:16" customHeight="1">
      <x:c r="A41" s="84"/>
      <x:c r="C41" s="85"/>
      <x:c r="D41" s="4"/>
      <x:c r="E41" s="86"/>
      <x:c r="F41" s="4"/>
      <x:c r="G41" s="7"/>
      <x:c r="I41" s="7"/>
      <x:c r="J41" s="7"/>
      <x:c r="K41" s="7"/>
      <x:c r="L41" s="7"/>
      <x:c r="M41" s="7"/>
      <x:c r="N41" s="7"/>
      <x:c r="O41" s="7"/>
      <x:c r="P41" s="87"/>
    </x:row>
    <x:row r="42" spans="1:16" customHeight="1">
      <x:c r="A42" s="84"/>
      <x:c r="C42" s="85"/>
      <x:c r="D42" s="4"/>
      <x:c r="E42" s="86"/>
      <x:c r="F42" s="4"/>
      <x:c r="G42" s="7"/>
      <x:c r="I42" s="7"/>
      <x:c r="J42" s="7"/>
      <x:c r="K42" s="7"/>
      <x:c r="L42" s="7"/>
      <x:c r="M42" s="7"/>
      <x:c r="N42" s="7"/>
      <x:c r="O42" s="7"/>
      <x:c r="P42" s="87"/>
    </x:row>
    <x:row r="43" spans="1:16" customHeight="1">
      <x:c r="A43" s="84"/>
      <x:c r="C43" s="85"/>
      <x:c r="D43" s="4"/>
      <x:c r="E43" s="86"/>
      <x:c r="F43" s="4"/>
      <x:c r="G43" s="7"/>
      <x:c r="I43" s="7"/>
      <x:c r="J43" s="7"/>
      <x:c r="K43" s="7"/>
      <x:c r="L43" s="7"/>
      <x:c r="M43" s="7"/>
      <x:c r="N43" s="7"/>
      <x:c r="O43" s="7"/>
      <x:c r="P43" s="87"/>
    </x:row>
    <x:row r="44" spans="1:16" customHeight="1">
      <x:c r="A44" s="84"/>
      <x:c r="C44" s="85"/>
      <x:c r="D44" s="4"/>
      <x:c r="E44" s="86"/>
      <x:c r="F44" s="4"/>
      <x:c r="G44" s="7"/>
      <x:c r="I44" s="7"/>
      <x:c r="J44" s="7"/>
      <x:c r="K44" s="7"/>
      <x:c r="L44" s="7"/>
      <x:c r="M44" s="7"/>
      <x:c r="N44" s="7"/>
      <x:c r="O44" s="7"/>
      <x:c r="P44" s="87"/>
    </x:row>
    <x:row r="45" spans="1:16" customHeight="1">
      <x:c r="A45" s="84"/>
      <x:c r="C45" s="85"/>
      <x:c r="D45" s="4"/>
      <x:c r="E45" s="86"/>
      <x:c r="F45" s="4"/>
      <x:c r="G45" s="7"/>
      <x:c r="I45" s="7"/>
      <x:c r="J45" s="7"/>
      <x:c r="K45" s="7"/>
      <x:c r="L45" s="7"/>
      <x:c r="M45" s="7"/>
      <x:c r="N45" s="7"/>
      <x:c r="O45" s="7"/>
      <x:c r="P45" s="87"/>
    </x:row>
    <x:row r="46" spans="1:16" customHeight="1">
      <x:c r="A46" s="84"/>
      <x:c r="C46" s="85"/>
      <x:c r="D46" s="4"/>
      <x:c r="E46" s="86"/>
      <x:c r="F46" s="4"/>
      <x:c r="G46" s="7"/>
      <x:c r="I46" s="7"/>
      <x:c r="J46" s="7"/>
      <x:c r="K46" s="7"/>
      <x:c r="L46" s="7"/>
      <x:c r="M46" s="7"/>
      <x:c r="N46" s="7"/>
      <x:c r="O46" s="7"/>
      <x:c r="P46" s="87"/>
    </x:row>
    <x:row r="47" spans="1:16" customHeight="1">
      <x:c r="A47" s="84"/>
      <x:c r="C47" s="85"/>
      <x:c r="D47" s="4"/>
      <x:c r="E47" s="86"/>
      <x:c r="F47" s="4"/>
      <x:c r="G47" s="7"/>
      <x:c r="I47" s="7"/>
      <x:c r="J47" s="7"/>
      <x:c r="K47" s="7"/>
      <x:c r="L47" s="7"/>
      <x:c r="M47" s="7"/>
      <x:c r="N47" s="7"/>
      <x:c r="O47" s="7"/>
      <x:c r="P47" s="87"/>
    </x:row>
    <x:row r="48" spans="1:16" customHeight="1">
      <x:c r="A48" s="84"/>
      <x:c r="C48" s="85"/>
      <x:c r="D48" s="4"/>
      <x:c r="E48" s="86"/>
      <x:c r="F48" s="4"/>
      <x:c r="G48" s="7"/>
      <x:c r="I48" s="7"/>
      <x:c r="J48" s="7"/>
      <x:c r="K48" s="7"/>
      <x:c r="L48" s="7"/>
      <x:c r="M48" s="7"/>
      <x:c r="N48" s="7"/>
      <x:c r="O48" s="7"/>
      <x:c r="P48" s="87"/>
    </x:row>
    <x:row r="49" spans="1:16" customHeight="1">
      <x:c r="A49" s="84"/>
      <x:c r="C49" s="85"/>
      <x:c r="D49" s="4"/>
      <x:c r="E49" s="86"/>
      <x:c r="F49" s="4"/>
      <x:c r="G49" s="7"/>
      <x:c r="I49" s="7"/>
      <x:c r="J49" s="7"/>
      <x:c r="K49" s="7"/>
      <x:c r="L49" s="7"/>
      <x:c r="M49" s="7"/>
      <x:c r="N49" s="7"/>
      <x:c r="O49" s="7"/>
      <x:c r="P49" s="87"/>
    </x:row>
    <x:row r="50" spans="1:16" customHeight="1">
      <x:c r="A50" s="84"/>
      <x:c r="C50" s="85"/>
      <x:c r="D50" s="4"/>
      <x:c r="E50" s="86"/>
      <x:c r="F50" s="4"/>
      <x:c r="G50" s="7"/>
      <x:c r="I50" s="7"/>
      <x:c r="J50" s="7"/>
      <x:c r="K50" s="7"/>
      <x:c r="L50" s="7"/>
      <x:c r="M50" s="7"/>
      <x:c r="N50" s="7"/>
      <x:c r="O50" s="7"/>
      <x:c r="P50" s="87"/>
    </x:row>
    <x:row r="51" spans="1:16" customHeight="1">
      <x:c r="A51" s="84"/>
      <x:c r="C51" s="85"/>
      <x:c r="D51" s="4"/>
      <x:c r="E51" s="86"/>
      <x:c r="F51" s="4"/>
      <x:c r="G51" s="7"/>
      <x:c r="I51" s="7"/>
      <x:c r="J51" s="7"/>
      <x:c r="K51" s="7"/>
      <x:c r="L51" s="7"/>
      <x:c r="M51" s="7"/>
      <x:c r="N51" s="7"/>
      <x:c r="O51" s="7"/>
      <x:c r="P51" s="87"/>
    </x:row>
    <x:row r="52" spans="1:16" customHeight="1">
      <x:c r="A52" s="84"/>
      <x:c r="C52" s="85"/>
      <x:c r="D52" s="4"/>
      <x:c r="E52" s="86"/>
      <x:c r="F52" s="4"/>
      <x:c r="G52" s="7"/>
      <x:c r="I52" s="7"/>
      <x:c r="J52" s="7"/>
      <x:c r="K52" s="7"/>
      <x:c r="L52" s="7"/>
      <x:c r="M52" s="7"/>
      <x:c r="N52" s="7"/>
      <x:c r="O52" s="7"/>
      <x:c r="P52" s="87"/>
    </x:row>
    <x:row r="53" spans="1:16" customHeight="1">
      <x:c r="A53" s="84"/>
      <x:c r="C53" s="85"/>
      <x:c r="D53" s="4"/>
      <x:c r="E53" s="86"/>
      <x:c r="F53" s="4"/>
      <x:c r="G53" s="7"/>
      <x:c r="I53" s="7"/>
      <x:c r="J53" s="7"/>
      <x:c r="K53" s="7"/>
      <x:c r="L53" s="7"/>
      <x:c r="M53" s="7"/>
      <x:c r="N53" s="7"/>
      <x:c r="O53" s="7"/>
      <x:c r="P53" s="87"/>
    </x:row>
    <x:row r="54" spans="1:16" customHeight="1">
      <x:c r="A54" s="84"/>
      <x:c r="C54" s="85"/>
      <x:c r="D54" s="4"/>
      <x:c r="E54" s="86"/>
      <x:c r="F54" s="4"/>
      <x:c r="G54" s="7"/>
      <x:c r="I54" s="7"/>
      <x:c r="J54" s="7"/>
      <x:c r="K54" s="7"/>
      <x:c r="L54" s="7"/>
      <x:c r="M54" s="7"/>
      <x:c r="N54" s="7"/>
      <x:c r="O54" s="7"/>
      <x:c r="P54" s="87"/>
    </x:row>
    <x:row r="55" spans="1:16" customHeight="1">
      <x:c r="A55" s="84"/>
      <x:c r="C55" s="85"/>
      <x:c r="D55" s="4"/>
      <x:c r="E55" s="86"/>
      <x:c r="F55" s="4"/>
      <x:c r="G55" s="7"/>
      <x:c r="I55" s="7"/>
      <x:c r="J55" s="7"/>
      <x:c r="K55" s="7"/>
      <x:c r="L55" s="7"/>
      <x:c r="M55" s="7"/>
      <x:c r="N55" s="7"/>
      <x:c r="O55" s="7"/>
      <x:c r="P55" s="87"/>
    </x:row>
    <x:row r="56" spans="1:16" customHeight="1">
      <x:c r="A56" s="84"/>
      <x:c r="C56" s="85"/>
      <x:c r="D56" s="4"/>
      <x:c r="E56" s="86"/>
      <x:c r="F56" s="4"/>
      <x:c r="G56" s="7"/>
      <x:c r="I56" s="7"/>
      <x:c r="J56" s="7"/>
      <x:c r="K56" s="7"/>
      <x:c r="L56" s="7"/>
      <x:c r="M56" s="7"/>
      <x:c r="N56" s="7"/>
      <x:c r="O56" s="7"/>
      <x:c r="P56" s="87"/>
    </x:row>
    <x:row r="57" spans="1:16" customHeight="1">
      <x:c r="A57" s="84"/>
      <x:c r="C57" s="85"/>
      <x:c r="D57" s="4"/>
      <x:c r="E57" s="86"/>
      <x:c r="F57" s="4"/>
      <x:c r="G57" s="7"/>
      <x:c r="I57" s="7"/>
      <x:c r="J57" s="7"/>
      <x:c r="K57" s="7"/>
      <x:c r="L57" s="7"/>
      <x:c r="M57" s="7"/>
      <x:c r="N57" s="7"/>
      <x:c r="O57" s="7"/>
      <x:c r="P57" s="87"/>
    </x:row>
    <x:row r="58" spans="1:16" customHeight="1">
      <x:c r="A58" s="84"/>
      <x:c r="C58" s="85"/>
      <x:c r="D58" s="4"/>
      <x:c r="E58" s="86"/>
      <x:c r="F58" s="4"/>
      <x:c r="G58" s="7"/>
      <x:c r="I58" s="7"/>
      <x:c r="J58" s="7"/>
      <x:c r="K58" s="7"/>
      <x:c r="L58" s="7"/>
      <x:c r="M58" s="7"/>
      <x:c r="N58" s="7"/>
      <x:c r="O58" s="7"/>
      <x:c r="P58" s="87"/>
    </x:row>
    <x:row r="59" spans="1:16" customHeight="1">
      <x:c r="A59" s="84"/>
      <x:c r="C59" s="85"/>
      <x:c r="D59" s="4"/>
      <x:c r="E59" s="86"/>
      <x:c r="F59" s="4"/>
      <x:c r="G59" s="7"/>
      <x:c r="I59" s="7"/>
      <x:c r="J59" s="7"/>
      <x:c r="K59" s="7"/>
      <x:c r="L59" s="7"/>
      <x:c r="M59" s="7"/>
      <x:c r="N59" s="7"/>
      <x:c r="O59" s="7"/>
      <x:c r="P59" s="87"/>
    </x:row>
    <x:row r="60" spans="1:16" customHeight="1">
      <x:c r="A60" s="84"/>
      <x:c r="C60" s="85"/>
      <x:c r="D60" s="4"/>
      <x:c r="E60" s="86"/>
      <x:c r="F60" s="4"/>
      <x:c r="G60" s="7"/>
      <x:c r="I60" s="7"/>
      <x:c r="J60" s="7"/>
      <x:c r="K60" s="7"/>
      <x:c r="L60" s="7"/>
      <x:c r="M60" s="7"/>
      <x:c r="N60" s="7"/>
      <x:c r="O60" s="7"/>
      <x:c r="P60" s="87"/>
    </x:row>
    <x:row r="61" spans="1:16" customHeight="1">
      <x:c r="A61" s="84"/>
      <x:c r="C61" s="85"/>
      <x:c r="D61" s="4"/>
      <x:c r="E61" s="86"/>
      <x:c r="F61" s="4"/>
      <x:c r="G61" s="7"/>
      <x:c r="I61" s="7"/>
      <x:c r="J61" s="7"/>
      <x:c r="K61" s="7"/>
      <x:c r="L61" s="7"/>
      <x:c r="M61" s="7"/>
      <x:c r="N61" s="7"/>
      <x:c r="O61" s="7"/>
      <x:c r="P61" s="87"/>
    </x:row>
    <x:row r="62" spans="1:16" customHeight="1">
      <x:c r="A62" s="84"/>
      <x:c r="C62" s="85"/>
      <x:c r="D62" s="4"/>
      <x:c r="E62" s="86"/>
      <x:c r="F62" s="4"/>
      <x:c r="G62" s="7"/>
      <x:c r="I62" s="7"/>
      <x:c r="J62" s="7"/>
      <x:c r="K62" s="7"/>
      <x:c r="L62" s="7"/>
      <x:c r="M62" s="7"/>
      <x:c r="N62" s="7"/>
      <x:c r="O62" s="7"/>
      <x:c r="P62" s="87"/>
    </x:row>
    <x:row r="63" spans="1:16" customHeight="1">
      <x:c r="A63" s="84"/>
      <x:c r="C63" s="85"/>
      <x:c r="D63" s="4"/>
      <x:c r="E63" s="86"/>
      <x:c r="F63" s="4"/>
      <x:c r="G63" s="7"/>
      <x:c r="I63" s="7"/>
      <x:c r="J63" s="7"/>
      <x:c r="K63" s="7"/>
      <x:c r="L63" s="7"/>
      <x:c r="M63" s="7"/>
      <x:c r="N63" s="7"/>
      <x:c r="O63" s="7"/>
      <x:c r="P63" s="87"/>
    </x:row>
    <x:row r="64" spans="1:16" customHeight="1">
      <x:c r="A64" s="84"/>
      <x:c r="C64" s="85"/>
      <x:c r="D64" s="4"/>
      <x:c r="E64" s="86"/>
      <x:c r="F64" s="4"/>
      <x:c r="G64" s="7"/>
      <x:c r="I64" s="7"/>
      <x:c r="J64" s="7"/>
      <x:c r="K64" s="7"/>
      <x:c r="L64" s="7"/>
      <x:c r="M64" s="7"/>
      <x:c r="N64" s="7"/>
      <x:c r="O64" s="7"/>
      <x:c r="P64" s="87"/>
    </x:row>
    <x:row r="65" spans="1:16" customHeight="1">
      <x:c r="A65" s="84"/>
      <x:c r="C65" s="85"/>
      <x:c r="D65" s="4"/>
      <x:c r="E65" s="86"/>
      <x:c r="F65" s="4"/>
      <x:c r="G65" s="7"/>
      <x:c r="I65" s="7"/>
      <x:c r="J65" s="7"/>
      <x:c r="K65" s="7"/>
      <x:c r="L65" s="7"/>
      <x:c r="M65" s="7"/>
      <x:c r="N65" s="7"/>
      <x:c r="O65" s="7"/>
      <x:c r="P65" s="87"/>
    </x:row>
    <x:row r="66" spans="1:16" customHeight="1">
      <x:c r="A66" s="84"/>
      <x:c r="C66" s="85"/>
      <x:c r="D66" s="4"/>
      <x:c r="E66" s="86"/>
      <x:c r="F66" s="4"/>
      <x:c r="G66" s="7"/>
      <x:c r="I66" s="7"/>
      <x:c r="J66" s="7"/>
      <x:c r="K66" s="7"/>
      <x:c r="L66" s="7"/>
      <x:c r="M66" s="7"/>
      <x:c r="N66" s="7"/>
      <x:c r="O66" s="7"/>
      <x:c r="P66" s="87"/>
    </x:row>
    <x:row r="67" spans="1:16" customHeight="1">
      <x:c r="A67" s="84"/>
      <x:c r="C67" s="85"/>
      <x:c r="D67" s="4"/>
      <x:c r="E67" s="86"/>
      <x:c r="F67" s="4"/>
      <x:c r="G67" s="7"/>
      <x:c r="I67" s="7"/>
      <x:c r="J67" s="7"/>
      <x:c r="K67" s="7"/>
      <x:c r="L67" s="7"/>
      <x:c r="M67" s="7"/>
      <x:c r="N67" s="7"/>
      <x:c r="O67" s="7"/>
      <x:c r="P67" s="87"/>
    </x:row>
    <x:row r="68" spans="1:16" customHeight="1">
      <x:c r="A68" s="84"/>
      <x:c r="C68" s="85"/>
      <x:c r="D68" s="4"/>
      <x:c r="E68" s="86"/>
      <x:c r="F68" s="4"/>
      <x:c r="G68" s="7"/>
      <x:c r="I68" s="7"/>
      <x:c r="J68" s="7"/>
      <x:c r="K68" s="7"/>
      <x:c r="L68" s="7"/>
      <x:c r="M68" s="7"/>
      <x:c r="N68" s="7"/>
      <x:c r="O68" s="7"/>
      <x:c r="P68" s="87"/>
    </x:row>
    <x:row r="69" spans="1:16" customHeight="1">
      <x:c r="A69" s="84"/>
      <x:c r="C69" s="85"/>
      <x:c r="D69" s="4"/>
      <x:c r="E69" s="86"/>
      <x:c r="F69" s="4"/>
      <x:c r="G69" s="7"/>
      <x:c r="I69" s="7"/>
      <x:c r="J69" s="7"/>
      <x:c r="K69" s="7"/>
      <x:c r="L69" s="7"/>
      <x:c r="M69" s="7"/>
      <x:c r="N69" s="7"/>
      <x:c r="O69" s="7"/>
      <x:c r="P69" s="87"/>
    </x:row>
    <x:row r="70" spans="1:16" customHeight="1">
      <x:c r="A70" s="84"/>
      <x:c r="C70" s="85"/>
      <x:c r="D70" s="4"/>
      <x:c r="E70" s="86"/>
      <x:c r="F70" s="4"/>
      <x:c r="G70" s="7"/>
      <x:c r="I70" s="7"/>
      <x:c r="J70" s="7"/>
      <x:c r="K70" s="7"/>
      <x:c r="L70" s="7"/>
      <x:c r="M70" s="7"/>
      <x:c r="N70" s="7"/>
      <x:c r="O70" s="7"/>
      <x:c r="P70" s="87"/>
    </x:row>
    <x:row r="71" spans="1:16" customHeight="1">
      <x:c r="A71" s="84"/>
      <x:c r="C71" s="85"/>
      <x:c r="D71" s="4"/>
      <x:c r="E71" s="86"/>
      <x:c r="F71" s="4"/>
      <x:c r="G71" s="7"/>
      <x:c r="I71" s="7"/>
      <x:c r="J71" s="7"/>
      <x:c r="K71" s="7"/>
      <x:c r="L71" s="7"/>
      <x:c r="M71" s="7"/>
      <x:c r="N71" s="7"/>
      <x:c r="O71" s="7"/>
      <x:c r="P71" s="87"/>
    </x:row>
    <x:row r="72" spans="1:16" customHeight="1">
      <x:c r="A72" s="84"/>
      <x:c r="C72" s="85"/>
      <x:c r="D72" s="4"/>
      <x:c r="E72" s="86"/>
      <x:c r="F72" s="4"/>
      <x:c r="G72" s="7"/>
      <x:c r="I72" s="7"/>
      <x:c r="J72" s="7"/>
      <x:c r="K72" s="7"/>
      <x:c r="L72" s="7"/>
      <x:c r="M72" s="7"/>
      <x:c r="N72" s="7"/>
      <x:c r="O72" s="7"/>
      <x:c r="P72" s="87"/>
    </x:row>
    <x:row r="73" spans="1:16" customHeight="1">
      <x:c r="A73" s="84"/>
      <x:c r="C73" s="85"/>
      <x:c r="D73" s="4"/>
      <x:c r="E73" s="86"/>
      <x:c r="F73" s="4"/>
      <x:c r="G73" s="7"/>
      <x:c r="I73" s="7"/>
      <x:c r="J73" s="7"/>
      <x:c r="K73" s="7"/>
      <x:c r="L73" s="7"/>
      <x:c r="M73" s="7"/>
      <x:c r="N73" s="7"/>
      <x:c r="O73" s="7"/>
      <x:c r="P73" s="87"/>
    </x:row>
    <x:row r="74" spans="1:16" customHeight="1">
      <x:c r="A74" s="84"/>
      <x:c r="C74" s="85"/>
      <x:c r="D74" s="4"/>
      <x:c r="E74" s="86"/>
      <x:c r="F74" s="4"/>
      <x:c r="G74" s="7"/>
      <x:c r="I74" s="7"/>
      <x:c r="J74" s="7"/>
      <x:c r="K74" s="7"/>
      <x:c r="L74" s="7"/>
      <x:c r="M74" s="7"/>
      <x:c r="N74" s="7"/>
      <x:c r="O74" s="7"/>
      <x:c r="P74" s="87"/>
    </x:row>
    <x:row r="75" spans="1:16" customHeight="1">
      <x:c r="A75" s="84"/>
      <x:c r="C75" s="85"/>
      <x:c r="D75" s="4"/>
      <x:c r="E75" s="86"/>
      <x:c r="F75" s="4"/>
      <x:c r="G75" s="7"/>
      <x:c r="I75" s="7"/>
      <x:c r="J75" s="7"/>
      <x:c r="K75" s="7"/>
      <x:c r="L75" s="7"/>
      <x:c r="M75" s="7"/>
      <x:c r="N75" s="7"/>
      <x:c r="O75" s="7"/>
      <x:c r="P75" s="87"/>
    </x:row>
    <x:row r="76" spans="1:16" customHeight="1">
      <x:c r="A76" s="84"/>
      <x:c r="C76" s="85"/>
      <x:c r="D76" s="4"/>
      <x:c r="E76" s="86"/>
      <x:c r="F76" s="4"/>
      <x:c r="G76" s="7"/>
      <x:c r="I76" s="7"/>
      <x:c r="J76" s="7"/>
      <x:c r="K76" s="7"/>
      <x:c r="L76" s="7"/>
      <x:c r="M76" s="7"/>
      <x:c r="N76" s="7"/>
      <x:c r="O76" s="7"/>
      <x:c r="P76" s="87"/>
    </x:row>
    <x:row r="77" spans="1:16" customHeight="1">
      <x:c r="A77" s="84"/>
      <x:c r="C77" s="85"/>
      <x:c r="D77" s="4"/>
      <x:c r="E77" s="86"/>
      <x:c r="F77" s="4"/>
      <x:c r="G77" s="7"/>
      <x:c r="I77" s="7"/>
      <x:c r="J77" s="7"/>
      <x:c r="K77" s="7"/>
      <x:c r="L77" s="7"/>
      <x:c r="M77" s="7"/>
      <x:c r="N77" s="7"/>
      <x:c r="O77" s="7"/>
      <x:c r="P77" s="87"/>
    </x:row>
    <x:row r="78" spans="1:16" customHeight="1">
      <x:c r="A78" s="84"/>
      <x:c r="C78" s="85"/>
      <x:c r="D78" s="4"/>
      <x:c r="E78" s="86"/>
      <x:c r="F78" s="4"/>
      <x:c r="G78" s="7"/>
      <x:c r="I78" s="7"/>
      <x:c r="J78" s="7"/>
      <x:c r="K78" s="7"/>
      <x:c r="L78" s="7"/>
      <x:c r="M78" s="7"/>
      <x:c r="N78" s="7"/>
      <x:c r="O78" s="7"/>
      <x:c r="P78" s="87"/>
    </x:row>
    <x:row r="79" spans="1:16" customHeight="1">
      <x:c r="A79" s="84"/>
      <x:c r="C79" s="85"/>
      <x:c r="D79" s="4"/>
      <x:c r="E79" s="86"/>
      <x:c r="F79" s="4"/>
      <x:c r="G79" s="7"/>
      <x:c r="I79" s="7"/>
      <x:c r="J79" s="7"/>
      <x:c r="K79" s="7"/>
      <x:c r="L79" s="7"/>
      <x:c r="M79" s="7"/>
      <x:c r="N79" s="7"/>
      <x:c r="O79" s="7"/>
      <x:c r="P79" s="87"/>
    </x:row>
    <x:row r="80" spans="1:16" customHeight="1">
      <x:c r="A80" s="84"/>
      <x:c r="C80" s="85"/>
      <x:c r="D80" s="4"/>
      <x:c r="E80" s="86"/>
      <x:c r="F80" s="4"/>
      <x:c r="G80" s="7"/>
      <x:c r="I80" s="7"/>
      <x:c r="J80" s="7"/>
      <x:c r="K80" s="7"/>
      <x:c r="L80" s="7"/>
      <x:c r="M80" s="7"/>
      <x:c r="N80" s="7"/>
      <x:c r="O80" s="7"/>
      <x:c r="P80" s="87"/>
    </x:row>
    <x:row r="81" spans="1:16" customHeight="1">
      <x:c r="A81" s="84"/>
      <x:c r="C81" s="85"/>
      <x:c r="D81" s="4"/>
      <x:c r="E81" s="86"/>
      <x:c r="F81" s="4"/>
      <x:c r="G81" s="7"/>
      <x:c r="I81" s="7"/>
      <x:c r="J81" s="7"/>
      <x:c r="K81" s="7"/>
      <x:c r="L81" s="7"/>
      <x:c r="M81" s="7"/>
      <x:c r="N81" s="7"/>
      <x:c r="O81" s="7"/>
      <x:c r="P81" s="87"/>
    </x:row>
    <x:row r="82" spans="1:16" customHeight="1">
      <x:c r="A82" s="84"/>
      <x:c r="C82" s="85"/>
      <x:c r="D82" s="4"/>
      <x:c r="E82" s="86"/>
      <x:c r="F82" s="4"/>
      <x:c r="G82" s="7"/>
      <x:c r="I82" s="7"/>
      <x:c r="J82" s="7"/>
      <x:c r="K82" s="7"/>
      <x:c r="L82" s="7"/>
      <x:c r="M82" s="7"/>
      <x:c r="N82" s="7"/>
      <x:c r="O82" s="7"/>
      <x:c r="P82" s="87"/>
    </x:row>
    <x:row r="83" spans="1:16" customHeight="1">
      <x:c r="A83" s="84"/>
      <x:c r="C83" s="85"/>
      <x:c r="D83" s="4"/>
      <x:c r="E83" s="86"/>
      <x:c r="F83" s="4"/>
      <x:c r="G83" s="7"/>
      <x:c r="I83" s="7"/>
      <x:c r="J83" s="7"/>
      <x:c r="K83" s="7"/>
      <x:c r="L83" s="7"/>
      <x:c r="M83" s="7"/>
      <x:c r="N83" s="7"/>
      <x:c r="O83" s="7"/>
      <x:c r="P83" s="87"/>
    </x:row>
    <x:row r="84" spans="1:16" customHeight="1">
      <x:c r="A84" s="84"/>
      <x:c r="C84" s="85"/>
      <x:c r="D84" s="4"/>
      <x:c r="E84" s="86"/>
      <x:c r="F84" s="4"/>
      <x:c r="G84" s="7"/>
      <x:c r="I84" s="7"/>
      <x:c r="J84" s="7"/>
      <x:c r="K84" s="7"/>
      <x:c r="L84" s="7"/>
      <x:c r="M84" s="7"/>
      <x:c r="N84" s="7"/>
      <x:c r="O84" s="7"/>
      <x:c r="P84" s="87"/>
    </x:row>
    <x:row r="85" spans="1:16" customHeight="1">
      <x:c r="A85" s="84"/>
      <x:c r="C85" s="85"/>
      <x:c r="D85" s="4"/>
      <x:c r="E85" s="86"/>
      <x:c r="F85" s="4"/>
      <x:c r="G85" s="7"/>
      <x:c r="I85" s="7"/>
      <x:c r="J85" s="7"/>
      <x:c r="K85" s="7"/>
      <x:c r="L85" s="7"/>
      <x:c r="M85" s="7"/>
      <x:c r="N85" s="7"/>
      <x:c r="O85" s="7"/>
      <x:c r="P85" s="87"/>
    </x:row>
    <x:row r="86" spans="1:16" customHeight="1">
      <x:c r="A86" s="84"/>
      <x:c r="C86" s="85"/>
      <x:c r="D86" s="4"/>
      <x:c r="E86" s="86"/>
      <x:c r="F86" s="4"/>
      <x:c r="G86" s="7"/>
      <x:c r="I86" s="7"/>
      <x:c r="J86" s="7"/>
      <x:c r="K86" s="7"/>
      <x:c r="L86" s="7"/>
      <x:c r="M86" s="7"/>
      <x:c r="N86" s="7"/>
      <x:c r="O86" s="7"/>
      <x:c r="P86" s="87"/>
    </x:row>
    <x:row r="87" spans="1:16" customHeight="1">
      <x:c r="A87" s="84"/>
      <x:c r="C87" s="85"/>
      <x:c r="D87" s="4"/>
      <x:c r="E87" s="86"/>
      <x:c r="F87" s="4"/>
      <x:c r="G87" s="7"/>
      <x:c r="I87" s="7"/>
      <x:c r="J87" s="7"/>
      <x:c r="K87" s="7"/>
      <x:c r="L87" s="7"/>
      <x:c r="M87" s="7"/>
      <x:c r="N87" s="7"/>
      <x:c r="O87" s="7"/>
      <x:c r="P87" s="87"/>
    </x:row>
    <x:row r="88" spans="1:16" customHeight="1">
      <x:c r="A88" s="84"/>
      <x:c r="C88" s="85"/>
      <x:c r="D88" s="4"/>
      <x:c r="E88" s="86"/>
      <x:c r="F88" s="4"/>
      <x:c r="G88" s="7"/>
      <x:c r="I88" s="7"/>
      <x:c r="J88" s="7"/>
      <x:c r="K88" s="7"/>
      <x:c r="L88" s="7"/>
      <x:c r="M88" s="7"/>
      <x:c r="N88" s="7"/>
      <x:c r="O88" s="7"/>
      <x:c r="P88" s="87"/>
    </x:row>
    <x:row r="89" spans="1:16" customHeight="1">
      <x:c r="A89" s="84"/>
      <x:c r="C89" s="85"/>
      <x:c r="D89" s="4"/>
      <x:c r="E89" s="86"/>
      <x:c r="F89" s="4"/>
      <x:c r="G89" s="7"/>
      <x:c r="I89" s="7"/>
      <x:c r="J89" s="7"/>
      <x:c r="K89" s="7"/>
      <x:c r="L89" s="7"/>
      <x:c r="M89" s="7"/>
      <x:c r="N89" s="7"/>
      <x:c r="O89" s="7"/>
      <x:c r="P89" s="87"/>
    </x:row>
    <x:row r="90" spans="1:16" customHeight="1">
      <x:c r="A90" s="84"/>
      <x:c r="C90" s="85"/>
      <x:c r="D90" s="4"/>
      <x:c r="E90" s="86"/>
      <x:c r="F90" s="4"/>
      <x:c r="G90" s="7"/>
      <x:c r="I90" s="7"/>
      <x:c r="J90" s="7"/>
      <x:c r="K90" s="7"/>
      <x:c r="L90" s="7"/>
      <x:c r="M90" s="7"/>
      <x:c r="N90" s="7"/>
      <x:c r="O90" s="7"/>
      <x:c r="P90" s="87"/>
    </x:row>
    <x:row r="91" spans="1:16" customHeight="1">
      <x:c r="A91" s="84"/>
      <x:c r="C91" s="85"/>
      <x:c r="D91" s="4"/>
      <x:c r="E91" s="86"/>
      <x:c r="F91" s="4"/>
      <x:c r="G91" s="7"/>
      <x:c r="I91" s="7"/>
      <x:c r="J91" s="7"/>
      <x:c r="K91" s="7"/>
      <x:c r="L91" s="7"/>
      <x:c r="M91" s="7"/>
      <x:c r="N91" s="7"/>
      <x:c r="O91" s="7"/>
      <x:c r="P91" s="87"/>
    </x:row>
    <x:row r="92" spans="1:16" customHeight="1">
      <x:c r="A92" s="84"/>
      <x:c r="C92" s="85"/>
      <x:c r="D92" s="4"/>
      <x:c r="E92" s="86"/>
      <x:c r="F92" s="4"/>
      <x:c r="G92" s="7"/>
      <x:c r="I92" s="7"/>
      <x:c r="J92" s="7"/>
      <x:c r="K92" s="7"/>
      <x:c r="L92" s="7"/>
      <x:c r="M92" s="7"/>
      <x:c r="N92" s="7"/>
      <x:c r="O92" s="7"/>
      <x:c r="P92" s="87"/>
    </x:row>
    <x:row r="93" spans="1:16" customHeight="1">
      <x:c r="A93" s="84"/>
      <x:c r="C93" s="85"/>
      <x:c r="D93" s="4"/>
      <x:c r="E93" s="86"/>
      <x:c r="F93" s="4"/>
      <x:c r="G93" s="7"/>
      <x:c r="I93" s="7"/>
      <x:c r="J93" s="7"/>
      <x:c r="K93" s="7"/>
      <x:c r="L93" s="7"/>
      <x:c r="M93" s="7"/>
      <x:c r="N93" s="7"/>
      <x:c r="O93" s="7"/>
      <x:c r="P93" s="87"/>
    </x:row>
    <x:row r="94" spans="1:16" customHeight="1">
      <x:c r="A94" s="84"/>
      <x:c r="C94" s="85"/>
      <x:c r="D94" s="4"/>
      <x:c r="E94" s="86"/>
      <x:c r="F94" s="4"/>
      <x:c r="G94" s="7"/>
      <x:c r="I94" s="7"/>
      <x:c r="J94" s="7"/>
      <x:c r="K94" s="7"/>
      <x:c r="L94" s="7"/>
      <x:c r="M94" s="7"/>
      <x:c r="N94" s="7"/>
      <x:c r="O94" s="7"/>
      <x:c r="P94" s="87"/>
    </x:row>
    <x:row r="95" spans="1:16" customHeight="1">
      <x:c r="A95" s="84"/>
      <x:c r="C95" s="85"/>
      <x:c r="D95" s="4"/>
      <x:c r="E95" s="86"/>
      <x:c r="F95" s="4"/>
      <x:c r="G95" s="7"/>
      <x:c r="I95" s="7"/>
      <x:c r="J95" s="7"/>
      <x:c r="K95" s="7"/>
      <x:c r="L95" s="7"/>
      <x:c r="M95" s="7"/>
      <x:c r="N95" s="7"/>
      <x:c r="O95" s="7"/>
      <x:c r="P95" s="87"/>
    </x:row>
    <x:row r="96" spans="1:16" customHeight="1">
      <x:c r="A96" s="84"/>
      <x:c r="C96" s="85"/>
      <x:c r="D96" s="4"/>
      <x:c r="E96" s="86"/>
      <x:c r="F96" s="4"/>
      <x:c r="G96" s="7"/>
      <x:c r="I96" s="7"/>
      <x:c r="J96" s="7"/>
      <x:c r="K96" s="7"/>
      <x:c r="L96" s="7"/>
      <x:c r="M96" s="7"/>
      <x:c r="N96" s="7"/>
      <x:c r="O96" s="7"/>
      <x:c r="P96" s="87"/>
    </x:row>
    <x:row r="97" spans="1:16" customHeight="1">
      <x:c r="A97" s="84"/>
      <x:c r="C97" s="85"/>
      <x:c r="D97" s="4"/>
      <x:c r="E97" s="86"/>
      <x:c r="F97" s="4"/>
      <x:c r="G97" s="7"/>
      <x:c r="I97" s="7"/>
      <x:c r="J97" s="7"/>
      <x:c r="K97" s="7"/>
      <x:c r="L97" s="7"/>
      <x:c r="M97" s="7"/>
      <x:c r="N97" s="7"/>
      <x:c r="O97" s="7"/>
      <x:c r="P97" s="87"/>
    </x:row>
    <x:row r="98" spans="1:16" customHeight="1">
      <x:c r="A98" s="84"/>
      <x:c r="C98" s="85"/>
      <x:c r="D98" s="4"/>
      <x:c r="E98" s="86"/>
      <x:c r="F98" s="4"/>
      <x:c r="G98" s="7"/>
      <x:c r="I98" s="7"/>
      <x:c r="J98" s="7"/>
      <x:c r="K98" s="7"/>
      <x:c r="L98" s="7"/>
      <x:c r="M98" s="7"/>
      <x:c r="N98" s="7"/>
      <x:c r="O98" s="7"/>
      <x:c r="P98" s="87"/>
    </x:row>
    <x:row r="99" spans="1:16" customHeight="1">
      <x:c r="A99" s="84"/>
      <x:c r="C99" s="85"/>
      <x:c r="D99" s="4"/>
      <x:c r="E99" s="86"/>
      <x:c r="F99" s="4"/>
      <x:c r="G99" s="7"/>
      <x:c r="I99" s="7"/>
      <x:c r="J99" s="7"/>
      <x:c r="K99" s="7"/>
      <x:c r="L99" s="7"/>
      <x:c r="M99" s="7"/>
      <x:c r="N99" s="7"/>
      <x:c r="O99" s="7"/>
      <x:c r="P99" s="87"/>
    </x:row>
    <x:row r="100" spans="1:16" customHeight="1">
      <x:c r="A100" s="84"/>
      <x:c r="C100" s="85"/>
      <x:c r="D100" s="4"/>
      <x:c r="E100" s="86"/>
      <x:c r="F100" s="4"/>
      <x:c r="G100" s="7"/>
      <x:c r="I100" s="7"/>
      <x:c r="J100" s="7"/>
      <x:c r="K100" s="7"/>
      <x:c r="L100" s="7"/>
      <x:c r="M100" s="7"/>
      <x:c r="N100" s="7"/>
      <x:c r="O100" s="7"/>
      <x:c r="P100" s="87"/>
    </x:row>
    <x:row r="101" spans="1:16" customHeight="1">
      <x:c r="A101" s="84"/>
      <x:c r="C101" s="85"/>
      <x:c r="D101" s="4"/>
      <x:c r="E101" s="86"/>
      <x:c r="F101" s="4"/>
      <x:c r="G101" s="7"/>
      <x:c r="I101" s="7"/>
      <x:c r="J101" s="7"/>
      <x:c r="K101" s="7"/>
      <x:c r="L101" s="7"/>
      <x:c r="M101" s="7"/>
      <x:c r="N101" s="7"/>
      <x:c r="O101" s="7"/>
      <x:c r="P101" s="87"/>
    </x:row>
    <x:row r="102" spans="1:16" customHeight="1">
      <x:c r="A102" s="84"/>
      <x:c r="C102" s="85"/>
      <x:c r="D102" s="4"/>
      <x:c r="E102" s="86"/>
      <x:c r="F102" s="4"/>
      <x:c r="G102" s="7"/>
      <x:c r="I102" s="7"/>
      <x:c r="J102" s="7"/>
      <x:c r="K102" s="7"/>
      <x:c r="L102" s="7"/>
      <x:c r="M102" s="7"/>
      <x:c r="N102" s="7"/>
      <x:c r="O102" s="7"/>
      <x:c r="P102" s="87"/>
    </x:row>
    <x:row r="103" spans="1:16" customHeight="1">
      <x:c r="A103" s="84"/>
      <x:c r="C103" s="85"/>
      <x:c r="D103" s="4"/>
      <x:c r="E103" s="86"/>
      <x:c r="F103" s="4"/>
      <x:c r="G103" s="7"/>
      <x:c r="I103" s="7"/>
      <x:c r="J103" s="7"/>
      <x:c r="K103" s="7"/>
      <x:c r="L103" s="7"/>
      <x:c r="M103" s="7"/>
      <x:c r="N103" s="7"/>
      <x:c r="O103" s="7"/>
      <x:c r="P103" s="87"/>
    </x:row>
    <x:row r="104" spans="1:16" customHeight="1">
      <x:c r="A104" s="84"/>
      <x:c r="C104" s="85"/>
      <x:c r="D104" s="4"/>
      <x:c r="E104" s="86"/>
      <x:c r="F104" s="4"/>
      <x:c r="G104" s="7"/>
      <x:c r="I104" s="7"/>
      <x:c r="J104" s="7"/>
      <x:c r="K104" s="7"/>
      <x:c r="L104" s="7"/>
      <x:c r="M104" s="7"/>
      <x:c r="N104" s="7"/>
      <x:c r="O104" s="7"/>
      <x:c r="P104" s="87"/>
    </x:row>
    <x:row r="105" spans="1:16" customHeight="1">
      <x:c r="A105" s="84"/>
      <x:c r="C105" s="85"/>
      <x:c r="D105" s="4"/>
      <x:c r="E105" s="86"/>
      <x:c r="F105" s="4"/>
      <x:c r="G105" s="7"/>
      <x:c r="I105" s="7"/>
      <x:c r="J105" s="7"/>
      <x:c r="K105" s="7"/>
      <x:c r="L105" s="7"/>
      <x:c r="M105" s="7"/>
      <x:c r="N105" s="7"/>
      <x:c r="O105" s="7"/>
      <x:c r="P105" s="87"/>
    </x:row>
    <x:row r="106" spans="1:16" customHeight="1">
      <x:c r="A106" s="84"/>
      <x:c r="C106" s="85"/>
      <x:c r="D106" s="4"/>
      <x:c r="E106" s="86"/>
      <x:c r="F106" s="4"/>
      <x:c r="G106" s="7"/>
      <x:c r="I106" s="7"/>
      <x:c r="J106" s="7"/>
      <x:c r="K106" s="7"/>
      <x:c r="L106" s="7"/>
      <x:c r="M106" s="7"/>
      <x:c r="N106" s="7"/>
      <x:c r="O106" s="7"/>
      <x:c r="P106" s="87"/>
    </x:row>
    <x:row r="107" spans="1:16" customHeight="1">
      <x:c r="A107" s="84"/>
      <x:c r="C107" s="85"/>
      <x:c r="D107" s="4"/>
      <x:c r="E107" s="86"/>
      <x:c r="F107" s="4"/>
      <x:c r="G107" s="7"/>
      <x:c r="I107" s="7"/>
      <x:c r="J107" s="7"/>
      <x:c r="K107" s="7"/>
      <x:c r="L107" s="7"/>
      <x:c r="M107" s="7"/>
      <x:c r="N107" s="7"/>
      <x:c r="O107" s="7"/>
      <x:c r="P107" s="87"/>
    </x:row>
    <x:row r="108" spans="1:16" customHeight="1">
      <x:c r="A108" s="84"/>
      <x:c r="C108" s="85"/>
      <x:c r="D108" s="4"/>
      <x:c r="E108" s="86"/>
      <x:c r="F108" s="4"/>
      <x:c r="G108" s="7"/>
      <x:c r="I108" s="7"/>
      <x:c r="J108" s="7"/>
      <x:c r="K108" s="7"/>
      <x:c r="L108" s="7"/>
      <x:c r="M108" s="7"/>
      <x:c r="N108" s="7"/>
      <x:c r="O108" s="7"/>
      <x:c r="P108" s="87"/>
    </x:row>
    <x:row r="109" spans="1:16" customHeight="1">
      <x:c r="A109" s="84"/>
      <x:c r="C109" s="85"/>
      <x:c r="D109" s="4"/>
      <x:c r="E109" s="86"/>
      <x:c r="F109" s="4"/>
      <x:c r="G109" s="7"/>
      <x:c r="I109" s="7"/>
      <x:c r="J109" s="7"/>
      <x:c r="K109" s="7"/>
      <x:c r="L109" s="7"/>
      <x:c r="M109" s="7"/>
      <x:c r="N109" s="7"/>
      <x:c r="O109" s="7"/>
      <x:c r="P109" s="87"/>
    </x:row>
    <x:row r="110" spans="1:16" customHeight="1">
      <x:c r="A110" s="84"/>
      <x:c r="C110" s="85"/>
      <x:c r="D110" s="4"/>
      <x:c r="E110" s="86"/>
      <x:c r="F110" s="4"/>
      <x:c r="G110" s="7"/>
      <x:c r="I110" s="7"/>
      <x:c r="J110" s="7"/>
      <x:c r="K110" s="7"/>
      <x:c r="L110" s="7"/>
      <x:c r="M110" s="7"/>
      <x:c r="N110" s="7"/>
      <x:c r="O110" s="7"/>
      <x:c r="P110" s="87"/>
    </x:row>
    <x:row r="111" spans="1:16" customHeight="1">
      <x:c r="A111" s="84"/>
      <x:c r="C111" s="85"/>
      <x:c r="D111" s="4"/>
      <x:c r="E111" s="86"/>
      <x:c r="F111" s="4"/>
      <x:c r="G111" s="7"/>
      <x:c r="I111" s="7"/>
      <x:c r="J111" s="7"/>
      <x:c r="K111" s="7"/>
      <x:c r="L111" s="7"/>
      <x:c r="M111" s="7"/>
      <x:c r="N111" s="7"/>
      <x:c r="O111" s="7"/>
      <x:c r="P111" s="87"/>
    </x:row>
    <x:row r="112" spans="1:16" customHeight="1">
      <x:c r="A112" s="84"/>
      <x:c r="C112" s="85"/>
      <x:c r="D112" s="4"/>
      <x:c r="E112" s="86"/>
      <x:c r="F112" s="4"/>
      <x:c r="G112" s="7"/>
      <x:c r="I112" s="7"/>
      <x:c r="J112" s="7"/>
      <x:c r="K112" s="7"/>
      <x:c r="L112" s="7"/>
      <x:c r="M112" s="7"/>
      <x:c r="N112" s="7"/>
      <x:c r="O112" s="7"/>
      <x:c r="P112" s="87"/>
    </x:row>
    <x:row r="113" spans="1:16" customHeight="1">
      <x:c r="A113" s="84"/>
      <x:c r="C113" s="85"/>
      <x:c r="D113" s="4"/>
      <x:c r="E113" s="86"/>
      <x:c r="F113" s="4"/>
      <x:c r="G113" s="7"/>
      <x:c r="I113" s="7"/>
      <x:c r="J113" s="7"/>
      <x:c r="K113" s="7"/>
      <x:c r="L113" s="7"/>
      <x:c r="M113" s="7"/>
      <x:c r="N113" s="7"/>
      <x:c r="O113" s="7"/>
      <x:c r="P113" s="87"/>
    </x:row>
    <x:row r="114" spans="1:16" customHeight="1">
      <x:c r="A114" s="84"/>
      <x:c r="C114" s="85"/>
      <x:c r="D114" s="4"/>
      <x:c r="E114" s="86"/>
      <x:c r="F114" s="4"/>
      <x:c r="G114" s="7"/>
      <x:c r="I114" s="7"/>
      <x:c r="J114" s="7"/>
      <x:c r="K114" s="7"/>
      <x:c r="L114" s="7"/>
      <x:c r="M114" s="7"/>
      <x:c r="N114" s="7"/>
      <x:c r="O114" s="7"/>
      <x:c r="P114" s="87"/>
    </x:row>
    <x:row r="115" spans="1:16" customHeight="1">
      <x:c r="A115" s="84"/>
      <x:c r="C115" s="85"/>
      <x:c r="D115" s="4"/>
      <x:c r="E115" s="86"/>
      <x:c r="F115" s="4"/>
      <x:c r="G115" s="7"/>
      <x:c r="I115" s="7"/>
      <x:c r="J115" s="7"/>
      <x:c r="K115" s="7"/>
      <x:c r="L115" s="7"/>
      <x:c r="M115" s="7"/>
      <x:c r="N115" s="7"/>
      <x:c r="O115" s="7"/>
      <x:c r="P115" s="87"/>
    </x:row>
    <x:row r="116" spans="1:16" customHeight="1">
      <x:c r="A116" s="84"/>
      <x:c r="C116" s="85"/>
      <x:c r="D116" s="4"/>
      <x:c r="E116" s="86"/>
      <x:c r="F116" s="4"/>
      <x:c r="G116" s="7"/>
      <x:c r="I116" s="7"/>
      <x:c r="J116" s="7"/>
      <x:c r="K116" s="7"/>
      <x:c r="L116" s="7"/>
      <x:c r="M116" s="7"/>
      <x:c r="N116" s="7"/>
      <x:c r="O116" s="7"/>
      <x:c r="P116" s="87"/>
    </x:row>
    <x:row r="117" spans="1:16" customHeight="1">
      <x:c r="A117" s="84"/>
      <x:c r="C117" s="85"/>
      <x:c r="D117" s="4"/>
      <x:c r="E117" s="86"/>
      <x:c r="F117" s="4"/>
      <x:c r="G117" s="7"/>
      <x:c r="I117" s="7"/>
      <x:c r="J117" s="7"/>
      <x:c r="K117" s="7"/>
      <x:c r="L117" s="7"/>
      <x:c r="M117" s="7"/>
      <x:c r="N117" s="7"/>
      <x:c r="O117" s="7"/>
      <x:c r="P117" s="87"/>
    </x:row>
    <x:row r="118" spans="1:16" customHeight="1">
      <x:c r="A118" s="84"/>
      <x:c r="C118" s="85"/>
      <x:c r="D118" s="4"/>
      <x:c r="E118" s="86"/>
      <x:c r="F118" s="4"/>
      <x:c r="G118" s="7"/>
      <x:c r="I118" s="7"/>
      <x:c r="J118" s="7"/>
      <x:c r="K118" s="7"/>
      <x:c r="L118" s="7"/>
      <x:c r="M118" s="7"/>
      <x:c r="N118" s="7"/>
      <x:c r="O118" s="7"/>
      <x:c r="P118" s="87"/>
    </x:row>
    <x:row r="119" spans="1:16" customHeight="1">
      <x:c r="A119" s="84"/>
      <x:c r="C119" s="85"/>
      <x:c r="D119" s="4"/>
      <x:c r="E119" s="86"/>
      <x:c r="F119" s="4"/>
      <x:c r="G119" s="7"/>
      <x:c r="I119" s="7"/>
      <x:c r="J119" s="7"/>
      <x:c r="K119" s="7"/>
      <x:c r="L119" s="7"/>
      <x:c r="M119" s="7"/>
      <x:c r="N119" s="7"/>
      <x:c r="O119" s="7"/>
      <x:c r="P119" s="87"/>
    </x:row>
    <x:row r="120" spans="1:16" customHeight="1">
      <x:c r="A120" s="84"/>
      <x:c r="C120" s="85"/>
      <x:c r="D120" s="4"/>
      <x:c r="E120" s="86"/>
      <x:c r="F120" s="4"/>
      <x:c r="G120" s="7"/>
      <x:c r="I120" s="7"/>
      <x:c r="J120" s="7"/>
      <x:c r="K120" s="7"/>
      <x:c r="L120" s="7"/>
      <x:c r="M120" s="7"/>
      <x:c r="N120" s="7"/>
      <x:c r="O120" s="7"/>
      <x:c r="P120" s="87"/>
    </x:row>
    <x:row r="121" spans="1:16" customHeight="1">
      <x:c r="A121" s="84"/>
      <x:c r="C121" s="85"/>
      <x:c r="D121" s="4"/>
      <x:c r="E121" s="86"/>
      <x:c r="F121" s="4"/>
      <x:c r="G121" s="7"/>
      <x:c r="I121" s="7"/>
      <x:c r="J121" s="7"/>
      <x:c r="K121" s="7"/>
      <x:c r="L121" s="7"/>
      <x:c r="M121" s="7"/>
      <x:c r="N121" s="7"/>
      <x:c r="O121" s="7"/>
      <x:c r="P121" s="87"/>
    </x:row>
    <x:row r="122" spans="1:16" customHeight="1">
      <x:c r="A122" s="84"/>
      <x:c r="C122" s="85"/>
      <x:c r="D122" s="4"/>
      <x:c r="E122" s="86"/>
      <x:c r="F122" s="4"/>
      <x:c r="G122" s="7"/>
      <x:c r="I122" s="7"/>
      <x:c r="J122" s="7"/>
      <x:c r="K122" s="7"/>
      <x:c r="L122" s="7"/>
      <x:c r="M122" s="7"/>
      <x:c r="N122" s="7"/>
      <x:c r="O122" s="7"/>
      <x:c r="P122" s="87"/>
    </x:row>
    <x:row r="123" spans="1:16" customHeight="1">
      <x:c r="A123" s="84"/>
      <x:c r="C123" s="85"/>
      <x:c r="D123" s="4"/>
      <x:c r="E123" s="86"/>
      <x:c r="F123" s="4"/>
      <x:c r="G123" s="7"/>
      <x:c r="I123" s="7"/>
      <x:c r="J123" s="7"/>
      <x:c r="K123" s="7"/>
      <x:c r="L123" s="7"/>
      <x:c r="M123" s="7"/>
      <x:c r="N123" s="7"/>
      <x:c r="O123" s="7"/>
      <x:c r="P123" s="87"/>
    </x:row>
    <x:row r="124" spans="1:16" customHeight="1">
      <x:c r="A124" s="84"/>
      <x:c r="C124" s="85"/>
      <x:c r="D124" s="4"/>
      <x:c r="E124" s="86"/>
      <x:c r="F124" s="4"/>
      <x:c r="G124" s="7"/>
      <x:c r="I124" s="7"/>
      <x:c r="J124" s="7"/>
      <x:c r="K124" s="7"/>
      <x:c r="L124" s="7"/>
      <x:c r="M124" s="7"/>
      <x:c r="N124" s="7"/>
      <x:c r="O124" s="7"/>
      <x:c r="P124" s="87"/>
    </x:row>
    <x:row r="125" spans="1:16" customHeight="1">
      <x:c r="A125" s="84"/>
      <x:c r="C125" s="85"/>
      <x:c r="D125" s="4"/>
      <x:c r="E125" s="86"/>
      <x:c r="F125" s="4"/>
      <x:c r="G125" s="7"/>
      <x:c r="I125" s="7"/>
      <x:c r="J125" s="7"/>
      <x:c r="K125" s="7"/>
      <x:c r="L125" s="7"/>
      <x:c r="M125" s="7"/>
      <x:c r="N125" s="7"/>
      <x:c r="O125" s="7"/>
      <x:c r="P125" s="87"/>
    </x:row>
    <x:row r="126" spans="1:16" customHeight="1">
      <x:c r="A126" s="84"/>
      <x:c r="C126" s="85"/>
      <x:c r="D126" s="4"/>
      <x:c r="E126" s="86"/>
      <x:c r="F126" s="4"/>
      <x:c r="G126" s="7"/>
      <x:c r="I126" s="7"/>
      <x:c r="J126" s="7"/>
      <x:c r="K126" s="7"/>
      <x:c r="L126" s="7"/>
      <x:c r="M126" s="7"/>
      <x:c r="N126" s="7"/>
      <x:c r="O126" s="7"/>
      <x:c r="P126" s="87"/>
    </x:row>
    <x:row r="127" spans="1:16" customHeight="1">
      <x:c r="A127" s="84"/>
      <x:c r="C127" s="85"/>
      <x:c r="D127" s="4"/>
      <x:c r="E127" s="86"/>
      <x:c r="F127" s="4"/>
      <x:c r="G127" s="7"/>
      <x:c r="I127" s="7"/>
      <x:c r="J127" s="7"/>
      <x:c r="K127" s="7"/>
      <x:c r="L127" s="7"/>
      <x:c r="M127" s="7"/>
      <x:c r="N127" s="7"/>
      <x:c r="O127" s="7"/>
      <x:c r="P127" s="87"/>
    </x:row>
    <x:row r="128" spans="1:16" customHeight="1">
      <x:c r="A128" s="84"/>
      <x:c r="C128" s="85"/>
      <x:c r="D128" s="4"/>
      <x:c r="E128" s="86"/>
      <x:c r="F128" s="4"/>
      <x:c r="G128" s="7"/>
      <x:c r="I128" s="7"/>
      <x:c r="J128" s="7"/>
      <x:c r="K128" s="7"/>
      <x:c r="L128" s="7"/>
      <x:c r="M128" s="7"/>
      <x:c r="N128" s="7"/>
      <x:c r="O128" s="7"/>
      <x:c r="P128" s="87"/>
    </x:row>
    <x:row r="129" spans="1:16" customHeight="1">
      <x:c r="A129" s="84"/>
      <x:c r="C129" s="85"/>
      <x:c r="D129" s="4"/>
      <x:c r="E129" s="86"/>
      <x:c r="F129" s="4"/>
      <x:c r="G129" s="7"/>
      <x:c r="I129" s="7"/>
      <x:c r="J129" s="7"/>
      <x:c r="K129" s="7"/>
      <x:c r="L129" s="7"/>
      <x:c r="M129" s="7"/>
      <x:c r="N129" s="7"/>
      <x:c r="O129" s="7"/>
      <x:c r="P129" s="87"/>
    </x:row>
    <x:row r="130" spans="1:16" customHeight="1">
      <x:c r="A130" s="84"/>
      <x:c r="C130" s="85"/>
      <x:c r="D130" s="4"/>
      <x:c r="E130" s="86"/>
      <x:c r="F130" s="4"/>
      <x:c r="G130" s="7"/>
      <x:c r="I130" s="7"/>
      <x:c r="J130" s="7"/>
      <x:c r="K130" s="7"/>
      <x:c r="L130" s="7"/>
      <x:c r="M130" s="7"/>
      <x:c r="N130" s="7"/>
      <x:c r="O130" s="7"/>
      <x:c r="P130" s="87"/>
    </x:row>
    <x:row r="131" spans="1:16" customHeight="1">
      <x:c r="A131" s="84"/>
      <x:c r="C131" s="85"/>
      <x:c r="D131" s="4"/>
      <x:c r="E131" s="86"/>
      <x:c r="F131" s="4"/>
      <x:c r="G131" s="7"/>
      <x:c r="I131" s="7"/>
      <x:c r="J131" s="7"/>
      <x:c r="K131" s="7"/>
      <x:c r="L131" s="7"/>
      <x:c r="M131" s="7"/>
      <x:c r="N131" s="7"/>
      <x:c r="O131" s="7"/>
      <x:c r="P131" s="87"/>
    </x:row>
    <x:row r="132" spans="1:16" customHeight="1">
      <x:c r="A132" s="84"/>
      <x:c r="C132" s="85"/>
      <x:c r="D132" s="4"/>
      <x:c r="E132" s="86"/>
      <x:c r="F132" s="4"/>
      <x:c r="G132" s="7"/>
      <x:c r="I132" s="7"/>
      <x:c r="J132" s="7"/>
      <x:c r="K132" s="7"/>
      <x:c r="L132" s="7"/>
      <x:c r="M132" s="7"/>
      <x:c r="N132" s="7"/>
      <x:c r="O132" s="7"/>
      <x:c r="P132" s="87"/>
    </x:row>
    <x:row r="133" spans="1:16" customHeight="1">
      <x:c r="A133" s="84"/>
      <x:c r="C133" s="85"/>
      <x:c r="D133" s="4"/>
      <x:c r="E133" s="86"/>
      <x:c r="F133" s="4"/>
      <x:c r="G133" s="7"/>
      <x:c r="I133" s="7"/>
      <x:c r="J133" s="7"/>
      <x:c r="K133" s="7"/>
      <x:c r="L133" s="7"/>
      <x:c r="M133" s="7"/>
      <x:c r="N133" s="7"/>
      <x:c r="O133" s="7"/>
      <x:c r="P133" s="87"/>
    </x:row>
    <x:row r="134" spans="1:16" customHeight="1">
      <x:c r="A134" s="84"/>
      <x:c r="C134" s="85"/>
      <x:c r="D134" s="4"/>
      <x:c r="E134" s="86"/>
      <x:c r="F134" s="4"/>
      <x:c r="G134" s="7"/>
      <x:c r="I134" s="7"/>
      <x:c r="J134" s="7"/>
      <x:c r="K134" s="7"/>
      <x:c r="L134" s="7"/>
      <x:c r="M134" s="7"/>
      <x:c r="N134" s="7"/>
      <x:c r="O134" s="7"/>
      <x:c r="P134" s="87"/>
    </x:row>
    <x:row r="135" spans="1:16" customHeight="1">
      <x:c r="A135" s="84"/>
      <x:c r="C135" s="85"/>
      <x:c r="D135" s="4"/>
      <x:c r="E135" s="86"/>
      <x:c r="F135" s="4"/>
      <x:c r="G135" s="7"/>
      <x:c r="I135" s="7"/>
      <x:c r="J135" s="7"/>
      <x:c r="K135" s="7"/>
      <x:c r="L135" s="7"/>
      <x:c r="M135" s="7"/>
      <x:c r="N135" s="7"/>
      <x:c r="O135" s="7"/>
      <x:c r="P135" s="87"/>
    </x:row>
    <x:row r="136" spans="1:16" customHeight="1">
      <x:c r="A136" s="84"/>
      <x:c r="C136" s="85"/>
      <x:c r="D136" s="4"/>
      <x:c r="E136" s="86"/>
      <x:c r="F136" s="4"/>
      <x:c r="G136" s="7"/>
      <x:c r="I136" s="7"/>
      <x:c r="J136" s="7"/>
      <x:c r="K136" s="7"/>
      <x:c r="L136" s="7"/>
      <x:c r="M136" s="7"/>
      <x:c r="N136" s="7"/>
      <x:c r="O136" s="7"/>
      <x:c r="P136" s="87"/>
    </x:row>
    <x:row r="137" spans="1:16" customHeight="1">
      <x:c r="A137" s="84"/>
      <x:c r="C137" s="85"/>
      <x:c r="D137" s="4"/>
      <x:c r="E137" s="86"/>
      <x:c r="F137" s="4"/>
      <x:c r="G137" s="7"/>
      <x:c r="I137" s="7"/>
      <x:c r="J137" s="7"/>
      <x:c r="K137" s="7"/>
      <x:c r="L137" s="7"/>
      <x:c r="M137" s="7"/>
      <x:c r="N137" s="7"/>
      <x:c r="O137" s="7"/>
      <x:c r="P137" s="87"/>
    </x:row>
    <x:row r="138" spans="1:16" customHeight="1">
      <x:c r="A138" s="84"/>
      <x:c r="C138" s="85"/>
      <x:c r="D138" s="4"/>
      <x:c r="E138" s="86"/>
      <x:c r="F138" s="4"/>
      <x:c r="G138" s="7"/>
      <x:c r="I138" s="7"/>
      <x:c r="J138" s="7"/>
      <x:c r="K138" s="7"/>
      <x:c r="L138" s="7"/>
      <x:c r="M138" s="7"/>
      <x:c r="N138" s="7"/>
      <x:c r="O138" s="7"/>
      <x:c r="P138" s="87"/>
    </x:row>
    <x:row r="139" spans="1:16" customHeight="1">
      <x:c r="A139" s="84"/>
      <x:c r="C139" s="85"/>
      <x:c r="D139" s="4"/>
      <x:c r="E139" s="86"/>
      <x:c r="F139" s="4"/>
      <x:c r="G139" s="7"/>
      <x:c r="I139" s="7"/>
      <x:c r="J139" s="7"/>
      <x:c r="K139" s="7"/>
      <x:c r="L139" s="7"/>
      <x:c r="M139" s="7"/>
      <x:c r="N139" s="7"/>
      <x:c r="O139" s="7"/>
      <x:c r="P139" s="87"/>
    </x:row>
    <x:row r="140" spans="1:16" customHeight="1">
      <x:c r="A140" s="84"/>
      <x:c r="C140" s="85"/>
      <x:c r="D140" s="4"/>
      <x:c r="E140" s="86"/>
      <x:c r="F140" s="4"/>
      <x:c r="G140" s="7"/>
      <x:c r="I140" s="7"/>
      <x:c r="J140" s="7"/>
      <x:c r="K140" s="7"/>
      <x:c r="L140" s="7"/>
      <x:c r="M140" s="7"/>
      <x:c r="N140" s="7"/>
      <x:c r="O140" s="7"/>
      <x:c r="P140" s="87"/>
    </x:row>
    <x:row r="141" spans="1:16" customHeight="1">
      <x:c r="A141" s="84"/>
      <x:c r="C141" s="85"/>
      <x:c r="D141" s="4"/>
      <x:c r="E141" s="86"/>
      <x:c r="F141" s="4"/>
      <x:c r="G141" s="7"/>
      <x:c r="I141" s="7"/>
      <x:c r="J141" s="7"/>
      <x:c r="K141" s="7"/>
      <x:c r="L141" s="7"/>
      <x:c r="M141" s="7"/>
      <x:c r="N141" s="7"/>
      <x:c r="O141" s="7"/>
      <x:c r="P141" s="87"/>
    </x:row>
    <x:row r="142" spans="1:16" customHeight="1">
      <x:c r="A142" s="84"/>
      <x:c r="C142" s="85"/>
      <x:c r="D142" s="4"/>
      <x:c r="E142" s="86"/>
      <x:c r="F142" s="4"/>
      <x:c r="G142" s="7"/>
      <x:c r="I142" s="7"/>
      <x:c r="J142" s="7"/>
      <x:c r="K142" s="7"/>
      <x:c r="L142" s="7"/>
      <x:c r="M142" s="7"/>
      <x:c r="N142" s="7"/>
      <x:c r="O142" s="7"/>
      <x:c r="P142" s="87"/>
    </x:row>
    <x:row r="143" spans="1:16" customHeight="1">
      <x:c r="A143" s="84"/>
      <x:c r="C143" s="85"/>
      <x:c r="D143" s="4"/>
      <x:c r="E143" s="86"/>
      <x:c r="F143" s="4"/>
      <x:c r="G143" s="7"/>
      <x:c r="I143" s="7"/>
      <x:c r="J143" s="7"/>
      <x:c r="K143" s="7"/>
      <x:c r="L143" s="7"/>
      <x:c r="M143" s="7"/>
      <x:c r="N143" s="7"/>
      <x:c r="O143" s="7"/>
      <x:c r="P143" s="87"/>
    </x:row>
    <x:row r="144" spans="1:16" customHeight="1">
      <x:c r="A144" s="84"/>
      <x:c r="C144" s="85"/>
      <x:c r="D144" s="4"/>
      <x:c r="E144" s="86"/>
      <x:c r="F144" s="4"/>
      <x:c r="G144" s="7"/>
      <x:c r="I144" s="7"/>
      <x:c r="J144" s="7"/>
      <x:c r="K144" s="7"/>
      <x:c r="L144" s="7"/>
      <x:c r="M144" s="7"/>
      <x:c r="N144" s="7"/>
      <x:c r="O144" s="7"/>
      <x:c r="P144" s="87"/>
    </x:row>
    <x:row r="145" spans="1:16" customHeight="1">
      <x:c r="A145" s="84"/>
      <x:c r="C145" s="85"/>
      <x:c r="D145" s="4"/>
      <x:c r="E145" s="86"/>
      <x:c r="F145" s="4"/>
      <x:c r="G145" s="7"/>
      <x:c r="I145" s="7"/>
      <x:c r="J145" s="7"/>
      <x:c r="K145" s="7"/>
      <x:c r="L145" s="7"/>
      <x:c r="M145" s="7"/>
      <x:c r="N145" s="7"/>
      <x:c r="O145" s="7"/>
      <x:c r="P145" s="87"/>
    </x:row>
    <x:row r="146" spans="1:16" customHeight="1">
      <x:c r="A146" s="84"/>
      <x:c r="C146" s="85"/>
      <x:c r="D146" s="4"/>
      <x:c r="E146" s="86"/>
      <x:c r="F146" s="4"/>
      <x:c r="G146" s="7"/>
      <x:c r="I146" s="7"/>
      <x:c r="J146" s="7"/>
      <x:c r="K146" s="7"/>
      <x:c r="L146" s="7"/>
      <x:c r="M146" s="7"/>
      <x:c r="N146" s="7"/>
      <x:c r="O146" s="7"/>
      <x:c r="P146" s="87"/>
    </x:row>
    <x:row r="147" spans="1:16" customHeight="1">
      <x:c r="A147" s="84"/>
      <x:c r="C147" s="85"/>
      <x:c r="D147" s="4"/>
      <x:c r="E147" s="86"/>
      <x:c r="F147" s="4"/>
      <x:c r="G147" s="7"/>
      <x:c r="I147" s="7"/>
      <x:c r="J147" s="7"/>
      <x:c r="K147" s="7"/>
      <x:c r="L147" s="7"/>
      <x:c r="M147" s="7"/>
      <x:c r="N147" s="7"/>
      <x:c r="O147" s="7"/>
      <x:c r="P147" s="87"/>
    </x:row>
    <x:row r="148" spans="1:16" customHeight="1">
      <x:c r="A148" s="84"/>
      <x:c r="C148" s="85"/>
      <x:c r="D148" s="4"/>
      <x:c r="E148" s="86"/>
      <x:c r="F148" s="4"/>
      <x:c r="G148" s="7"/>
      <x:c r="I148" s="7"/>
      <x:c r="J148" s="7"/>
      <x:c r="K148" s="7"/>
      <x:c r="L148" s="7"/>
      <x:c r="M148" s="7"/>
      <x:c r="N148" s="7"/>
      <x:c r="O148" s="7"/>
      <x:c r="P148" s="87"/>
    </x:row>
    <x:row r="149" spans="1:16" customHeight="1">
      <x:c r="A149" s="84"/>
      <x:c r="C149" s="85"/>
      <x:c r="D149" s="4"/>
      <x:c r="E149" s="86"/>
      <x:c r="F149" s="4"/>
      <x:c r="G149" s="7"/>
      <x:c r="I149" s="7"/>
      <x:c r="J149" s="7"/>
      <x:c r="K149" s="7"/>
      <x:c r="L149" s="7"/>
      <x:c r="M149" s="7"/>
      <x:c r="N149" s="7"/>
      <x:c r="O149" s="7"/>
      <x:c r="P149" s="87"/>
    </x:row>
    <x:row r="150" spans="1:16" customHeight="1">
      <x:c r="A150" s="84"/>
      <x:c r="C150" s="85"/>
      <x:c r="D150" s="4"/>
      <x:c r="E150" s="86"/>
      <x:c r="F150" s="4"/>
      <x:c r="G150" s="7"/>
      <x:c r="I150" s="7"/>
      <x:c r="J150" s="7"/>
      <x:c r="K150" s="7"/>
      <x:c r="L150" s="7"/>
      <x:c r="M150" s="7"/>
      <x:c r="N150" s="7"/>
      <x:c r="O150" s="7"/>
      <x:c r="P150" s="87"/>
    </x:row>
    <x:row r="151" spans="1:16" customHeight="1">
      <x:c r="A151" s="84"/>
      <x:c r="C151" s="85"/>
      <x:c r="D151" s="4"/>
      <x:c r="E151" s="86"/>
      <x:c r="F151" s="4"/>
      <x:c r="G151" s="7"/>
      <x:c r="I151" s="7"/>
      <x:c r="J151" s="7"/>
      <x:c r="K151" s="7"/>
      <x:c r="L151" s="7"/>
      <x:c r="M151" s="7"/>
      <x:c r="N151" s="7"/>
      <x:c r="O151" s="7"/>
      <x:c r="P151" s="87"/>
    </x:row>
    <x:row r="152" spans="1:16" customHeight="1">
      <x:c r="A152" s="84"/>
      <x:c r="C152" s="85"/>
      <x:c r="D152" s="4"/>
      <x:c r="E152" s="86"/>
      <x:c r="F152" s="4"/>
      <x:c r="G152" s="7"/>
      <x:c r="I152" s="7"/>
      <x:c r="J152" s="7"/>
      <x:c r="K152" s="7"/>
      <x:c r="L152" s="7"/>
      <x:c r="M152" s="7"/>
      <x:c r="N152" s="7"/>
      <x:c r="O152" s="7"/>
      <x:c r="P152" s="87"/>
    </x:row>
    <x:row r="153" spans="1:16" customHeight="1">
      <x:c r="A153" s="84"/>
      <x:c r="C153" s="85"/>
      <x:c r="D153" s="4"/>
      <x:c r="E153" s="86"/>
      <x:c r="F153" s="4"/>
      <x:c r="G153" s="7"/>
      <x:c r="I153" s="7"/>
      <x:c r="J153" s="7"/>
      <x:c r="K153" s="7"/>
      <x:c r="L153" s="7"/>
      <x:c r="M153" s="7"/>
      <x:c r="N153" s="7"/>
      <x:c r="O153" s="7"/>
      <x:c r="P153" s="87"/>
    </x:row>
    <x:row r="154" spans="1:16" customHeight="1">
      <x:c r="A154" s="84"/>
      <x:c r="C154" s="85"/>
      <x:c r="D154" s="4"/>
      <x:c r="E154" s="86"/>
      <x:c r="F154" s="4"/>
      <x:c r="G154" s="7"/>
      <x:c r="I154" s="7"/>
      <x:c r="J154" s="7"/>
      <x:c r="K154" s="7"/>
      <x:c r="L154" s="7"/>
      <x:c r="M154" s="7"/>
      <x:c r="N154" s="7"/>
      <x:c r="O154" s="7"/>
      <x:c r="P154" s="87"/>
    </x:row>
    <x:row r="155" spans="1:16" customHeight="1">
      <x:c r="A155" s="84"/>
      <x:c r="C155" s="85"/>
      <x:c r="D155" s="4"/>
      <x:c r="E155" s="86"/>
      <x:c r="F155" s="4"/>
      <x:c r="G155" s="7"/>
      <x:c r="I155" s="7"/>
      <x:c r="J155" s="7"/>
      <x:c r="K155" s="7"/>
      <x:c r="L155" s="7"/>
      <x:c r="M155" s="7"/>
      <x:c r="N155" s="7"/>
      <x:c r="O155" s="7"/>
      <x:c r="P155" s="87"/>
    </x:row>
    <x:row r="156" spans="1:16" customHeight="1">
      <x:c r="A156" s="84"/>
      <x:c r="C156" s="85"/>
      <x:c r="D156" s="4"/>
      <x:c r="E156" s="86"/>
      <x:c r="F156" s="4"/>
      <x:c r="G156" s="7"/>
      <x:c r="I156" s="7"/>
      <x:c r="J156" s="7"/>
      <x:c r="K156" s="7"/>
      <x:c r="L156" s="7"/>
      <x:c r="M156" s="7"/>
      <x:c r="N156" s="7"/>
      <x:c r="O156" s="7"/>
      <x:c r="P156" s="87"/>
    </x:row>
    <x:row r="157" spans="1:16" customHeight="1">
      <x:c r="A157" s="84"/>
      <x:c r="C157" s="85"/>
      <x:c r="D157" s="4"/>
      <x:c r="E157" s="86"/>
      <x:c r="F157" s="4"/>
      <x:c r="G157" s="7"/>
      <x:c r="I157" s="7"/>
      <x:c r="J157" s="7"/>
      <x:c r="K157" s="7"/>
      <x:c r="L157" s="7"/>
      <x:c r="M157" s="7"/>
      <x:c r="N157" s="7"/>
      <x:c r="O157" s="7"/>
      <x:c r="P157" s="87"/>
    </x:row>
    <x:row r="158" spans="1:16" customHeight="1">
      <x:c r="A158" s="84"/>
      <x:c r="C158" s="85"/>
      <x:c r="D158" s="4"/>
      <x:c r="E158" s="86"/>
      <x:c r="F158" s="4"/>
      <x:c r="G158" s="7"/>
      <x:c r="I158" s="7"/>
      <x:c r="J158" s="7"/>
      <x:c r="K158" s="7"/>
      <x:c r="L158" s="7"/>
      <x:c r="M158" s="7"/>
      <x:c r="N158" s="7"/>
      <x:c r="O158" s="7"/>
      <x:c r="P158" s="87"/>
    </x:row>
    <x:row r="159" spans="1:16" customHeight="1">
      <x:c r="A159" s="84"/>
      <x:c r="C159" s="85"/>
      <x:c r="D159" s="4"/>
      <x:c r="E159" s="86"/>
      <x:c r="F159" s="4"/>
      <x:c r="G159" s="7"/>
      <x:c r="I159" s="7"/>
      <x:c r="J159" s="7"/>
      <x:c r="K159" s="7"/>
      <x:c r="L159" s="7"/>
      <x:c r="M159" s="7"/>
      <x:c r="N159" s="7"/>
      <x:c r="O159" s="7"/>
      <x:c r="P159" s="87"/>
    </x:row>
    <x:row r="160" spans="1:16" customHeight="1">
      <x:c r="A160" s="84"/>
      <x:c r="C160" s="85"/>
      <x:c r="D160" s="4"/>
      <x:c r="E160" s="86"/>
      <x:c r="F160" s="4"/>
      <x:c r="G160" s="7"/>
      <x:c r="I160" s="7"/>
      <x:c r="J160" s="7"/>
      <x:c r="K160" s="7"/>
      <x:c r="L160" s="7"/>
      <x:c r="M160" s="7"/>
      <x:c r="N160" s="7"/>
      <x:c r="O160" s="7"/>
      <x:c r="P160" s="87"/>
    </x:row>
    <x:row r="161" spans="1:16" customHeight="1">
      <x:c r="A161" s="84"/>
      <x:c r="C161" s="85"/>
      <x:c r="D161" s="4"/>
      <x:c r="E161" s="86"/>
      <x:c r="F161" s="4"/>
      <x:c r="G161" s="7"/>
      <x:c r="I161" s="7"/>
      <x:c r="J161" s="7"/>
      <x:c r="K161" s="7"/>
      <x:c r="L161" s="7"/>
      <x:c r="M161" s="7"/>
      <x:c r="N161" s="7"/>
      <x:c r="O161" s="7"/>
      <x:c r="P161" s="87"/>
    </x:row>
    <x:row r="162" spans="1:16" customHeight="1">
      <x:c r="A162" s="84"/>
      <x:c r="C162" s="85"/>
      <x:c r="D162" s="4"/>
      <x:c r="E162" s="86"/>
      <x:c r="F162" s="4"/>
      <x:c r="G162" s="7"/>
      <x:c r="I162" s="7"/>
      <x:c r="J162" s="7"/>
      <x:c r="K162" s="7"/>
      <x:c r="L162" s="7"/>
      <x:c r="M162" s="7"/>
      <x:c r="N162" s="7"/>
      <x:c r="O162" s="7"/>
      <x:c r="P162" s="87"/>
    </x:row>
    <x:row r="163" spans="1:16" customHeight="1">
      <x:c r="A163" s="84"/>
      <x:c r="C163" s="85"/>
      <x:c r="D163" s="4"/>
      <x:c r="E163" s="86"/>
      <x:c r="F163" s="4"/>
      <x:c r="G163" s="7"/>
      <x:c r="I163" s="7"/>
      <x:c r="J163" s="7"/>
      <x:c r="K163" s="7"/>
      <x:c r="L163" s="7"/>
      <x:c r="M163" s="7"/>
      <x:c r="N163" s="7"/>
      <x:c r="O163" s="7"/>
      <x:c r="P163" s="87"/>
    </x:row>
    <x:row r="164" spans="1:16" customHeight="1">
      <x:c r="A164" s="84"/>
      <x:c r="C164" s="85"/>
      <x:c r="D164" s="4"/>
      <x:c r="E164" s="86"/>
      <x:c r="F164" s="4"/>
      <x:c r="G164" s="7"/>
      <x:c r="I164" s="7"/>
      <x:c r="J164" s="7"/>
      <x:c r="K164" s="7"/>
      <x:c r="L164" s="7"/>
      <x:c r="M164" s="7"/>
      <x:c r="N164" s="7"/>
      <x:c r="O164" s="7"/>
      <x:c r="P164" s="87"/>
    </x:row>
    <x:row r="165" spans="1:16" customHeight="1">
      <x:c r="A165" s="84"/>
      <x:c r="C165" s="85"/>
      <x:c r="D165" s="4"/>
      <x:c r="E165" s="86"/>
      <x:c r="F165" s="4"/>
      <x:c r="G165" s="7"/>
      <x:c r="I165" s="7"/>
      <x:c r="J165" s="7"/>
      <x:c r="K165" s="7"/>
      <x:c r="L165" s="7"/>
      <x:c r="M165" s="7"/>
      <x:c r="N165" s="7"/>
      <x:c r="O165" s="7"/>
      <x:c r="P165" s="87"/>
    </x:row>
    <x:row r="166" spans="1:16" customHeight="1">
      <x:c r="A166" s="84"/>
      <x:c r="C166" s="85"/>
      <x:c r="D166" s="4"/>
      <x:c r="E166" s="86"/>
      <x:c r="F166" s="4"/>
      <x:c r="G166" s="7"/>
      <x:c r="I166" s="7"/>
      <x:c r="J166" s="7"/>
      <x:c r="K166" s="7"/>
      <x:c r="L166" s="7"/>
      <x:c r="M166" s="7"/>
      <x:c r="N166" s="7"/>
      <x:c r="O166" s="7"/>
      <x:c r="P166" s="87"/>
    </x:row>
    <x:row r="167" spans="1:16" customHeight="1">
      <x:c r="A167" s="84"/>
      <x:c r="C167" s="85"/>
      <x:c r="D167" s="4"/>
      <x:c r="E167" s="86"/>
      <x:c r="F167" s="4"/>
      <x:c r="G167" s="7"/>
      <x:c r="I167" s="7"/>
      <x:c r="J167" s="7"/>
      <x:c r="K167" s="7"/>
      <x:c r="L167" s="7"/>
      <x:c r="M167" s="7"/>
      <x:c r="N167" s="7"/>
      <x:c r="O167" s="7"/>
      <x:c r="P167" s="87"/>
    </x:row>
    <x:row r="168" spans="1:16" customHeight="1">
      <x:c r="A168" s="84"/>
      <x:c r="C168" s="85"/>
      <x:c r="D168" s="4"/>
      <x:c r="E168" s="86"/>
      <x:c r="F168" s="4"/>
      <x:c r="G168" s="7"/>
      <x:c r="I168" s="7"/>
      <x:c r="J168" s="7"/>
      <x:c r="K168" s="7"/>
      <x:c r="L168" s="7"/>
      <x:c r="M168" s="7"/>
      <x:c r="N168" s="7"/>
      <x:c r="O168" s="7"/>
      <x:c r="P168" s="87"/>
    </x:row>
    <x:row r="169" spans="1:16" customHeight="1">
      <x:c r="A169" s="84"/>
      <x:c r="C169" s="85"/>
      <x:c r="D169" s="4"/>
      <x:c r="E169" s="86"/>
      <x:c r="F169" s="4"/>
      <x:c r="G169" s="7"/>
      <x:c r="I169" s="7"/>
      <x:c r="J169" s="7"/>
      <x:c r="K169" s="7"/>
      <x:c r="L169" s="7"/>
      <x:c r="M169" s="7"/>
      <x:c r="N169" s="7"/>
      <x:c r="O169" s="7"/>
      <x:c r="P169" s="87"/>
    </x:row>
    <x:row r="170" spans="1:16" customHeight="1">
      <x:c r="A170" s="84"/>
      <x:c r="C170" s="85"/>
      <x:c r="D170" s="4"/>
      <x:c r="E170" s="86"/>
      <x:c r="F170" s="4"/>
      <x:c r="G170" s="7"/>
      <x:c r="I170" s="7"/>
      <x:c r="J170" s="7"/>
      <x:c r="K170" s="7"/>
      <x:c r="L170" s="7"/>
      <x:c r="M170" s="7"/>
      <x:c r="N170" s="7"/>
      <x:c r="O170" s="7"/>
      <x:c r="P170" s="87"/>
    </x:row>
    <x:row r="171" spans="1:16" customHeight="1">
      <x:c r="A171" s="84"/>
      <x:c r="C171" s="85"/>
      <x:c r="D171" s="4"/>
      <x:c r="E171" s="86"/>
      <x:c r="F171" s="4"/>
      <x:c r="G171" s="7"/>
      <x:c r="I171" s="7"/>
      <x:c r="J171" s="7"/>
      <x:c r="K171" s="7"/>
      <x:c r="L171" s="7"/>
      <x:c r="M171" s="7"/>
      <x:c r="N171" s="7"/>
      <x:c r="O171" s="7"/>
      <x:c r="P171" s="87"/>
    </x:row>
    <x:row r="172" spans="1:16" customHeight="1">
      <x:c r="A172" s="84"/>
      <x:c r="C172" s="85"/>
      <x:c r="D172" s="4"/>
      <x:c r="E172" s="86"/>
      <x:c r="F172" s="4"/>
      <x:c r="G172" s="7"/>
      <x:c r="I172" s="7"/>
      <x:c r="J172" s="7"/>
      <x:c r="K172" s="7"/>
      <x:c r="L172" s="7"/>
      <x:c r="M172" s="7"/>
      <x:c r="N172" s="7"/>
      <x:c r="O172" s="7"/>
      <x:c r="P172" s="87"/>
    </x:row>
    <x:row r="173" spans="1:16" customHeight="1">
      <x:c r="A173" s="84"/>
      <x:c r="C173" s="85"/>
      <x:c r="D173" s="4"/>
      <x:c r="E173" s="86"/>
      <x:c r="F173" s="4"/>
      <x:c r="G173" s="7"/>
      <x:c r="I173" s="7"/>
      <x:c r="J173" s="7"/>
      <x:c r="K173" s="7"/>
      <x:c r="L173" s="7"/>
      <x:c r="M173" s="7"/>
      <x:c r="N173" s="7"/>
      <x:c r="O173" s="7"/>
      <x:c r="P173" s="87"/>
    </x:row>
    <x:row r="174" spans="1:16" customHeight="1">
      <x:c r="A174" s="84"/>
      <x:c r="C174" s="85"/>
      <x:c r="D174" s="4"/>
      <x:c r="E174" s="86"/>
      <x:c r="F174" s="4"/>
      <x:c r="G174" s="7"/>
      <x:c r="I174" s="7"/>
      <x:c r="J174" s="7"/>
      <x:c r="K174" s="7"/>
      <x:c r="L174" s="7"/>
      <x:c r="M174" s="7"/>
      <x:c r="N174" s="7"/>
      <x:c r="O174" s="7"/>
      <x:c r="P174" s="87"/>
    </x:row>
    <x:row r="175" spans="1:16" customHeight="1">
      <x:c r="A175" s="84"/>
      <x:c r="C175" s="85"/>
      <x:c r="D175" s="4"/>
      <x:c r="E175" s="86"/>
      <x:c r="F175" s="4"/>
      <x:c r="G175" s="7"/>
      <x:c r="I175" s="7"/>
      <x:c r="J175" s="7"/>
      <x:c r="K175" s="7"/>
      <x:c r="L175" s="7"/>
      <x:c r="M175" s="7"/>
      <x:c r="N175" s="7"/>
      <x:c r="O175" s="7"/>
      <x:c r="P175" s="87"/>
    </x:row>
    <x:row r="176" spans="1:16" customHeight="1">
      <x:c r="A176" s="84"/>
      <x:c r="C176" s="85"/>
      <x:c r="D176" s="4"/>
      <x:c r="E176" s="86"/>
      <x:c r="F176" s="4"/>
      <x:c r="G176" s="7"/>
      <x:c r="I176" s="7"/>
      <x:c r="J176" s="7"/>
      <x:c r="K176" s="7"/>
      <x:c r="L176" s="7"/>
      <x:c r="M176" s="7"/>
      <x:c r="N176" s="7"/>
      <x:c r="O176" s="7"/>
      <x:c r="P176" s="87"/>
    </x:row>
    <x:row r="177" spans="1:16" customHeight="1">
      <x:c r="A177" s="84"/>
      <x:c r="C177" s="85"/>
      <x:c r="D177" s="4"/>
      <x:c r="E177" s="86"/>
      <x:c r="F177" s="4"/>
      <x:c r="G177" s="7"/>
      <x:c r="I177" s="7"/>
      <x:c r="J177" s="7"/>
      <x:c r="K177" s="7"/>
      <x:c r="L177" s="7"/>
      <x:c r="M177" s="7"/>
      <x:c r="N177" s="7"/>
      <x:c r="O177" s="7"/>
      <x:c r="P177" s="87"/>
    </x:row>
    <x:row r="178" spans="1:16" customHeight="1">
      <x:c r="A178" s="84"/>
      <x:c r="C178" s="85"/>
      <x:c r="D178" s="4"/>
      <x:c r="E178" s="86"/>
      <x:c r="F178" s="4"/>
      <x:c r="G178" s="7"/>
      <x:c r="I178" s="7"/>
      <x:c r="J178" s="7"/>
      <x:c r="K178" s="7"/>
      <x:c r="L178" s="7"/>
      <x:c r="M178" s="7"/>
      <x:c r="N178" s="7"/>
      <x:c r="O178" s="7"/>
      <x:c r="P178" s="87"/>
    </x:row>
    <x:row r="179" spans="1:16" customHeight="1">
      <x:c r="A179" s="84"/>
      <x:c r="C179" s="21"/>
      <x:c r="E179" s="23"/>
      <x:c r="G179" s="24"/>
      <x:c r="H179" s="24"/>
      <x:c r="I179" s="24"/>
      <x:c r="J179" s="24"/>
      <x:c r="K179" s="24"/>
      <x:c r="L179" s="24"/>
      <x:c r="M179" s="24"/>
      <x:c r="N179" s="24"/>
      <x:c r="O179" s="24"/>
      <x:c r="P179" s="87"/>
    </x:row>
    <x:row r="180" spans="3:16" customHeight="1">
      <x:c r="C180" s="21"/>
      <x:c r="E180" s="23"/>
      <x:c r="G180" s="24"/>
      <x:c r="H180" s="24"/>
      <x:c r="I180" s="24"/>
      <x:c r="J180" s="24"/>
      <x:c r="K180" s="24"/>
      <x:c r="L180" s="24"/>
      <x:c r="M180" s="24"/>
      <x:c r="N180" s="24"/>
      <x:c r="O180" s="24"/>
      <x:c r="P180" s="87"/>
    </x:row>
    <x:row r="181" spans="3:16" customHeight="1">
      <x:c r="C181" s="21"/>
      <x:c r="E181" s="23"/>
      <x:c r="G181" s="24"/>
      <x:c r="H181" s="24"/>
      <x:c r="I181" s="24"/>
      <x:c r="J181" s="24"/>
      <x:c r="K181" s="24"/>
      <x:c r="L181" s="24"/>
      <x:c r="M181" s="24"/>
      <x:c r="N181" s="24"/>
      <x:c r="O181" s="24"/>
      <x:c r="P181" s="87"/>
    </x:row>
    <x:row r="182" spans="3:16" customHeight="1">
      <x:c r="C182" s="21"/>
      <x:c r="E182" s="23"/>
      <x:c r="G182" s="24"/>
      <x:c r="H182" s="24"/>
      <x:c r="I182" s="24"/>
      <x:c r="J182" s="24"/>
      <x:c r="K182" s="24"/>
      <x:c r="L182" s="24"/>
      <x:c r="M182" s="24"/>
      <x:c r="N182" s="24"/>
      <x:c r="O182" s="24"/>
      <x:c r="P182" s="87"/>
    </x:row>
    <x:row r="183" spans="3:16" customHeight="1">
      <x:c r="C183" s="21"/>
      <x:c r="E183" s="23"/>
      <x:c r="G183" s="24"/>
      <x:c r="H183" s="24"/>
      <x:c r="I183" s="24"/>
      <x:c r="J183" s="24"/>
      <x:c r="K183" s="24"/>
      <x:c r="L183" s="24"/>
      <x:c r="M183" s="24"/>
      <x:c r="N183" s="24"/>
      <x:c r="O183" s="24"/>
      <x:c r="P183" s="87"/>
    </x:row>
    <x:row r="184" spans="3:16" customHeight="1">
      <x:c r="C184" s="21"/>
      <x:c r="E184" s="23"/>
      <x:c r="G184" s="24"/>
      <x:c r="H184" s="24"/>
      <x:c r="I184" s="24"/>
      <x:c r="J184" s="24"/>
      <x:c r="K184" s="24"/>
      <x:c r="L184" s="24"/>
      <x:c r="M184" s="24"/>
      <x:c r="N184" s="24"/>
      <x:c r="O184" s="24"/>
      <x:c r="P184" s="87"/>
    </x:row>
    <x:row r="185" spans="3:16" customHeight="1">
      <x:c r="C185" s="21"/>
      <x:c r="E185" s="23"/>
      <x:c r="G185" s="24"/>
      <x:c r="H185" s="24"/>
      <x:c r="I185" s="24"/>
      <x:c r="J185" s="24"/>
      <x:c r="K185" s="24"/>
      <x:c r="L185" s="24"/>
      <x:c r="M185" s="24"/>
      <x:c r="N185" s="24"/>
      <x:c r="O185" s="24"/>
      <x:c r="P185" s="87"/>
    </x:row>
    <x:row r="186" spans="3:16" customHeight="1">
      <x:c r="C186" s="21"/>
      <x:c r="E186" s="23"/>
      <x:c r="G186" s="24"/>
      <x:c r="H186" s="24"/>
      <x:c r="I186" s="24"/>
      <x:c r="J186" s="24"/>
      <x:c r="K186" s="24"/>
      <x:c r="L186" s="24"/>
      <x:c r="M186" s="24"/>
      <x:c r="N186" s="24"/>
      <x:c r="O186" s="24"/>
      <x:c r="P186" s="87"/>
    </x:row>
    <x:row r="187" spans="3:16" customHeight="1">
      <x:c r="C187" s="21"/>
      <x:c r="E187" s="23"/>
      <x:c r="G187" s="24"/>
      <x:c r="H187" s="24"/>
      <x:c r="I187" s="24"/>
      <x:c r="J187" s="24"/>
      <x:c r="K187" s="24"/>
      <x:c r="L187" s="24"/>
      <x:c r="M187" s="24"/>
      <x:c r="N187" s="24"/>
      <x:c r="O187" s="24"/>
      <x:c r="P187" s="87"/>
    </x:row>
    <x:row r="188" spans="3:16" customHeight="1">
      <x:c r="C188" s="21"/>
      <x:c r="E188" s="23"/>
      <x:c r="G188" s="24"/>
      <x:c r="H188" s="24"/>
      <x:c r="I188" s="24"/>
      <x:c r="J188" s="24"/>
      <x:c r="K188" s="24"/>
      <x:c r="L188" s="24"/>
      <x:c r="M188" s="24"/>
      <x:c r="N188" s="24"/>
      <x:c r="O188" s="24"/>
      <x:c r="P188" s="87"/>
    </x:row>
    <x:row r="189" spans="3:16" customHeight="1">
      <x:c r="C189" s="21"/>
      <x:c r="E189" s="23"/>
      <x:c r="G189" s="24"/>
      <x:c r="H189" s="24"/>
      <x:c r="I189" s="24"/>
      <x:c r="J189" s="24"/>
      <x:c r="K189" s="24"/>
      <x:c r="L189" s="24"/>
      <x:c r="M189" s="24"/>
      <x:c r="N189" s="24"/>
      <x:c r="O189" s="24"/>
      <x:c r="P189" s="87"/>
    </x:row>
    <x:row r="190" spans="3:16" customHeight="1">
      <x:c r="C190" s="21"/>
      <x:c r="E190" s="23"/>
      <x:c r="G190" s="24"/>
      <x:c r="H190" s="24"/>
      <x:c r="I190" s="24"/>
      <x:c r="J190" s="24"/>
      <x:c r="K190" s="24"/>
      <x:c r="L190" s="24"/>
      <x:c r="M190" s="24"/>
      <x:c r="N190" s="24"/>
      <x:c r="O190" s="24"/>
      <x:c r="P190" s="87"/>
    </x:row>
    <x:row r="191" spans="3:16" customHeight="1">
      <x:c r="C191" s="21"/>
      <x:c r="E191" s="23"/>
      <x:c r="G191" s="24"/>
      <x:c r="H191" s="24"/>
      <x:c r="I191" s="24"/>
      <x:c r="J191" s="24"/>
      <x:c r="K191" s="24"/>
      <x:c r="L191" s="24"/>
      <x:c r="M191" s="24"/>
      <x:c r="N191" s="24"/>
      <x:c r="O191" s="24"/>
      <x:c r="P191" s="87"/>
    </x:row>
    <x:row r="192" spans="3:16" customHeight="1">
      <x:c r="C192" s="21"/>
      <x:c r="E192" s="23"/>
      <x:c r="G192" s="24"/>
      <x:c r="H192" s="24"/>
      <x:c r="I192" s="24"/>
      <x:c r="J192" s="24"/>
      <x:c r="K192" s="24"/>
      <x:c r="L192" s="24"/>
      <x:c r="M192" s="24"/>
      <x:c r="N192" s="24"/>
      <x:c r="O192" s="24"/>
      <x:c r="P192" s="87"/>
    </x:row>
    <x:row r="193" spans="3:16" customHeight="1">
      <x:c r="C193" s="21"/>
      <x:c r="E193" s="23"/>
      <x:c r="G193" s="24"/>
      <x:c r="H193" s="24"/>
      <x:c r="I193" s="24"/>
      <x:c r="J193" s="24"/>
      <x:c r="K193" s="24"/>
      <x:c r="L193" s="24"/>
      <x:c r="M193" s="24"/>
      <x:c r="N193" s="24"/>
      <x:c r="O193" s="24"/>
      <x:c r="P193" s="87"/>
    </x:row>
    <x:row r="194" spans="3:16" customHeight="1">
      <x:c r="C194" s="21"/>
      <x:c r="E194" s="23"/>
      <x:c r="G194" s="24"/>
      <x:c r="H194" s="24"/>
      <x:c r="I194" s="24"/>
      <x:c r="J194" s="24"/>
      <x:c r="K194" s="24"/>
      <x:c r="L194" s="24"/>
      <x:c r="M194" s="24"/>
      <x:c r="N194" s="24"/>
      <x:c r="O194" s="24"/>
      <x:c r="P194" s="87"/>
    </x:row>
    <x:row r="195" spans="3:16" customHeight="1">
      <x:c r="C195" s="21"/>
      <x:c r="E195" s="23"/>
      <x:c r="G195" s="24"/>
      <x:c r="H195" s="24"/>
      <x:c r="I195" s="24"/>
      <x:c r="J195" s="24"/>
      <x:c r="K195" s="24"/>
      <x:c r="L195" s="24"/>
      <x:c r="M195" s="24"/>
      <x:c r="N195" s="24"/>
      <x:c r="O195" s="24"/>
      <x:c r="P195" s="87"/>
    </x:row>
    <x:row r="196" spans="3:16" customHeight="1">
      <x:c r="C196" s="21"/>
      <x:c r="E196" s="23"/>
      <x:c r="G196" s="24"/>
      <x:c r="H196" s="24"/>
      <x:c r="I196" s="24"/>
      <x:c r="J196" s="24"/>
      <x:c r="K196" s="24"/>
      <x:c r="L196" s="24"/>
      <x:c r="M196" s="24"/>
      <x:c r="N196" s="24"/>
      <x:c r="O196" s="24"/>
      <x:c r="P196" s="87"/>
    </x:row>
    <x:row r="197" spans="3:16" customHeight="1">
      <x:c r="C197" s="21"/>
      <x:c r="E197" s="23"/>
      <x:c r="G197" s="24"/>
      <x:c r="H197" s="24"/>
      <x:c r="I197" s="24"/>
      <x:c r="J197" s="24"/>
      <x:c r="K197" s="24"/>
      <x:c r="L197" s="24"/>
      <x:c r="M197" s="24"/>
      <x:c r="N197" s="24"/>
      <x:c r="O197" s="24"/>
      <x:c r="P197" s="87"/>
    </x:row>
    <x:row r="198" spans="3:16" customHeight="1">
      <x:c r="C198" s="21"/>
      <x:c r="E198" s="23"/>
      <x:c r="G198" s="24"/>
      <x:c r="H198" s="24"/>
      <x:c r="I198" s="24"/>
      <x:c r="J198" s="24"/>
      <x:c r="K198" s="24"/>
      <x:c r="L198" s="24"/>
      <x:c r="M198" s="24"/>
      <x:c r="N198" s="24"/>
      <x:c r="O198" s="24"/>
      <x:c r="P198" s="87"/>
    </x:row>
    <x:row r="199" spans="3:16" customHeight="1">
      <x:c r="C199" s="21"/>
      <x:c r="E199" s="23"/>
      <x:c r="G199" s="24"/>
      <x:c r="H199" s="24"/>
      <x:c r="I199" s="24"/>
      <x:c r="J199" s="24"/>
      <x:c r="K199" s="24"/>
      <x:c r="L199" s="24"/>
      <x:c r="M199" s="24"/>
      <x:c r="N199" s="24"/>
      <x:c r="O199" s="24"/>
      <x:c r="P199" s="87"/>
    </x:row>
    <x:row r="200" spans="3:16" customHeight="1">
      <x:c r="C200" s="21"/>
      <x:c r="E200" s="23"/>
      <x:c r="G200" s="24"/>
      <x:c r="H200" s="24"/>
      <x:c r="I200" s="24"/>
      <x:c r="J200" s="24"/>
      <x:c r="K200" s="24"/>
      <x:c r="L200" s="24"/>
      <x:c r="M200" s="24"/>
      <x:c r="N200" s="24"/>
      <x:c r="O200" s="24"/>
      <x:c r="P200" s="87"/>
    </x:row>
    <x:row r="201" spans="3:16" customHeight="1">
      <x:c r="C201" s="21"/>
      <x:c r="E201" s="23"/>
      <x:c r="G201" s="24"/>
      <x:c r="H201" s="24"/>
      <x:c r="I201" s="24"/>
      <x:c r="J201" s="24"/>
      <x:c r="K201" s="24"/>
      <x:c r="L201" s="24"/>
      <x:c r="M201" s="24"/>
      <x:c r="N201" s="24"/>
      <x:c r="O201" s="24"/>
      <x:c r="P201" s="87"/>
    </x:row>
    <x:row r="202" spans="3:16" customHeight="1">
      <x:c r="C202" s="21"/>
      <x:c r="E202" s="23"/>
      <x:c r="G202" s="24"/>
      <x:c r="H202" s="24"/>
      <x:c r="I202" s="24"/>
      <x:c r="J202" s="24"/>
      <x:c r="K202" s="24"/>
      <x:c r="L202" s="24"/>
      <x:c r="M202" s="24"/>
      <x:c r="N202" s="24"/>
      <x:c r="O202" s="24"/>
      <x:c r="P202" s="10"/>
    </x:row>
    <x:row r="203" spans="3:16" customHeight="1">
      <x:c r="C203" s="21"/>
      <x:c r="E203" s="23"/>
      <x:c r="G203" s="24"/>
      <x:c r="H203" s="24"/>
      <x:c r="I203" s="24"/>
      <x:c r="J203" s="24"/>
      <x:c r="K203" s="24"/>
      <x:c r="L203" s="24"/>
      <x:c r="M203" s="24"/>
      <x:c r="N203" s="24"/>
      <x:c r="O203" s="24"/>
      <x:c r="P203" s="10"/>
    </x:row>
    <x:row r="204" spans="3:16" customHeight="1">
      <x:c r="C204" s="21"/>
      <x:c r="E204" s="23"/>
      <x:c r="G204" s="24"/>
      <x:c r="H204" s="24"/>
      <x:c r="I204" s="24"/>
      <x:c r="J204" s="24"/>
      <x:c r="K204" s="24"/>
      <x:c r="L204" s="24"/>
      <x:c r="M204" s="24"/>
      <x:c r="N204" s="24"/>
      <x:c r="O204" s="24"/>
      <x:c r="P204" s="10"/>
    </x:row>
    <x:row r="205" spans="3:16" customHeight="1">
      <x:c r="C205" s="21"/>
      <x:c r="E205" s="23"/>
      <x:c r="G205" s="24"/>
      <x:c r="H205" s="24"/>
      <x:c r="I205" s="24"/>
      <x:c r="J205" s="24"/>
      <x:c r="K205" s="24"/>
      <x:c r="L205" s="24"/>
      <x:c r="M205" s="24"/>
      <x:c r="N205" s="24"/>
      <x:c r="O205" s="24"/>
      <x:c r="P205" s="10"/>
    </x:row>
    <x:row r="206" spans="3:16" customHeight="1">
      <x:c r="C206" s="21"/>
      <x:c r="E206" s="23"/>
      <x:c r="G206" s="24"/>
      <x:c r="H206" s="24"/>
      <x:c r="I206" s="24"/>
      <x:c r="J206" s="24"/>
      <x:c r="K206" s="24"/>
      <x:c r="L206" s="24"/>
      <x:c r="M206" s="24"/>
      <x:c r="N206" s="24"/>
      <x:c r="O206" s="24"/>
      <x:c r="P206" s="10"/>
    </x:row>
    <x:row r="207" spans="3:16" customHeight="1">
      <x:c r="C207" s="21"/>
      <x:c r="E207" s="23"/>
      <x:c r="G207" s="24"/>
      <x:c r="H207" s="24"/>
      <x:c r="I207" s="24"/>
      <x:c r="J207" s="24"/>
      <x:c r="K207" s="24"/>
      <x:c r="L207" s="24"/>
      <x:c r="M207" s="24"/>
      <x:c r="N207" s="24"/>
      <x:c r="O207" s="24"/>
      <x:c r="P207" s="10"/>
    </x:row>
    <x:row r="208" spans="3:16" customHeight="1">
      <x:c r="C208" s="21"/>
      <x:c r="E208" s="23"/>
      <x:c r="G208" s="24"/>
      <x:c r="H208" s="24"/>
      <x:c r="I208" s="24"/>
      <x:c r="J208" s="24"/>
      <x:c r="K208" s="24"/>
      <x:c r="L208" s="24"/>
      <x:c r="M208" s="24"/>
      <x:c r="N208" s="24"/>
      <x:c r="O208" s="24"/>
      <x:c r="P208" s="10"/>
    </x:row>
    <x:row r="209" spans="3:16" customHeight="1">
      <x:c r="C209" s="21"/>
      <x:c r="E209" s="23"/>
      <x:c r="G209" s="24"/>
      <x:c r="H209" s="24"/>
      <x:c r="I209" s="24"/>
      <x:c r="J209" s="24"/>
      <x:c r="K209" s="24"/>
      <x:c r="L209" s="24"/>
      <x:c r="M209" s="24"/>
      <x:c r="N209" s="24"/>
      <x:c r="O209" s="24"/>
      <x:c r="P209" s="10"/>
    </x:row>
    <x:row r="210" spans="3:16" customHeight="1">
      <x:c r="C210" s="21"/>
      <x:c r="E210" s="23"/>
      <x:c r="G210" s="24"/>
      <x:c r="H210" s="24"/>
      <x:c r="I210" s="24"/>
      <x:c r="J210" s="24"/>
      <x:c r="K210" s="24"/>
      <x:c r="L210" s="24"/>
      <x:c r="M210" s="24"/>
      <x:c r="N210" s="24"/>
      <x:c r="O210" s="24"/>
      <x:c r="P210" s="10"/>
    </x:row>
    <x:row r="211" spans="3:16" customHeight="1">
      <x:c r="C211" s="21"/>
      <x:c r="E211" s="23"/>
      <x:c r="G211" s="24"/>
      <x:c r="H211" s="24"/>
      <x:c r="I211" s="24"/>
      <x:c r="J211" s="24"/>
      <x:c r="K211" s="24"/>
      <x:c r="L211" s="24"/>
      <x:c r="M211" s="24"/>
      <x:c r="N211" s="24"/>
      <x:c r="O211" s="24"/>
      <x:c r="P211" s="10"/>
    </x:row>
    <x:row r="212" spans="3:16" customHeight="1">
      <x:c r="C212" s="21"/>
      <x:c r="E212" s="23"/>
      <x:c r="G212" s="24"/>
      <x:c r="H212" s="24"/>
      <x:c r="I212" s="24"/>
      <x:c r="J212" s="24"/>
      <x:c r="K212" s="24"/>
      <x:c r="L212" s="24"/>
      <x:c r="M212" s="24"/>
      <x:c r="N212" s="24"/>
      <x:c r="O212" s="24"/>
      <x:c r="P212" s="10"/>
    </x:row>
    <x:row r="213" spans="3:16" customHeight="1">
      <x:c r="C213" s="21"/>
      <x:c r="E213" s="23"/>
      <x:c r="G213" s="24"/>
      <x:c r="H213" s="24"/>
      <x:c r="I213" s="24"/>
      <x:c r="J213" s="24"/>
      <x:c r="K213" s="24"/>
      <x:c r="L213" s="24"/>
      <x:c r="M213" s="24"/>
      <x:c r="N213" s="24"/>
      <x:c r="O213" s="24"/>
      <x:c r="P213" s="10"/>
    </x:row>
    <x:row r="214" spans="3:16" customHeight="1">
      <x:c r="C214" s="21"/>
      <x:c r="E214" s="23"/>
      <x:c r="G214" s="24"/>
      <x:c r="H214" s="24"/>
      <x:c r="I214" s="24"/>
      <x:c r="J214" s="24"/>
      <x:c r="K214" s="24"/>
      <x:c r="L214" s="24"/>
      <x:c r="M214" s="24"/>
      <x:c r="N214" s="24"/>
      <x:c r="O214" s="24"/>
      <x:c r="P214" s="10"/>
    </x:row>
    <x:row r="215" spans="3:16" customHeight="1">
      <x:c r="C215" s="21"/>
      <x:c r="E215" s="23"/>
      <x:c r="G215" s="24"/>
      <x:c r="H215" s="24"/>
      <x:c r="I215" s="24"/>
      <x:c r="J215" s="24"/>
      <x:c r="K215" s="24"/>
      <x:c r="L215" s="24"/>
      <x:c r="M215" s="24"/>
      <x:c r="N215" s="24"/>
      <x:c r="O215" s="24"/>
      <x:c r="P215" s="10"/>
    </x:row>
    <x:row r="216" spans="3:16" customHeight="1">
      <x:c r="C216" s="21"/>
      <x:c r="E216" s="23"/>
      <x:c r="G216" s="24"/>
      <x:c r="H216" s="24"/>
      <x:c r="I216" s="24"/>
      <x:c r="J216" s="24"/>
      <x:c r="K216" s="24"/>
      <x:c r="L216" s="24"/>
      <x:c r="M216" s="24"/>
      <x:c r="N216" s="24"/>
      <x:c r="O216" s="24"/>
      <x:c r="P216" s="10"/>
    </x:row>
    <x:row r="217" spans="3:16" customHeight="1">
      <x:c r="C217" s="21"/>
      <x:c r="E217" s="23"/>
      <x:c r="G217" s="24"/>
      <x:c r="H217" s="24"/>
      <x:c r="I217" s="24"/>
      <x:c r="J217" s="24"/>
      <x:c r="K217" s="24"/>
      <x:c r="L217" s="24"/>
      <x:c r="M217" s="24"/>
      <x:c r="N217" s="24"/>
      <x:c r="O217" s="24"/>
      <x:c r="P217" s="10"/>
    </x:row>
    <x:row r="218" spans="3:16" customHeight="1">
      <x:c r="C218" s="21"/>
      <x:c r="E218" s="23"/>
      <x:c r="G218" s="24"/>
      <x:c r="H218" s="24"/>
      <x:c r="I218" s="24"/>
      <x:c r="J218" s="24"/>
      <x:c r="K218" s="24"/>
      <x:c r="L218" s="24"/>
      <x:c r="M218" s="24"/>
      <x:c r="N218" s="24"/>
      <x:c r="O218" s="24"/>
      <x:c r="P218" s="10"/>
    </x:row>
    <x:row r="219" spans="3:16" customHeight="1">
      <x:c r="C219" s="21"/>
      <x:c r="E219" s="23"/>
      <x:c r="G219" s="24"/>
      <x:c r="H219" s="24"/>
      <x:c r="I219" s="24"/>
      <x:c r="J219" s="24"/>
      <x:c r="K219" s="24"/>
      <x:c r="L219" s="24"/>
      <x:c r="M219" s="24"/>
      <x:c r="N219" s="24"/>
      <x:c r="O219" s="24"/>
      <x:c r="P219" s="10"/>
    </x:row>
    <x:row r="220" spans="3:16" customHeight="1">
      <x:c r="C220" s="21"/>
      <x:c r="E220" s="23"/>
      <x:c r="G220" s="24"/>
      <x:c r="H220" s="24"/>
      <x:c r="I220" s="24"/>
      <x:c r="J220" s="24"/>
      <x:c r="K220" s="24"/>
      <x:c r="L220" s="24"/>
      <x:c r="M220" s="24"/>
      <x:c r="N220" s="24"/>
      <x:c r="O220" s="24"/>
      <x:c r="P220" s="10"/>
    </x:row>
    <x:row r="221" spans="3:16" customHeight="1">
      <x:c r="C221" s="21"/>
      <x:c r="E221" s="23"/>
      <x:c r="G221" s="24"/>
      <x:c r="H221" s="24"/>
      <x:c r="I221" s="24"/>
      <x:c r="J221" s="24"/>
      <x:c r="K221" s="24"/>
      <x:c r="L221" s="24"/>
      <x:c r="M221" s="24"/>
      <x:c r="N221" s="24"/>
      <x:c r="O221" s="24"/>
      <x:c r="P221" s="10"/>
    </x:row>
    <x:row r="222" spans="3:16" customHeight="1">
      <x:c r="C222" s="21"/>
      <x:c r="E222" s="23"/>
      <x:c r="G222" s="24"/>
      <x:c r="H222" s="24"/>
      <x:c r="I222" s="24"/>
      <x:c r="J222" s="24"/>
      <x:c r="K222" s="24"/>
      <x:c r="L222" s="24"/>
      <x:c r="M222" s="24"/>
      <x:c r="N222" s="24"/>
      <x:c r="O222" s="24"/>
      <x:c r="P222" s="10"/>
    </x:row>
    <x:row r="223" spans="3:16" customHeight="1">
      <x:c r="C223" s="21"/>
      <x:c r="E223" s="23"/>
      <x:c r="G223" s="24"/>
      <x:c r="H223" s="24"/>
      <x:c r="I223" s="24"/>
      <x:c r="J223" s="24"/>
      <x:c r="K223" s="24"/>
      <x:c r="L223" s="24"/>
      <x:c r="M223" s="24"/>
      <x:c r="N223" s="24"/>
      <x:c r="O223" s="24"/>
      <x:c r="P223" s="10"/>
    </x:row>
    <x:row r="224" spans="3:16" customHeight="1">
      <x:c r="C224" s="21"/>
      <x:c r="E224" s="23"/>
      <x:c r="G224" s="24"/>
      <x:c r="H224" s="24"/>
      <x:c r="I224" s="24"/>
      <x:c r="J224" s="24"/>
      <x:c r="K224" s="24"/>
      <x:c r="L224" s="24"/>
      <x:c r="M224" s="24"/>
      <x:c r="N224" s="24"/>
      <x:c r="O224" s="24"/>
      <x:c r="P224" s="10"/>
    </x:row>
    <x:row r="225" spans="3:16" customHeight="1">
      <x:c r="C225" s="21"/>
      <x:c r="E225" s="23"/>
      <x:c r="G225" s="24"/>
      <x:c r="H225" s="24"/>
      <x:c r="I225" s="24"/>
      <x:c r="J225" s="24"/>
      <x:c r="K225" s="24"/>
      <x:c r="L225" s="24"/>
      <x:c r="M225" s="24"/>
      <x:c r="N225" s="24"/>
      <x:c r="O225" s="24"/>
      <x:c r="P225" s="10"/>
    </x:row>
    <x:row r="226" spans="3:16" customHeight="1">
      <x:c r="C226" s="21"/>
      <x:c r="E226" s="23"/>
      <x:c r="G226" s="24"/>
      <x:c r="H226" s="24"/>
      <x:c r="I226" s="24"/>
      <x:c r="J226" s="24"/>
      <x:c r="K226" s="24"/>
      <x:c r="L226" s="24"/>
      <x:c r="M226" s="24"/>
      <x:c r="N226" s="24"/>
      <x:c r="O226" s="24"/>
      <x:c r="P226" s="10"/>
    </x:row>
    <x:row r="227" spans="3:16" customHeight="1">
      <x:c r="C227" s="21"/>
      <x:c r="E227" s="23"/>
      <x:c r="G227" s="24"/>
      <x:c r="H227" s="24"/>
      <x:c r="I227" s="24"/>
      <x:c r="J227" s="24"/>
      <x:c r="K227" s="24"/>
      <x:c r="L227" s="24"/>
      <x:c r="M227" s="24"/>
      <x:c r="N227" s="24"/>
      <x:c r="O227" s="24"/>
      <x:c r="P227" s="10"/>
    </x:row>
    <x:row r="228" spans="3:16" customHeight="1">
      <x:c r="C228" s="21"/>
      <x:c r="E228" s="23"/>
      <x:c r="G228" s="24"/>
      <x:c r="H228" s="24"/>
      <x:c r="I228" s="24"/>
      <x:c r="J228" s="24"/>
      <x:c r="K228" s="24"/>
      <x:c r="L228" s="24"/>
      <x:c r="M228" s="24"/>
      <x:c r="N228" s="24"/>
      <x:c r="O228" s="24"/>
      <x:c r="P228" s="10"/>
    </x:row>
    <x:row r="229" spans="3:16" customHeight="1">
      <x:c r="C229" s="21"/>
      <x:c r="E229" s="23"/>
      <x:c r="G229" s="24"/>
      <x:c r="H229" s="24"/>
      <x:c r="I229" s="24"/>
      <x:c r="J229" s="24"/>
      <x:c r="K229" s="24"/>
      <x:c r="L229" s="24"/>
      <x:c r="M229" s="24"/>
      <x:c r="N229" s="24"/>
      <x:c r="O229" s="24"/>
      <x:c r="P229" s="10"/>
    </x:row>
    <x:row r="230" spans="3:16" customHeight="1">
      <x:c r="C230" s="21"/>
      <x:c r="E230" s="23"/>
      <x:c r="G230" s="24"/>
      <x:c r="H230" s="24"/>
      <x:c r="I230" s="24"/>
      <x:c r="J230" s="24"/>
      <x:c r="K230" s="24"/>
      <x:c r="L230" s="24"/>
      <x:c r="M230" s="24"/>
      <x:c r="N230" s="24"/>
      <x:c r="O230" s="24"/>
      <x:c r="P230" s="10"/>
    </x:row>
    <x:row r="231" spans="3:16" customHeight="1">
      <x:c r="C231" s="21"/>
      <x:c r="E231" s="23"/>
      <x:c r="G231" s="24"/>
      <x:c r="H231" s="24"/>
      <x:c r="I231" s="24"/>
      <x:c r="J231" s="24"/>
      <x:c r="K231" s="24"/>
      <x:c r="L231" s="24"/>
      <x:c r="M231" s="24"/>
      <x:c r="N231" s="24"/>
      <x:c r="O231" s="24"/>
      <x:c r="P231" s="10"/>
    </x:row>
    <x:row r="232" spans="3:16" customHeight="1">
      <x:c r="C232" s="21"/>
      <x:c r="E232" s="23"/>
      <x:c r="G232" s="24"/>
      <x:c r="H232" s="24"/>
      <x:c r="I232" s="24"/>
      <x:c r="J232" s="24"/>
      <x:c r="K232" s="24"/>
      <x:c r="L232" s="24"/>
      <x:c r="M232" s="24"/>
      <x:c r="N232" s="24"/>
      <x:c r="O232" s="24"/>
      <x:c r="P232" s="10"/>
    </x:row>
    <x:row r="233" spans="3:16" customHeight="1">
      <x:c r="C233" s="21"/>
      <x:c r="E233" s="23"/>
      <x:c r="G233" s="24"/>
      <x:c r="H233" s="24"/>
      <x:c r="I233" s="24"/>
      <x:c r="J233" s="24"/>
      <x:c r="K233" s="24"/>
      <x:c r="L233" s="24"/>
      <x:c r="M233" s="24"/>
      <x:c r="N233" s="24"/>
      <x:c r="O233" s="24"/>
      <x:c r="P233" s="10"/>
    </x:row>
    <x:row r="234" spans="3:16" customHeight="1">
      <x:c r="C234" s="21"/>
      <x:c r="E234" s="23"/>
      <x:c r="G234" s="24"/>
      <x:c r="H234" s="24"/>
      <x:c r="I234" s="24"/>
      <x:c r="J234" s="24"/>
      <x:c r="K234" s="24"/>
      <x:c r="L234" s="24"/>
      <x:c r="M234" s="24"/>
      <x:c r="N234" s="24"/>
      <x:c r="O234" s="24"/>
      <x:c r="P234" s="10"/>
    </x:row>
    <x:row r="235" spans="3:16" customHeight="1">
      <x:c r="C235" s="21"/>
      <x:c r="E235" s="23"/>
      <x:c r="G235" s="24"/>
      <x:c r="H235" s="24"/>
      <x:c r="I235" s="24"/>
      <x:c r="J235" s="24"/>
      <x:c r="K235" s="24"/>
      <x:c r="L235" s="24"/>
      <x:c r="M235" s="24"/>
      <x:c r="N235" s="24"/>
      <x:c r="O235" s="24"/>
      <x:c r="P235" s="10"/>
    </x:row>
    <x:row r="236" spans="3:16" customHeight="1">
      <x:c r="C236" s="21"/>
      <x:c r="E236" s="23"/>
      <x:c r="G236" s="24"/>
      <x:c r="H236" s="24"/>
      <x:c r="I236" s="24"/>
      <x:c r="J236" s="24"/>
      <x:c r="K236" s="24"/>
      <x:c r="L236" s="24"/>
      <x:c r="M236" s="24"/>
      <x:c r="N236" s="24"/>
      <x:c r="O236" s="24"/>
      <x:c r="P236" s="10"/>
    </x:row>
    <x:row r="237" spans="3:16" customHeight="1">
      <x:c r="C237" s="21"/>
      <x:c r="E237" s="23"/>
      <x:c r="G237" s="24"/>
      <x:c r="H237" s="24"/>
      <x:c r="I237" s="24"/>
      <x:c r="J237" s="24"/>
      <x:c r="K237" s="24"/>
      <x:c r="L237" s="24"/>
      <x:c r="M237" s="24"/>
      <x:c r="N237" s="24"/>
      <x:c r="O237" s="24"/>
      <x:c r="P237" s="10"/>
    </x:row>
    <x:row r="238" spans="3:16" customHeight="1">
      <x:c r="C238" s="21"/>
      <x:c r="E238" s="23"/>
      <x:c r="G238" s="24"/>
      <x:c r="H238" s="24"/>
      <x:c r="I238" s="24"/>
      <x:c r="J238" s="24"/>
      <x:c r="K238" s="24"/>
      <x:c r="L238" s="24"/>
      <x:c r="M238" s="24"/>
      <x:c r="N238" s="24"/>
      <x:c r="O238" s="24"/>
      <x:c r="P238" s="10"/>
    </x:row>
    <x:row r="239" spans="3:16" customHeight="1">
      <x:c r="C239" s="21"/>
      <x:c r="E239" s="23"/>
      <x:c r="G239" s="24"/>
      <x:c r="H239" s="24"/>
      <x:c r="I239" s="24"/>
      <x:c r="J239" s="24"/>
      <x:c r="K239" s="24"/>
      <x:c r="L239" s="24"/>
      <x:c r="M239" s="24"/>
      <x:c r="N239" s="24"/>
      <x:c r="O239" s="24"/>
      <x:c r="P239" s="10"/>
    </x:row>
    <x:row r="240" spans="3:16" customHeight="1">
      <x:c r="C240" s="21"/>
      <x:c r="E240" s="23"/>
      <x:c r="G240" s="24"/>
      <x:c r="H240" s="24"/>
      <x:c r="I240" s="24"/>
      <x:c r="J240" s="24"/>
      <x:c r="K240" s="24"/>
      <x:c r="L240" s="24"/>
      <x:c r="M240" s="24"/>
      <x:c r="N240" s="24"/>
      <x:c r="O240" s="24"/>
      <x:c r="P240" s="10"/>
    </x:row>
    <x:row r="241" spans="3:16" customHeight="1">
      <x:c r="C241" s="21"/>
      <x:c r="E241" s="23"/>
      <x:c r="G241" s="24"/>
      <x:c r="H241" s="24"/>
      <x:c r="I241" s="24"/>
      <x:c r="J241" s="24"/>
      <x:c r="K241" s="24"/>
      <x:c r="L241" s="24"/>
      <x:c r="M241" s="24"/>
      <x:c r="N241" s="24"/>
      <x:c r="O241" s="24"/>
      <x:c r="P241" s="10"/>
    </x:row>
    <x:row r="242" spans="3:16" customHeight="1">
      <x:c r="C242" s="21"/>
      <x:c r="E242" s="23"/>
      <x:c r="G242" s="24"/>
      <x:c r="H242" s="24"/>
      <x:c r="I242" s="24"/>
      <x:c r="J242" s="24"/>
      <x:c r="K242" s="24"/>
      <x:c r="L242" s="24"/>
      <x:c r="M242" s="24"/>
      <x:c r="N242" s="24"/>
      <x:c r="O242" s="24"/>
      <x:c r="P242" s="10"/>
    </x:row>
    <x:row r="243" spans="3:16" customHeight="1">
      <x:c r="C243" s="21"/>
      <x:c r="E243" s="23"/>
      <x:c r="G243" s="24"/>
      <x:c r="H243" s="24"/>
      <x:c r="I243" s="24"/>
      <x:c r="J243" s="24"/>
      <x:c r="K243" s="24"/>
      <x:c r="L243" s="24"/>
      <x:c r="M243" s="24"/>
      <x:c r="N243" s="24"/>
      <x:c r="O243" s="24"/>
      <x:c r="P243" s="10"/>
    </x:row>
    <x:row r="244" spans="3:16" customHeight="1">
      <x:c r="C244" s="21"/>
      <x:c r="E244" s="23"/>
      <x:c r="G244" s="24"/>
      <x:c r="H244" s="24"/>
      <x:c r="I244" s="24"/>
      <x:c r="J244" s="24"/>
      <x:c r="K244" s="24"/>
      <x:c r="L244" s="24"/>
      <x:c r="M244" s="24"/>
      <x:c r="N244" s="24"/>
      <x:c r="O244" s="24"/>
      <x:c r="P244" s="10"/>
    </x:row>
    <x:row r="245" spans="3:16" customHeight="1">
      <x:c r="C245" s="21"/>
      <x:c r="E245" s="23"/>
      <x:c r="G245" s="24"/>
      <x:c r="H245" s="24"/>
      <x:c r="I245" s="24"/>
      <x:c r="J245" s="24"/>
      <x:c r="K245" s="24"/>
      <x:c r="L245" s="24"/>
      <x:c r="M245" s="24"/>
      <x:c r="N245" s="24"/>
      <x:c r="O245" s="24"/>
      <x:c r="P245" s="10"/>
    </x:row>
    <x:row r="246" spans="3:16" customHeight="1">
      <x:c r="C246" s="21"/>
      <x:c r="E246" s="23"/>
      <x:c r="G246" s="24"/>
      <x:c r="H246" s="24"/>
      <x:c r="I246" s="24"/>
      <x:c r="J246" s="24"/>
      <x:c r="K246" s="24"/>
      <x:c r="L246" s="24"/>
      <x:c r="M246" s="24"/>
      <x:c r="N246" s="24"/>
      <x:c r="O246" s="24"/>
      <x:c r="P246" s="10"/>
    </x:row>
    <x:row r="247" spans="3:16" customHeight="1">
      <x:c r="C247" s="21"/>
      <x:c r="E247" s="23"/>
      <x:c r="G247" s="24"/>
      <x:c r="H247" s="24"/>
      <x:c r="I247" s="24"/>
      <x:c r="J247" s="24"/>
      <x:c r="K247" s="24"/>
      <x:c r="L247" s="24"/>
      <x:c r="M247" s="24"/>
      <x:c r="N247" s="24"/>
      <x:c r="O247" s="24"/>
      <x:c r="P247" s="10"/>
    </x:row>
    <x:row r="248" spans="3:16" customHeight="1">
      <x:c r="C248" s="21"/>
      <x:c r="E248" s="23"/>
      <x:c r="G248" s="24"/>
      <x:c r="H248" s="24"/>
      <x:c r="I248" s="24"/>
      <x:c r="J248" s="24"/>
      <x:c r="K248" s="24"/>
      <x:c r="L248" s="24"/>
      <x:c r="M248" s="24"/>
      <x:c r="N248" s="24"/>
      <x:c r="O248" s="24"/>
      <x:c r="P248" s="10"/>
    </x:row>
    <x:row r="249" spans="3:16" customHeight="1">
      <x:c r="C249" s="21"/>
      <x:c r="E249" s="23"/>
      <x:c r="G249" s="24"/>
      <x:c r="H249" s="24"/>
      <x:c r="I249" s="24"/>
      <x:c r="J249" s="24"/>
      <x:c r="K249" s="24"/>
      <x:c r="L249" s="24"/>
      <x:c r="M249" s="24"/>
      <x:c r="N249" s="24"/>
      <x:c r="O249" s="24"/>
      <x:c r="P249" s="10"/>
    </x:row>
    <x:row r="250" spans="3:16" customHeight="1">
      <x:c r="C250" s="21"/>
      <x:c r="E250" s="23"/>
      <x:c r="G250" s="24"/>
      <x:c r="H250" s="24"/>
      <x:c r="I250" s="24"/>
      <x:c r="J250" s="24"/>
      <x:c r="K250" s="24"/>
      <x:c r="L250" s="24"/>
      <x:c r="M250" s="24"/>
      <x:c r="N250" s="24"/>
      <x:c r="O250" s="24"/>
      <x:c r="P250" s="10"/>
    </x:row>
    <x:row r="251" spans="3:16" customHeight="1">
      <x:c r="C251" s="21"/>
      <x:c r="E251" s="23"/>
      <x:c r="G251" s="24"/>
      <x:c r="H251" s="24"/>
      <x:c r="I251" s="24"/>
      <x:c r="J251" s="24"/>
      <x:c r="K251" s="24"/>
      <x:c r="L251" s="24"/>
      <x:c r="M251" s="24"/>
      <x:c r="N251" s="24"/>
      <x:c r="O251" s="24"/>
      <x:c r="P251" s="10"/>
    </x:row>
    <x:row r="252" spans="3:16" customHeight="1">
      <x:c r="C252" s="21"/>
      <x:c r="E252" s="23"/>
      <x:c r="G252" s="24"/>
      <x:c r="H252" s="24"/>
      <x:c r="I252" s="24"/>
      <x:c r="J252" s="24"/>
      <x:c r="K252" s="24"/>
      <x:c r="L252" s="24"/>
      <x:c r="M252" s="24"/>
      <x:c r="N252" s="24"/>
      <x:c r="O252" s="24"/>
      <x:c r="P252" s="10"/>
    </x:row>
    <x:row r="253" spans="3:16" customHeight="1">
      <x:c r="C253" s="21"/>
      <x:c r="E253" s="23"/>
      <x:c r="G253" s="24"/>
      <x:c r="H253" s="24"/>
      <x:c r="I253" s="24"/>
      <x:c r="J253" s="24"/>
      <x:c r="K253" s="24"/>
      <x:c r="L253" s="24"/>
      <x:c r="M253" s="24"/>
      <x:c r="N253" s="24"/>
      <x:c r="O253" s="24"/>
      <x:c r="P253" s="10"/>
    </x:row>
    <x:row r="254" spans="3:16" customHeight="1">
      <x:c r="C254" s="21"/>
      <x:c r="E254" s="23"/>
      <x:c r="G254" s="24"/>
      <x:c r="H254" s="24"/>
      <x:c r="I254" s="24"/>
      <x:c r="J254" s="24"/>
      <x:c r="K254" s="24"/>
      <x:c r="L254" s="24"/>
      <x:c r="M254" s="24"/>
      <x:c r="N254" s="24"/>
      <x:c r="O254" s="24"/>
      <x:c r="P254" s="10"/>
    </x:row>
    <x:row r="255" spans="3:16" customHeight="1">
      <x:c r="C255" s="21"/>
      <x:c r="E255" s="23"/>
      <x:c r="G255" s="24"/>
      <x:c r="H255" s="24"/>
      <x:c r="I255" s="24"/>
      <x:c r="J255" s="24"/>
      <x:c r="K255" s="24"/>
      <x:c r="L255" s="24"/>
      <x:c r="M255" s="24"/>
      <x:c r="N255" s="24"/>
      <x:c r="O255" s="24"/>
      <x:c r="P255" s="10"/>
    </x:row>
    <x:row r="256" spans="3:16" customHeight="1">
      <x:c r="C256" s="21"/>
      <x:c r="E256" s="23"/>
      <x:c r="G256" s="24"/>
      <x:c r="H256" s="24"/>
      <x:c r="I256" s="24"/>
      <x:c r="J256" s="24"/>
      <x:c r="K256" s="24"/>
      <x:c r="L256" s="24"/>
      <x:c r="M256" s="24"/>
      <x:c r="N256" s="24"/>
      <x:c r="O256" s="24"/>
      <x:c r="P256" s="10"/>
    </x:row>
    <x:row r="257" spans="3:16" customHeight="1">
      <x:c r="C257" s="21"/>
      <x:c r="E257" s="23"/>
      <x:c r="G257" s="24"/>
      <x:c r="H257" s="24"/>
      <x:c r="I257" s="24"/>
      <x:c r="J257" s="24"/>
      <x:c r="K257" s="24"/>
      <x:c r="L257" s="24"/>
      <x:c r="M257" s="24"/>
      <x:c r="N257" s="24"/>
      <x:c r="O257" s="24"/>
      <x:c r="P257" s="10"/>
    </x:row>
    <x:row r="258" spans="3:16" customHeight="1">
      <x:c r="C258" s="21"/>
      <x:c r="E258" s="23"/>
      <x:c r="G258" s="24"/>
      <x:c r="H258" s="24"/>
      <x:c r="I258" s="24"/>
      <x:c r="J258" s="24"/>
      <x:c r="K258" s="24"/>
      <x:c r="L258" s="24"/>
      <x:c r="M258" s="24"/>
      <x:c r="N258" s="24"/>
      <x:c r="O258" s="24"/>
      <x:c r="P258" s="10"/>
    </x:row>
    <x:row r="259" spans="3:16" customHeight="1">
      <x:c r="C259" s="21"/>
      <x:c r="E259" s="23"/>
      <x:c r="G259" s="24"/>
      <x:c r="H259" s="24"/>
      <x:c r="I259" s="24"/>
      <x:c r="J259" s="24"/>
      <x:c r="K259" s="24"/>
      <x:c r="L259" s="24"/>
      <x:c r="M259" s="24"/>
      <x:c r="N259" s="24"/>
      <x:c r="O259" s="24"/>
      <x:c r="P259" s="10"/>
    </x:row>
    <x:row r="260" spans="3:16" customHeight="1">
      <x:c r="C260" s="21"/>
      <x:c r="E260" s="23"/>
      <x:c r="G260" s="24"/>
      <x:c r="H260" s="24"/>
      <x:c r="I260" s="24"/>
      <x:c r="J260" s="24"/>
      <x:c r="K260" s="24"/>
      <x:c r="L260" s="24"/>
      <x:c r="M260" s="24"/>
      <x:c r="N260" s="24"/>
      <x:c r="O260" s="24"/>
      <x:c r="P260" s="10"/>
    </x:row>
    <x:row r="261" spans="3:16" customHeight="1">
      <x:c r="C261" s="21"/>
      <x:c r="E261" s="23"/>
      <x:c r="G261" s="24"/>
      <x:c r="H261" s="24"/>
      <x:c r="I261" s="24"/>
      <x:c r="J261" s="24"/>
      <x:c r="K261" s="24"/>
      <x:c r="L261" s="24"/>
      <x:c r="M261" s="24"/>
      <x:c r="N261" s="24"/>
      <x:c r="O261" s="24"/>
      <x:c r="P261" s="10"/>
    </x:row>
    <x:row r="262" spans="3:16" customHeight="1">
      <x:c r="C262" s="21"/>
      <x:c r="E262" s="23"/>
      <x:c r="G262" s="24"/>
      <x:c r="H262" s="24"/>
      <x:c r="I262" s="24"/>
      <x:c r="J262" s="24"/>
      <x:c r="K262" s="24"/>
      <x:c r="L262" s="24"/>
      <x:c r="M262" s="24"/>
      <x:c r="N262" s="24"/>
      <x:c r="O262" s="24"/>
      <x:c r="P262" s="10"/>
    </x:row>
    <x:row r="263" spans="3:16" customHeight="1">
      <x:c r="C263" s="21"/>
      <x:c r="E263" s="23"/>
      <x:c r="G263" s="24"/>
      <x:c r="H263" s="24"/>
      <x:c r="I263" s="24"/>
      <x:c r="J263" s="24"/>
      <x:c r="K263" s="24"/>
      <x:c r="L263" s="24"/>
      <x:c r="M263" s="24"/>
      <x:c r="N263" s="24"/>
      <x:c r="O263" s="24"/>
      <x:c r="P263" s="10"/>
    </x:row>
    <x:row r="264" spans="3:16" customHeight="1">
      <x:c r="C264" s="21"/>
      <x:c r="E264" s="23"/>
      <x:c r="G264" s="24"/>
      <x:c r="H264" s="24"/>
      <x:c r="I264" s="24"/>
      <x:c r="J264" s="24"/>
      <x:c r="K264" s="24"/>
      <x:c r="L264" s="24"/>
      <x:c r="M264" s="24"/>
      <x:c r="N264" s="24"/>
      <x:c r="O264" s="24"/>
      <x:c r="P264" s="10"/>
    </x:row>
    <x:row r="265" spans="3:16" customHeight="1">
      <x:c r="C265" s="21"/>
      <x:c r="E265" s="23"/>
      <x:c r="G265" s="24"/>
      <x:c r="H265" s="24"/>
      <x:c r="I265" s="24"/>
      <x:c r="J265" s="24"/>
      <x:c r="K265" s="24"/>
      <x:c r="L265" s="24"/>
      <x:c r="M265" s="24"/>
      <x:c r="N265" s="24"/>
      <x:c r="O265" s="24"/>
      <x:c r="P265" s="10"/>
    </x:row>
    <x:row r="266" spans="3:16" customHeight="1">
      <x:c r="C266" s="21"/>
      <x:c r="E266" s="23"/>
      <x:c r="G266" s="24"/>
      <x:c r="H266" s="24"/>
      <x:c r="I266" s="24"/>
      <x:c r="J266" s="24"/>
      <x:c r="K266" s="24"/>
      <x:c r="L266" s="24"/>
      <x:c r="M266" s="24"/>
      <x:c r="N266" s="24"/>
      <x:c r="O266" s="24"/>
      <x:c r="P266" s="10"/>
    </x:row>
    <x:row r="267" spans="3:16" customHeight="1">
      <x:c r="C267" s="21"/>
      <x:c r="E267" s="23"/>
      <x:c r="G267" s="24"/>
      <x:c r="H267" s="24"/>
      <x:c r="I267" s="24"/>
      <x:c r="J267" s="24"/>
      <x:c r="K267" s="24"/>
      <x:c r="L267" s="24"/>
      <x:c r="M267" s="24"/>
      <x:c r="N267" s="24"/>
      <x:c r="O267" s="24"/>
      <x:c r="P267" s="10"/>
    </x:row>
    <x:row r="268" spans="3:16" customHeight="1">
      <x:c r="C268" s="21"/>
      <x:c r="E268" s="23"/>
      <x:c r="G268" s="24"/>
      <x:c r="H268" s="24"/>
      <x:c r="I268" s="24"/>
      <x:c r="J268" s="24"/>
      <x:c r="K268" s="24"/>
      <x:c r="L268" s="24"/>
      <x:c r="M268" s="24"/>
      <x:c r="N268" s="24"/>
      <x:c r="O268" s="24"/>
      <x:c r="P268" s="10"/>
    </x:row>
    <x:row r="269" spans="3:16" customHeight="1">
      <x:c r="C269" s="21"/>
      <x:c r="E269" s="23"/>
      <x:c r="G269" s="24"/>
      <x:c r="H269" s="24"/>
      <x:c r="I269" s="24"/>
      <x:c r="J269" s="24"/>
      <x:c r="K269" s="24"/>
      <x:c r="L269" s="24"/>
      <x:c r="M269" s="24"/>
      <x:c r="N269" s="24"/>
      <x:c r="O269" s="24"/>
      <x:c r="P269" s="10"/>
    </x:row>
    <x:row r="270" spans="3:16" customHeight="1">
      <x:c r="C270" s="21"/>
      <x:c r="E270" s="23"/>
      <x:c r="G270" s="24"/>
      <x:c r="H270" s="24"/>
      <x:c r="I270" s="24"/>
      <x:c r="J270" s="24"/>
      <x:c r="K270" s="24"/>
      <x:c r="L270" s="24"/>
      <x:c r="M270" s="24"/>
      <x:c r="N270" s="24"/>
      <x:c r="O270" s="24"/>
      <x:c r="P270" s="10"/>
    </x:row>
    <x:row r="271" spans="3:16" customHeight="1">
      <x:c r="C271" s="21"/>
      <x:c r="E271" s="23"/>
      <x:c r="G271" s="24"/>
      <x:c r="H271" s="24"/>
      <x:c r="I271" s="24"/>
      <x:c r="J271" s="24"/>
      <x:c r="K271" s="24"/>
      <x:c r="L271" s="24"/>
      <x:c r="M271" s="24"/>
      <x:c r="N271" s="24"/>
      <x:c r="O271" s="24"/>
      <x:c r="P271" s="10"/>
    </x:row>
    <x:row r="272" spans="3:16" customHeight="1">
      <x:c r="C272" s="21"/>
      <x:c r="E272" s="23"/>
      <x:c r="G272" s="24"/>
      <x:c r="H272" s="24"/>
      <x:c r="I272" s="24"/>
      <x:c r="J272" s="24"/>
      <x:c r="K272" s="24"/>
      <x:c r="L272" s="24"/>
      <x:c r="M272" s="24"/>
      <x:c r="N272" s="24"/>
      <x:c r="O272" s="24"/>
      <x:c r="P272" s="10"/>
    </x:row>
    <x:row r="273" spans="3:16" customHeight="1">
      <x:c r="C273" s="21"/>
      <x:c r="E273" s="23"/>
      <x:c r="G273" s="24"/>
      <x:c r="H273" s="24"/>
      <x:c r="I273" s="24"/>
      <x:c r="J273" s="24"/>
      <x:c r="K273" s="24"/>
      <x:c r="L273" s="24"/>
      <x:c r="M273" s="24"/>
      <x:c r="N273" s="24"/>
      <x:c r="O273" s="24"/>
      <x:c r="P273" s="10"/>
    </x:row>
    <x:row r="274" spans="3:16" customHeight="1">
      <x:c r="C274" s="21"/>
      <x:c r="E274" s="23"/>
      <x:c r="G274" s="24"/>
      <x:c r="H274" s="24"/>
      <x:c r="I274" s="24"/>
      <x:c r="J274" s="24"/>
      <x:c r="K274" s="24"/>
      <x:c r="L274" s="24"/>
      <x:c r="M274" s="24"/>
      <x:c r="N274" s="24"/>
      <x:c r="O274" s="24"/>
      <x:c r="P274" s="10"/>
    </x:row>
    <x:row r="275" spans="3:16" customHeight="1">
      <x:c r="C275" s="21"/>
      <x:c r="E275" s="23"/>
      <x:c r="G275" s="24"/>
      <x:c r="H275" s="24"/>
      <x:c r="I275" s="24"/>
      <x:c r="J275" s="24"/>
      <x:c r="K275" s="24"/>
      <x:c r="L275" s="24"/>
      <x:c r="M275" s="24"/>
      <x:c r="N275" s="24"/>
      <x:c r="O275" s="24"/>
      <x:c r="P275" s="10"/>
    </x:row>
    <x:row r="276" spans="3:16" customHeight="1">
      <x:c r="C276" s="21"/>
      <x:c r="E276" s="23"/>
      <x:c r="G276" s="24"/>
      <x:c r="H276" s="24"/>
      <x:c r="I276" s="24"/>
      <x:c r="J276" s="24"/>
      <x:c r="K276" s="24"/>
      <x:c r="L276" s="24"/>
      <x:c r="M276" s="24"/>
      <x:c r="N276" s="24"/>
      <x:c r="O276" s="24"/>
      <x:c r="P276" s="10"/>
    </x:row>
    <x:row r="277" spans="3:16" customHeight="1">
      <x:c r="C277" s="21"/>
      <x:c r="E277" s="23"/>
      <x:c r="G277" s="24"/>
      <x:c r="H277" s="24"/>
      <x:c r="I277" s="24"/>
      <x:c r="J277" s="24"/>
      <x:c r="K277" s="24"/>
      <x:c r="L277" s="24"/>
      <x:c r="M277" s="24"/>
      <x:c r="N277" s="24"/>
      <x:c r="O277" s="24"/>
      <x:c r="P277" s="10"/>
    </x:row>
    <x:row r="278" spans="3:16" customHeight="1">
      <x:c r="C278" s="21"/>
      <x:c r="E278" s="23"/>
      <x:c r="G278" s="24"/>
      <x:c r="H278" s="24"/>
      <x:c r="I278" s="24"/>
      <x:c r="J278" s="24"/>
      <x:c r="K278" s="24"/>
      <x:c r="L278" s="24"/>
      <x:c r="M278" s="24"/>
      <x:c r="N278" s="24"/>
      <x:c r="O278" s="24"/>
      <x:c r="P278" s="10"/>
    </x:row>
    <x:row r="279" spans="3:16" customHeight="1">
      <x:c r="C279" s="21"/>
      <x:c r="E279" s="23"/>
      <x:c r="G279" s="24"/>
      <x:c r="H279" s="24"/>
      <x:c r="I279" s="24"/>
      <x:c r="J279" s="24"/>
      <x:c r="K279" s="24"/>
      <x:c r="L279" s="24"/>
      <x:c r="M279" s="24"/>
      <x:c r="N279" s="24"/>
      <x:c r="O279" s="24"/>
      <x:c r="P279" s="10"/>
    </x:row>
    <x:row r="280" spans="3:16" customHeight="1">
      <x:c r="C280" s="21"/>
      <x:c r="E280" s="23"/>
      <x:c r="G280" s="24"/>
      <x:c r="H280" s="24"/>
      <x:c r="I280" s="24"/>
      <x:c r="J280" s="24"/>
      <x:c r="K280" s="24"/>
      <x:c r="L280" s="24"/>
      <x:c r="M280" s="24"/>
      <x:c r="N280" s="24"/>
      <x:c r="O280" s="24"/>
      <x:c r="P280" s="10"/>
    </x:row>
    <x:row r="281" spans="3:16" customHeight="1">
      <x:c r="C281" s="21"/>
      <x:c r="E281" s="23"/>
      <x:c r="G281" s="24"/>
      <x:c r="H281" s="24"/>
      <x:c r="I281" s="24"/>
      <x:c r="J281" s="24"/>
      <x:c r="K281" s="24"/>
      <x:c r="L281" s="24"/>
      <x:c r="M281" s="24"/>
      <x:c r="N281" s="24"/>
      <x:c r="O281" s="24"/>
      <x:c r="P281" s="10"/>
    </x:row>
    <x:row r="282" spans="3:16" customHeight="1">
      <x:c r="C282" s="21"/>
      <x:c r="E282" s="23"/>
      <x:c r="G282" s="24"/>
      <x:c r="H282" s="24"/>
      <x:c r="I282" s="24"/>
      <x:c r="J282" s="24"/>
      <x:c r="K282" s="24"/>
      <x:c r="L282" s="24"/>
      <x:c r="M282" s="24"/>
      <x:c r="N282" s="24"/>
      <x:c r="O282" s="24"/>
      <x:c r="P282" s="10"/>
    </x:row>
    <x:row r="283" spans="3:16" customHeight="1">
      <x:c r="C283" s="21"/>
      <x:c r="E283" s="23"/>
      <x:c r="G283" s="24"/>
      <x:c r="H283" s="24"/>
      <x:c r="I283" s="24"/>
      <x:c r="J283" s="24"/>
      <x:c r="K283" s="24"/>
      <x:c r="L283" s="24"/>
      <x:c r="M283" s="24"/>
      <x:c r="N283" s="24"/>
      <x:c r="O283" s="24"/>
      <x:c r="P283" s="10"/>
    </x:row>
    <x:row r="284" spans="3:16" customHeight="1">
      <x:c r="C284" s="21"/>
      <x:c r="E284" s="23"/>
      <x:c r="G284" s="24"/>
      <x:c r="H284" s="24"/>
      <x:c r="I284" s="24"/>
      <x:c r="J284" s="24"/>
      <x:c r="K284" s="24"/>
      <x:c r="L284" s="24"/>
      <x:c r="M284" s="24"/>
      <x:c r="N284" s="24"/>
      <x:c r="O284" s="24"/>
      <x:c r="P284" s="10"/>
    </x:row>
    <x:row r="285" spans="16:16" customHeight="1">
      <x:c r="P285" s="10"/>
    </x:row>
  </x:sheetData>
  <x:mergeCells count="11">
    <x:mergeCell ref="B2:C3"/>
    <x:mergeCell ref="D2:D3"/>
    <x:mergeCell ref="E2:E3"/>
    <x:mergeCell ref="F2:F3"/>
    <x:mergeCell ref="G2:H2"/>
    <x:mergeCell ref="I2:J2"/>
    <x:mergeCell ref="K2:L2"/>
    <x:mergeCell ref="M2:N2"/>
    <x:mergeCell ref="O2:O3"/>
    <x:mergeCell ref="B4:N4"/>
    <x:mergeCell ref="I35:N35"/>
  </x:mergeCells>
  <x:printOptions horizontalCentered="1" verticalCentered="0" headings="0" gridLines="0" gridLinesSet="1"/>
  <x:pageMargins left="0.98416668176651000977" right="0.39361110329627990723" top="0.59041666984558105469" bottom="0.59041666984558105469" header="0.51180553436279296875" footer="0.51180553436279296875"/>
  <x:pageSetup paperSize="9" scale="100" firstPageNumber="1" fitToWidth="1" fitToHeight="1" orientation="landscape" usePrinterDefaults="1" blackAndWhite="0" draft="0" useFirstPageNumber="0" horizontalDpi="300" verticalDpi="300" copies="1"/>
  <x:drawing r:id="rId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ffc000"/>
  </x:sheetPr>
  <x:dimension ref="A1:S55"/>
  <x:sheetViews>
    <x:sheetView showGridLines="0" view="pageBreakPreview" topLeftCell="A1" zoomScaleNormal="100" zoomScaleSheetLayoutView="100" workbookViewId="0">
      <x:selection activeCell="G45" activeCellId="0" sqref="G45:G45"/>
    </x:sheetView>
  </x:sheetViews>
  <x:sheetFormatPr defaultColWidth="9.00390625" defaultRowHeight="16.5" customHeight="1"/>
  <x:cols>
    <x:col min="1" max="1" width="13.5" style="1" customWidth="1"/>
    <x:col min="2" max="2" width="7.25" style="1" customWidth="1"/>
    <x:col min="3" max="3" width="5" style="1" customWidth="1"/>
    <x:col min="4" max="4" width="15.5" style="1" customWidth="1"/>
    <x:col min="5" max="6" width="1.625" style="1" customWidth="1"/>
    <x:col min="7" max="7" width="12.875" style="1" customWidth="1"/>
    <x:col min="8" max="8" width="2.75" style="1" customWidth="1"/>
    <x:col min="9" max="9" width="10.75" style="1" customWidth="1"/>
    <x:col min="10" max="10" width="2.75" style="1" customWidth="1"/>
    <x:col min="11" max="11" width="18.375" style="1" customWidth="1"/>
    <x:col min="12" max="12" width="7.625" style="1" customWidth="1"/>
    <x:col min="13" max="13" width="14.75" style="1" customWidth="1"/>
    <x:col min="14" max="14" width="12.375" style="1" bestFit="1" customWidth="1"/>
    <x:col min="15" max="16" width="4.125" style="1" customWidth="1"/>
    <x:col min="17" max="17" width="14.375" style="1" customWidth="1"/>
    <x:col min="18" max="18" width="14.5" style="1" customWidth="1"/>
    <x:col min="19" max="16384" width="9" style="1"/>
  </x:cols>
  <x:sheetData>
    <x:row r="1" spans="2:16" ht="19.89999999999999857891" customHeight="1">
      <x:c r="B1" s="369" t="s">
        <x:v>199</x:v>
      </x:c>
      <x:c r="C1" s="369"/>
      <x:c r="D1" s="369"/>
      <x:c r="E1" s="369"/>
      <x:c r="F1" s="369"/>
      <x:c r="G1" s="369"/>
      <x:c r="H1" s="369"/>
      <x:c r="I1" s="369"/>
      <x:c r="J1" s="369"/>
      <x:c r="K1" s="369"/>
      <x:c r="L1" s="369"/>
      <x:c r="M1" s="369"/>
      <x:c r="N1" s="369"/>
      <x:c r="O1" s="369"/>
      <x:c r="P1" s="369"/>
    </x:row>
    <x:row r="2" spans="1:16" ht="4.90000000000000035527" customHeight="1">
      <x:c r="A2" s="134" t="s">
        <x:v>329</x:v>
      </x:c>
      <x:c r="B2" s="138"/>
      <x:c r="C2" s="139"/>
      <x:c r="D2" s="140"/>
      <x:c r="E2" s="140"/>
      <x:c r="F2" s="140"/>
      <x:c r="G2" s="140"/>
      <x:c r="H2" s="140"/>
      <x:c r="I2" s="141"/>
      <x:c r="J2" s="141"/>
      <x:c r="K2" s="140"/>
      <x:c r="L2" s="140"/>
      <x:c r="M2" s="140"/>
      <x:c r="N2" s="140"/>
      <x:c r="O2" s="140"/>
      <x:c r="P2" s="142"/>
    </x:row>
    <x:row r="3" spans="1:17" ht="14.09999999999999964473" customHeight="1">
      <x:c r="A3" s="134" t="s">
        <x:v>316</x:v>
      </x:c>
      <x:c r="B3" s="90"/>
      <x:c r="C3" s="91"/>
      <x:c r="D3" s="92" t="s">
        <x:v>26</x:v>
      </x:c>
      <x:c r="E3" s="372" t="str">
        <x:f>A2</x:f>
        <x:v>토목공사</x:v>
      </x:c>
      <x:c r="F3" s="372"/>
      <x:c r="G3" s="372"/>
      <x:c r="H3" s="91"/>
      <x:c r="I3" s="373" t="s">
        <x:v>28</x:v>
      </x:c>
      <x:c r="J3" s="373"/>
      <x:c r="K3" s="101" t="s">
        <x:v>372</x:v>
      </x:c>
      <x:c r="L3" s="92" t="s">
        <x:v>395</x:v>
      </x:c>
      <x:c r="M3" s="92"/>
      <x:c r="N3" s="208" t="s">
        <x:v>278</x:v>
      </x:c>
      <x:c r="O3" s="148"/>
      <x:c r="P3" s="89"/>
      <x:c r="Q3" s="2"/>
    </x:row>
    <x:row r="4" spans="1:17" ht="4.90000000000000035527" customHeight="1">
      <x:c r="A4" s="134" t="s">
        <x:v>320</x:v>
      </x:c>
      <x:c r="B4" s="108"/>
      <x:c r="C4" s="109"/>
      <x:c r="D4" s="109"/>
      <x:c r="E4" s="109"/>
      <x:c r="F4" s="109"/>
      <x:c r="G4" s="109"/>
      <x:c r="H4" s="109"/>
      <x:c r="I4" s="109"/>
      <x:c r="J4" s="109"/>
      <x:c r="K4" s="109"/>
      <x:c r="L4" s="109"/>
      <x:c r="M4" s="109"/>
      <x:c r="N4" s="109"/>
      <x:c r="O4" s="115"/>
      <x:c r="P4" s="110"/>
      <x:c r="Q4" s="2"/>
    </x:row>
    <x:row r="5" spans="1:17" ht="14.09999999999999964473" customHeight="1">
      <x:c r="A5" s="134" t="s">
        <x:v>336</x:v>
      </x:c>
      <x:c r="B5" s="108"/>
      <x:c r="C5" s="111">
        <x:f>총괄내역서!$B$11</x:f>
        <x:v>6</x:v>
      </x:c>
      <x:c r="D5" s="112" t="str">
        <x:f>총괄내역서!$C$11</x:f>
        <x:v xml:space="preserve"> 간접노무비</x:v>
      </x:c>
      <x:c r="E5" s="113" t="s">
        <x:v>131</x:v>
      </x:c>
      <x:c r="F5" s="113"/>
      <x:c r="G5" s="114" t="s">
        <x:v>222</x:v>
      </x:c>
      <x:c r="H5" s="114"/>
      <x:c r="I5" s="115"/>
      <x:c r="J5" s="115"/>
      <x:c r="K5" s="115"/>
      <x:c r="L5" s="115"/>
      <x:c r="M5" s="115"/>
      <x:c r="N5" s="115"/>
      <x:c r="O5" s="115"/>
      <x:c r="P5" s="110"/>
      <x:c r="Q5" s="2"/>
    </x:row>
    <x:row r="6" spans="1:17" ht="14.09999999999999964473" customHeight="1">
      <x:c r="A6" s="135" t="s">
        <x:v>321</x:v>
      </x:c>
      <x:c r="B6" s="108"/>
      <x:c r="C6" s="111">
        <x:f>총괄내역서!$B$12</x:f>
        <x:v>7</x:v>
      </x:c>
      <x:c r="D6" s="112" t="str">
        <x:f>총괄내역서!$C$12</x:f>
        <x:v xml:space="preserve"> 산재보험료</x:v>
      </x:c>
      <x:c r="E6" s="113" t="s">
        <x:v>131</x:v>
      </x:c>
      <x:c r="F6" s="113"/>
      <x:c r="G6" s="114" t="s">
        <x:v>3</x:v>
      </x:c>
      <x:c r="H6" s="114"/>
      <x:c r="I6" s="115"/>
      <x:c r="J6" s="115"/>
      <x:c r="K6" s="115"/>
      <x:c r="L6" s="115"/>
      <x:c r="M6" s="115"/>
      <x:c r="N6" s="115"/>
      <x:c r="O6" s="115"/>
      <x:c r="P6" s="110"/>
      <x:c r="Q6" s="2"/>
    </x:row>
    <x:row r="7" spans="1:17" ht="14.09999999999999964473" customHeight="1">
      <x:c r="A7" s="135" t="s">
        <x:v>240</x:v>
      </x:c>
      <x:c r="B7" s="108"/>
      <x:c r="C7" s="111">
        <x:f>총괄내역서!B13</x:f>
        <x:v>8</x:v>
      </x:c>
      <x:c r="D7" s="112" t="str">
        <x:f>총괄내역서!$C$13</x:f>
        <x:v xml:space="preserve"> 고용보험료</x:v>
      </x:c>
      <x:c r="E7" s="113" t="s">
        <x:v>131</x:v>
      </x:c>
      <x:c r="F7" s="113"/>
      <x:c r="G7" s="114" t="s">
        <x:v>6</x:v>
      </x:c>
      <x:c r="H7" s="114"/>
      <x:c r="I7" s="115"/>
      <x:c r="J7" s="115"/>
      <x:c r="K7" s="115"/>
      <x:c r="L7" s="109"/>
      <x:c r="M7" s="109"/>
      <x:c r="N7" s="109"/>
      <x:c r="O7" s="115"/>
      <x:c r="P7" s="110"/>
      <x:c r="Q7" s="2"/>
    </x:row>
    <x:row r="8" spans="1:17" ht="14.09999999999999964473" customHeight="1">
      <x:c r="A8" s="135" t="s">
        <x:v>241</x:v>
      </x:c>
      <x:c r="B8" s="108"/>
      <x:c r="C8" s="111">
        <x:f>총괄내역서!B14</x:f>
        <x:v>9</x:v>
      </x:c>
      <x:c r="D8" s="112" t="str">
        <x:f>총괄내역서!$C$14</x:f>
        <x:v xml:space="preserve"> 건강보험료</x:v>
      </x:c>
      <x:c r="E8" s="113" t="s">
        <x:v>131</x:v>
      </x:c>
      <x:c r="F8" s="113"/>
      <x:c r="G8" s="114" t="s">
        <x:v>218</x:v>
      </x:c>
      <x:c r="H8" s="114"/>
      <x:c r="I8" s="115"/>
      <x:c r="J8" s="115"/>
      <x:c r="K8" s="115"/>
      <x:c r="L8" s="115"/>
      <x:c r="M8" s="115"/>
      <x:c r="N8" s="109"/>
      <x:c r="O8" s="115"/>
      <x:c r="P8" s="110"/>
      <x:c r="Q8" s="2"/>
    </x:row>
    <x:row r="9" spans="1:17" ht="14.09999999999999964473" customHeight="1">
      <x:c r="A9" s="135" t="s">
        <x:v>345</x:v>
      </x:c>
      <x:c r="B9" s="108"/>
      <x:c r="C9" s="111">
        <x:f>총괄내역서!B15</x:f>
        <x:v>10</x:v>
      </x:c>
      <x:c r="D9" s="112" t="str">
        <x:f>총괄내역서!$C$15</x:f>
        <x:v xml:space="preserve"> 연금보험료</x:v>
      </x:c>
      <x:c r="E9" s="113" t="s">
        <x:v>131</x:v>
      </x:c>
      <x:c r="F9" s="113"/>
      <x:c r="G9" s="114" t="s">
        <x:v>219</x:v>
      </x:c>
      <x:c r="H9" s="114"/>
      <x:c r="I9" s="115"/>
      <x:c r="J9" s="115"/>
      <x:c r="K9" s="115"/>
      <x:c r="L9" s="115"/>
      <x:c r="M9" s="115"/>
      <x:c r="N9" s="109"/>
      <x:c r="O9" s="115"/>
      <x:c r="P9" s="110"/>
      <x:c r="Q9" s="2"/>
    </x:row>
    <x:row r="10" spans="1:17" ht="14.09999999999999964473" customHeight="1">
      <x:c r="A10" s="135" t="s">
        <x:v>345</x:v>
      </x:c>
      <x:c r="B10" s="108"/>
      <x:c r="C10" s="111">
        <x:f>총괄내역서!B16</x:f>
        <x:v>11</x:v>
      </x:c>
      <x:c r="D10" s="112" t="str">
        <x:f>총괄내역서!C16</x:f>
        <x:v xml:space="preserve"> 노인장기요양보험료</x:v>
      </x:c>
      <x:c r="E10" s="113" t="s">
        <x:v>131</x:v>
      </x:c>
      <x:c r="F10" s="113"/>
      <x:c r="G10" s="114" t="s">
        <x:v>1</x:v>
      </x:c>
      <x:c r="H10" s="114"/>
      <x:c r="I10" s="115"/>
      <x:c r="J10" s="115"/>
      <x:c r="K10" s="115"/>
      <x:c r="L10" s="115"/>
      <x:c r="M10" s="115"/>
      <x:c r="N10" s="109"/>
      <x:c r="O10" s="115"/>
      <x:c r="P10" s="110"/>
      <x:c r="Q10" s="2"/>
    </x:row>
    <x:row r="11" spans="2:17" ht="14.09999999999999964473" customHeight="1">
      <x:c r="B11" s="108"/>
      <x:c r="C11" s="111">
        <x:f>총괄내역서!B17</x:f>
        <x:v>12</x:v>
      </x:c>
      <x:c r="D11" s="112" t="str">
        <x:f>총괄내역서!$C$17</x:f>
        <x:v xml:space="preserve"> 산업안전보건관리비</x:v>
      </x:c>
      <x:c r="E11" s="113" t="s">
        <x:v>131</x:v>
      </x:c>
      <x:c r="F11" s="113"/>
      <x:c r="G11" s="236" t="s">
        <x:v>201</x:v>
      </x:c>
      <x:c r="H11" s="114"/>
      <x:c r="I11" s="115"/>
      <x:c r="J11" s="115"/>
      <x:c r="K11" s="115"/>
      <x:c r="L11" s="115"/>
      <x:c r="M11" s="115"/>
      <x:c r="N11" s="115"/>
      <x:c r="O11" s="115"/>
      <x:c r="P11" s="110"/>
      <x:c r="Q11" s="2"/>
    </x:row>
    <x:row r="12" spans="2:17" ht="14.09999999999999964473" customHeight="1">
      <x:c r="B12" s="108"/>
      <x:c r="C12" s="111"/>
      <x:c r="D12" s="115"/>
      <x:c r="E12" s="113" t="s">
        <x:v>131</x:v>
      </x:c>
      <x:c r="F12" s="113"/>
      <x:c r="G12" s="236" t="s">
        <x:v>111</x:v>
      </x:c>
      <x:c r="H12" s="114"/>
      <x:c r="I12" s="115"/>
      <x:c r="J12" s="115"/>
      <x:c r="K12" s="115"/>
      <x:c r="L12" s="115"/>
      <x:c r="M12" s="115"/>
      <x:c r="N12" s="115"/>
      <x:c r="O12" s="115"/>
      <x:c r="P12" s="110"/>
      <x:c r="Q12" s="2"/>
    </x:row>
    <x:row r="13" spans="2:17" ht="14.09999999999999964473" hidden="1" customHeight="1">
      <x:c r="B13" s="108"/>
      <x:c r="C13" s="111">
        <x:f>총괄내역서!B18</x:f>
        <x:v>0</x:v>
      </x:c>
      <x:c r="D13" s="114" t="str">
        <x:f>총괄내역서!C18</x:f>
        <x:v xml:space="preserve"> 퇴직부금공제비</x:v>
      </x:c>
      <x:c r="E13" s="113" t="s">
        <x:v>131</x:v>
      </x:c>
      <x:c r="F13" s="113"/>
      <x:c r="G13" s="114" t="s">
        <x:v>217</x:v>
      </x:c>
      <x:c r="H13" s="116"/>
      <x:c r="I13" s="115"/>
      <x:c r="J13" s="115"/>
      <x:c r="K13" s="115"/>
      <x:c r="L13" s="115"/>
      <x:c r="M13" s="115"/>
      <x:c r="N13" s="115"/>
      <x:c r="O13" s="115"/>
      <x:c r="P13" s="110"/>
      <x:c r="Q13" s="2"/>
    </x:row>
    <x:row r="14" spans="2:17" ht="14.09999999999999964473" customHeight="1">
      <x:c r="B14" s="108"/>
      <x:c r="C14" s="111">
        <x:f>총괄내역서!$B$19</x:f>
        <x:v>13</x:v>
      </x:c>
      <x:c r="D14" s="114" t="str">
        <x:f>총괄내역서!$C$19</x:f>
        <x:v xml:space="preserve"> 기 타 경 비</x:v>
      </x:c>
      <x:c r="E14" s="113" t="s">
        <x:v>131</x:v>
      </x:c>
      <x:c r="F14" s="113"/>
      <x:c r="G14" s="114" t="s">
        <x:v>115</x:v>
      </x:c>
      <x:c r="H14" s="116"/>
      <x:c r="I14" s="115"/>
      <x:c r="J14" s="115"/>
      <x:c r="K14" s="115"/>
      <x:c r="L14" s="115"/>
      <x:c r="M14" s="115"/>
      <x:c r="N14" s="115"/>
      <x:c r="O14" s="115"/>
      <x:c r="P14" s="110"/>
      <x:c r="Q14" s="2"/>
    </x:row>
    <x:row r="15" spans="2:17" ht="14.09999999999999964473" customHeight="1">
      <x:c r="B15" s="108"/>
      <x:c r="C15" s="111">
        <x:f>총괄내역서!$B$20</x:f>
        <x:v>14</x:v>
      </x:c>
      <x:c r="D15" s="111" t="str">
        <x:f>총괄내역서!$C$20</x:f>
        <x:v xml:space="preserve"> 환경보전비</x:v>
      </x:c>
      <x:c r="E15" s="113" t="s">
        <x:v>131</x:v>
      </x:c>
      <x:c r="F15" s="113"/>
      <x:c r="G15" s="116" t="s">
        <x:v>407</x:v>
      </x:c>
      <x:c r="H15" s="116"/>
      <x:c r="I15" s="115"/>
      <x:c r="J15" s="115"/>
      <x:c r="K15" s="115"/>
      <x:c r="L15" s="115"/>
      <x:c r="M15" s="115"/>
      <x:c r="N15" s="115"/>
      <x:c r="O15" s="115"/>
      <x:c r="P15" s="110"/>
      <x:c r="Q15" s="2"/>
    </x:row>
    <x:row r="16" spans="2:17" ht="14.09999999999999964473" hidden="1" customHeight="1">
      <x:c r="B16" s="108"/>
      <x:c r="C16" s="111">
        <x:f>총괄내역서!$B$21</x:f>
        <x:v>0</x:v>
      </x:c>
      <x:c r="D16" s="137" t="s">
        <x:v>236</x:v>
      </x:c>
      <x:c r="E16" s="113" t="s">
        <x:v>131</x:v>
      </x:c>
      <x:c r="F16" s="113"/>
      <x:c r="G16" s="116" t="s">
        <x:v>106</x:v>
      </x:c>
      <x:c r="H16" s="116"/>
      <x:c r="I16" s="115"/>
      <x:c r="J16" s="115"/>
      <x:c r="K16" s="115"/>
      <x:c r="L16" s="115"/>
      <x:c r="M16" s="115"/>
      <x:c r="N16" s="115"/>
      <x:c r="O16" s="115"/>
      <x:c r="P16" s="110"/>
      <x:c r="Q16" s="2"/>
    </x:row>
    <x:row r="17" spans="2:17" ht="14.09999999999999964473" customHeight="1">
      <x:c r="B17" s="108"/>
      <x:c r="C17" s="111">
        <x:f>총괄내역서!B22</x:f>
        <x:v>15</x:v>
      </x:c>
      <x:c r="D17" s="185" t="s">
        <x:v>50</x:v>
      </x:c>
      <x:c r="E17" s="186" t="s">
        <x:v>131</x:v>
      </x:c>
      <x:c r="F17" s="186"/>
      <x:c r="G17" s="116" t="s">
        <x:v>107</x:v>
      </x:c>
      <x:c r="H17" s="116"/>
      <x:c r="I17" s="187"/>
      <x:c r="J17" s="187"/>
      <x:c r="K17" s="187"/>
      <x:c r="L17" s="115"/>
      <x:c r="M17" s="115"/>
      <x:c r="N17" s="115"/>
      <x:c r="O17" s="115"/>
      <x:c r="P17" s="110"/>
      <x:c r="Q17" s="2"/>
    </x:row>
    <x:row r="18" spans="2:17" ht="14.09999999999999964473" customHeight="1">
      <x:c r="B18" s="108"/>
      <x:c r="C18" s="271">
        <x:f>총괄내역서!B23</x:f>
        <x:v>16</x:v>
      </x:c>
      <x:c r="D18" s="272" t="s">
        <x:v>49</x:v>
      </x:c>
      <x:c r="E18" s="273" t="s">
        <x:v>131</x:v>
      </x:c>
      <x:c r="F18" s="273"/>
      <x:c r="G18" s="21" t="s">
        <x:v>5</x:v>
      </x:c>
      <x:c r="H18" s="274"/>
      <x:c r="I18" s="275"/>
      <x:c r="J18" s="275"/>
      <x:c r="K18" s="275"/>
      <x:c r="L18" s="115"/>
      <x:c r="M18" s="115"/>
      <x:c r="N18" s="115"/>
      <x:c r="O18" s="115"/>
      <x:c r="P18" s="110"/>
      <x:c r="Q18" s="2"/>
    </x:row>
    <x:row r="19" spans="2:17" ht="14.09999999999999964473" customHeight="1">
      <x:c r="B19" s="108"/>
      <x:c r="C19" s="271">
        <x:f>총괄내역서!B24</x:f>
        <x:v>17</x:v>
      </x:c>
      <x:c r="D19" s="272" t="s">
        <x:v>46</x:v>
      </x:c>
      <x:c r="E19" s="273" t="s">
        <x:v>131</x:v>
      </x:c>
      <x:c r="F19" s="273"/>
      <x:c r="G19" s="21" t="s">
        <x:v>114</x:v>
      </x:c>
      <x:c r="H19" s="274"/>
      <x:c r="I19" s="275"/>
      <x:c r="J19" s="275"/>
      <x:c r="K19" s="275"/>
      <x:c r="L19" s="115"/>
      <x:c r="M19" s="115"/>
      <x:c r="N19" s="115"/>
      <x:c r="O19" s="115"/>
      <x:c r="P19" s="110"/>
      <x:c r="Q19" s="2"/>
    </x:row>
    <x:row r="20" spans="2:17" ht="14.09999999999999964473" customHeight="1">
      <x:c r="B20" s="108"/>
      <x:c r="C20" s="111">
        <x:f>총괄내역서!$B$27</x:f>
        <x:v>19</x:v>
      </x:c>
      <x:c r="D20" s="111" t="str">
        <x:f>총괄내역서!$C$27</x:f>
        <x:v xml:space="preserve"> 일반관리비</x:v>
      </x:c>
      <x:c r="E20" s="113" t="s">
        <x:v>131</x:v>
      </x:c>
      <x:c r="F20" s="113"/>
      <x:c r="G20" s="116" t="s">
        <x:v>2</x:v>
      </x:c>
      <x:c r="H20" s="114"/>
      <x:c r="I20" s="115"/>
      <x:c r="J20" s="115"/>
      <x:c r="K20" s="115"/>
      <x:c r="L20" s="115"/>
      <x:c r="M20" s="115"/>
      <x:c r="N20" s="115"/>
      <x:c r="O20" s="115"/>
      <x:c r="P20" s="110"/>
      <x:c r="Q20" s="2"/>
    </x:row>
    <x:row r="21" spans="2:17" ht="14.09999999999999964473" customHeight="1">
      <x:c r="B21" s="108"/>
      <x:c r="C21" s="111">
        <x:f>총괄내역서!$B$28</x:f>
        <x:v>20</x:v>
      </x:c>
      <x:c r="D21" s="111" t="str">
        <x:f>총괄내역서!$C$28</x:f>
        <x:v xml:space="preserve"> 이         윤</x:v>
      </x:c>
      <x:c r="E21" s="113" t="s">
        <x:v>131</x:v>
      </x:c>
      <x:c r="F21" s="113"/>
      <x:c r="G21" s="114" t="s">
        <x:v>205</x:v>
      </x:c>
      <x:c r="H21" s="109"/>
      <x:c r="I21" s="109"/>
      <x:c r="J21" s="115"/>
      <x:c r="K21" s="115"/>
      <x:c r="L21" s="115"/>
      <x:c r="M21" s="115"/>
      <x:c r="N21" s="115"/>
      <x:c r="O21" s="115"/>
      <x:c r="P21" s="110"/>
      <x:c r="Q21" s="2"/>
    </x:row>
    <x:row r="22" spans="2:17" ht="14.09999999999999964473" customHeight="1">
      <x:c r="B22" s="108"/>
      <x:c r="C22" s="117" t="s">
        <x:v>118</x:v>
      </x:c>
      <x:c r="D22" s="115" t="s">
        <x:v>333</x:v>
      </x:c>
      <x:c r="E22" s="113" t="s">
        <x:v>131</x:v>
      </x:c>
      <x:c r="F22" s="113"/>
      <x:c r="G22" s="115">
        <x:f>G23+G24</x:f>
        <x:v>0</x:v>
      </x:c>
      <x:c r="H22" s="115"/>
      <x:c r="I22" s="115" t="s">
        <x:v>21</x:v>
      </x:c>
      <x:c r="J22" s="113" t="s">
        <x:v>147</x:v>
      </x:c>
      <x:c r="K22" s="158">
        <x:f>INT(G22/1.1)</x:f>
        <x:v>0</x:v>
      </x:c>
      <x:c r="L22" s="115" t="s">
        <x:v>262</x:v>
      </x:c>
      <x:c r="M22" s="115"/>
      <x:c r="N22" s="115"/>
      <x:c r="O22" s="115"/>
      <x:c r="P22" s="110"/>
      <x:c r="Q22" s="2"/>
    </x:row>
    <x:row r="23" spans="2:17" ht="14.09999999999999964473" customHeight="1">
      <x:c r="B23" s="108"/>
      <x:c r="C23" s="117"/>
      <x:c r="D23" s="115" t="s">
        <x:v>254</x:v>
      </x:c>
      <x:c r="E23" s="113" t="s">
        <x:v>131</x:v>
      </x:c>
      <x:c r="F23" s="113"/>
      <x:c r="G23" s="115">
        <x:f>토목내역서!F72</x:f>
        <x:v>0</x:v>
      </x:c>
      <x:c r="H23" s="115"/>
      <x:c r="I23" s="115" t="s">
        <x:v>21</x:v>
      </x:c>
      <x:c r="J23" s="113" t="s">
        <x:v>147</x:v>
      </x:c>
      <x:c r="K23" s="158">
        <x:f>INT(G23/1.1)</x:f>
        <x:v>0</x:v>
      </x:c>
      <x:c r="L23" s="115" t="s">
        <x:v>262</x:v>
      </x:c>
      <x:c r="M23" s="115"/>
      <x:c r="N23" s="115"/>
      <x:c r="O23" s="115"/>
      <x:c r="P23" s="110"/>
      <x:c r="Q23" s="2"/>
    </x:row>
    <x:row r="24" spans="2:17" ht="14.09999999999999964473" customHeight="1">
      <x:c r="B24" s="108"/>
      <x:c r="C24" s="117"/>
      <x:c r="D24" s="115" t="s">
        <x:v>257</x:v>
      </x:c>
      <x:c r="E24" s="113" t="s">
        <x:v>131</x:v>
      </x:c>
      <x:c r="F24" s="113"/>
      <x:c r="G24" s="115">
        <x:v>0</x:v>
      </x:c>
      <x:c r="H24" s="115"/>
      <x:c r="I24" s="115" t="s">
        <x:v>21</x:v>
      </x:c>
      <x:c r="J24" s="113" t="s">
        <x:v>147</x:v>
      </x:c>
      <x:c r="K24" s="158">
        <x:f>INT(G24/1.1)</x:f>
        <x:v>0</x:v>
      </x:c>
      <x:c r="L24" s="115" t="s">
        <x:v>262</x:v>
      </x:c>
      <x:c r="M24" s="115"/>
      <x:c r="N24" s="115"/>
      <x:c r="O24" s="115"/>
      <x:c r="P24" s="110"/>
      <x:c r="Q24" s="2"/>
    </x:row>
    <x:row r="25" spans="2:17" ht="14.09999999999999964473" customHeight="1">
      <x:c r="B25" s="108"/>
      <x:c r="C25" s="117" t="s">
        <x:v>118</x:v>
      </x:c>
      <x:c r="D25" s="115" t="s">
        <x:v>235</x:v>
      </x:c>
      <x:c r="E25" s="113" t="s">
        <x:v>131</x:v>
      </x:c>
      <x:c r="F25" s="113"/>
      <x:c r="G25" s="115">
        <x:f>총괄내역서!$J$10</x:f>
        <x:v>0</x:v>
      </x:c>
      <x:c r="H25" s="115"/>
      <x:c r="I25" s="115"/>
      <x:c r="J25" s="115"/>
      <x:c r="K25" s="115"/>
      <x:c r="L25" s="115"/>
      <x:c r="M25" s="115"/>
      <x:c r="N25" s="115"/>
      <x:c r="O25" s="115"/>
      <x:c r="P25" s="110"/>
      <x:c r="Q25" s="2"/>
    </x:row>
    <x:row r="26" spans="2:17" ht="14.09999999999999964473" customHeight="1">
      <x:c r="B26" s="108"/>
      <x:c r="C26" s="117" t="s">
        <x:v>118</x:v>
      </x:c>
      <x:c r="D26" s="115" t="s">
        <x:v>233</x:v>
      </x:c>
      <x:c r="E26" s="113" t="s">
        <x:v>131</x:v>
      </x:c>
      <x:c r="F26" s="113"/>
      <x:c r="G26" s="115">
        <x:f>총괄내역서!$L$10</x:f>
        <x:v>0</x:v>
      </x:c>
      <x:c r="H26" s="115"/>
      <x:c r="I26" s="114" t="s">
        <x:v>27</x:v>
      </x:c>
      <x:c r="J26" s="113" t="s">
        <x:v>147</x:v>
      </x:c>
      <x:c r="K26" s="162">
        <x:f>SUM(G25:$G$27)</x:f>
        <x:v>0</x:v>
      </x:c>
      <x:c r="L26" s="115"/>
      <x:c r="M26" s="115"/>
      <x:c r="N26" s="115"/>
      <x:c r="O26" s="115"/>
      <x:c r="P26" s="110"/>
      <x:c r="Q26" s="2"/>
    </x:row>
    <x:row r="27" spans="2:17" ht="14.09999999999999964473" customHeight="1">
      <x:c r="B27" s="108"/>
      <x:c r="C27" s="118" t="s">
        <x:v>118</x:v>
      </x:c>
      <x:c r="D27" s="119" t="s">
        <x:v>239</x:v>
      </x:c>
      <x:c r="E27" s="120" t="s">
        <x:v>131</x:v>
      </x:c>
      <x:c r="F27" s="120"/>
      <x:c r="G27" s="119">
        <x:f>총괄내역서!N10</x:f>
        <x:v>0</x:v>
      </x:c>
      <x:c r="H27" s="119"/>
      <x:c r="I27" s="119"/>
      <x:c r="J27" s="119"/>
      <x:c r="K27" s="121"/>
      <x:c r="L27" s="121"/>
      <x:c r="M27" s="119"/>
      <x:c r="N27" s="121"/>
      <x:c r="O27" s="119"/>
      <x:c r="P27" s="110"/>
      <x:c r="Q27" s="2"/>
    </x:row>
    <x:row r="28" spans="2:17" ht="4.90000000000000035527" customHeight="1">
      <x:c r="B28" s="108"/>
      <x:c r="C28" s="117"/>
      <x:c r="D28" s="115"/>
      <x:c r="E28" s="113"/>
      <x:c r="F28" s="113"/>
      <x:c r="G28" s="115"/>
      <x:c r="H28" s="115"/>
      <x:c r="I28" s="115"/>
      <x:c r="J28" s="115"/>
      <x:c r="K28" s="109"/>
      <x:c r="L28" s="109"/>
      <x:c r="M28" s="115"/>
      <x:c r="N28" s="109"/>
      <x:c r="O28" s="115"/>
      <x:c r="P28" s="110"/>
      <x:c r="Q28" s="2"/>
    </x:row>
    <x:row r="29" spans="2:18" ht="14.09999999999999964473" customHeight="1">
      <x:c r="B29" s="122"/>
      <x:c r="C29" s="111">
        <x:f>총괄내역서!$B$11</x:f>
        <x:v>6</x:v>
      </x:c>
      <x:c r="D29" s="112" t="str">
        <x:f>총괄내역서!$C$11</x:f>
        <x:v xml:space="preserve"> 간접노무비</x:v>
      </x:c>
      <x:c r="E29" s="113" t="s">
        <x:v>131</x:v>
      </x:c>
      <x:c r="F29" s="113"/>
      <x:c r="G29" s="115">
        <x:f>$G$25</x:f>
        <x:v>0</x:v>
      </x:c>
      <x:c r="H29" s="113" t="s">
        <x:v>119</x:v>
      </x:c>
      <x:c r="I29" s="156">
        <x:f>총괄내역서!D11</x:f>
        <x:v>0.191</x:v>
      </x:c>
      <x:c r="J29" s="113" t="s">
        <x:v>147</x:v>
      </x:c>
      <x:c r="K29" s="158">
        <x:f t="shared" ref="K29:K34" si="0">INT(G29*I29)</x:f>
        <x:v>0</x:v>
      </x:c>
      <x:c r="L29" s="109"/>
      <x:c r="M29" s="109"/>
      <x:c r="N29" s="109"/>
      <x:c r="O29" s="147"/>
      <x:c r="P29" s="123"/>
      <x:c r="Q29" s="2">
        <x:f>총괄내역서!H11</x:f>
        <x:v>0</x:v>
      </x:c>
      <x:c r="R29" s="1">
        <x:f>K29-Q29</x:f>
        <x:v>0</x:v>
      </x:c>
    </x:row>
    <x:row r="30" spans="2:18" ht="14.09999999999999964473" customHeight="1">
      <x:c r="B30" s="108"/>
      <x:c r="C30" s="111">
        <x:f>총괄내역서!$B$12</x:f>
        <x:v>7</x:v>
      </x:c>
      <x:c r="D30" s="112" t="str">
        <x:f>총괄내역서!$C$12</x:f>
        <x:v xml:space="preserve"> 산재보험료</x:v>
      </x:c>
      <x:c r="E30" s="113" t="s">
        <x:v>131</x:v>
      </x:c>
      <x:c r="F30" s="113"/>
      <x:c r="G30" s="115">
        <x:f>$G$25+$K$29</x:f>
        <x:v>0</x:v>
      </x:c>
      <x:c r="H30" s="113" t="s">
        <x:v>119</x:v>
      </x:c>
      <x:c r="I30" s="156">
        <x:f>총괄내역서!D12</x:f>
        <x:v>0.035599999999999998</x:v>
      </x:c>
      <x:c r="J30" s="113" t="s">
        <x:v>147</x:v>
      </x:c>
      <x:c r="K30" s="158">
        <x:f t="shared" si="0"/>
        <x:v>0</x:v>
      </x:c>
      <x:c r="L30" s="115"/>
      <x:c r="M30" s="117"/>
      <x:c r="N30" s="299"/>
      <x:c r="O30" s="115"/>
      <x:c r="P30" s="110"/>
      <x:c r="Q30" s="2">
        <x:f>총괄내역서!H12</x:f>
        <x:v>0</x:v>
      </x:c>
      <x:c r="R30" s="1">
        <x:f t="shared" ref="R30:R45" si="1">K30-Q30</x:f>
        <x:v>0</x:v>
      </x:c>
    </x:row>
    <x:row r="31" spans="2:18" ht="14.09999999999999964473" customHeight="1">
      <x:c r="B31" s="108"/>
      <x:c r="C31" s="111">
        <x:f>총괄내역서!$B$13</x:f>
        <x:v>8</x:v>
      </x:c>
      <x:c r="D31" s="112" t="str">
        <x:f>총괄내역서!$C$13</x:f>
        <x:v xml:space="preserve"> 고용보험료</x:v>
      </x:c>
      <x:c r="E31" s="113" t="s">
        <x:v>131</x:v>
      </x:c>
      <x:c r="F31" s="113"/>
      <x:c r="G31" s="115">
        <x:f>$G$25+$K$29</x:f>
        <x:v>0</x:v>
      </x:c>
      <x:c r="H31" s="113" t="s">
        <x:v>119</x:v>
      </x:c>
      <x:c r="I31" s="156">
        <x:f>총괄내역서!D13</x:f>
        <x:v>0.010099999999999999</x:v>
      </x:c>
      <x:c r="J31" s="113" t="s">
        <x:v>147</x:v>
      </x:c>
      <x:c r="K31" s="158">
        <x:f t="shared" si="0"/>
        <x:v>0</x:v>
      </x:c>
      <x:c r="L31" s="109"/>
      <x:c r="M31" s="262" t="s">
        <x:v>299</x:v>
      </x:c>
      <x:c r="N31" s="263">
        <x:f>총괄내역서!H25</x:f>
        <x:v>0</x:v>
      </x:c>
      <x:c r="O31" s="115"/>
      <x:c r="P31" s="110"/>
      <x:c r="Q31" s="2">
        <x:f>총괄내역서!H13</x:f>
        <x:v>0</x:v>
      </x:c>
      <x:c r="R31" s="1">
        <x:f t="shared" si="1"/>
        <x:v>0</x:v>
      </x:c>
    </x:row>
    <x:row r="32" spans="2:18" ht="14.09999999999999964473" customHeight="1">
      <x:c r="B32" s="108"/>
      <x:c r="C32" s="111">
        <x:f>총괄내역서!$B$14</x:f>
        <x:v>9</x:v>
      </x:c>
      <x:c r="D32" s="112" t="str">
        <x:f>총괄내역서!$C$14</x:f>
        <x:v xml:space="preserve"> 건강보험료</x:v>
      </x:c>
      <x:c r="E32" s="113" t="s">
        <x:v>131</x:v>
      </x:c>
      <x:c r="F32" s="113"/>
      <x:c r="G32" s="115">
        <x:f>$G$25</x:f>
        <x:v>0</x:v>
      </x:c>
      <x:c r="H32" s="113" t="s">
        <x:v>119</x:v>
      </x:c>
      <x:c r="I32" s="157">
        <x:f>총괄내역서!D14</x:f>
        <x:v>0.035950000000000004</x:v>
      </x:c>
      <x:c r="J32" s="113" t="s">
        <x:v>147</x:v>
      </x:c>
      <x:c r="K32" s="158">
        <x:f t="shared" si="0"/>
        <x:v>0</x:v>
      </x:c>
      <x:c r="L32" s="109"/>
      <x:c r="M32" s="109"/>
      <x:c r="N32" s="109"/>
      <x:c r="O32" s="115"/>
      <x:c r="P32" s="110"/>
      <x:c r="Q32" s="2">
        <x:f>총괄내역서!H14</x:f>
        <x:v>0</x:v>
      </x:c>
      <x:c r="R32" s="1">
        <x:f t="shared" si="1"/>
        <x:v>0</x:v>
      </x:c>
    </x:row>
    <x:row r="33" spans="2:18" ht="14.09999999999999964473" customHeight="1">
      <x:c r="B33" s="108"/>
      <x:c r="C33" s="111">
        <x:f>총괄내역서!B15</x:f>
        <x:v>10</x:v>
      </x:c>
      <x:c r="D33" s="112" t="str">
        <x:f>총괄내역서!$C$15</x:f>
        <x:v xml:space="preserve"> 연금보험료</x:v>
      </x:c>
      <x:c r="E33" s="113" t="s">
        <x:v>131</x:v>
      </x:c>
      <x:c r="F33" s="113"/>
      <x:c r="G33" s="115">
        <x:f>$G$25</x:f>
        <x:v>0</x:v>
      </x:c>
      <x:c r="H33" s="113" t="s">
        <x:v>119</x:v>
      </x:c>
      <x:c r="I33" s="156">
        <x:f>총괄내역서!D15</x:f>
        <x:v>0.047499999999999998</x:v>
      </x:c>
      <x:c r="J33" s="113" t="s">
        <x:v>147</x:v>
      </x:c>
      <x:c r="K33" s="158">
        <x:f t="shared" si="0"/>
        <x:v>0</x:v>
      </x:c>
      <x:c r="L33" s="109"/>
      <x:c r="M33" s="109"/>
      <x:c r="N33" s="109"/>
      <x:c r="O33" s="115"/>
      <x:c r="P33" s="110"/>
      <x:c r="Q33" s="2">
        <x:f>총괄내역서!H15</x:f>
        <x:v>0</x:v>
      </x:c>
      <x:c r="R33" s="1">
        <x:f t="shared" si="1"/>
        <x:v>0</x:v>
      </x:c>
    </x:row>
    <x:row r="34" spans="2:18" ht="14.09999999999999964473" customHeight="1">
      <x:c r="B34" s="108"/>
      <x:c r="C34" s="111">
        <x:f>총괄내역서!B16</x:f>
        <x:v>11</x:v>
      </x:c>
      <x:c r="D34" s="112" t="str">
        <x:f>총괄내역서!C16</x:f>
        <x:v xml:space="preserve"> 노인장기요양보험료</x:v>
      </x:c>
      <x:c r="E34" s="113" t="s">
        <x:v>131</x:v>
      </x:c>
      <x:c r="F34" s="113"/>
      <x:c r="G34" s="115">
        <x:f>$K$32</x:f>
        <x:v>0</x:v>
      </x:c>
      <x:c r="H34" s="113" t="s">
        <x:v>119</x:v>
      </x:c>
      <x:c r="I34" s="156">
        <x:f>총괄내역서!D16</x:f>
        <x:v>0.13139999999999999</x:v>
      </x:c>
      <x:c r="J34" s="113" t="s">
        <x:v>147</x:v>
      </x:c>
      <x:c r="K34" s="158">
        <x:f t="shared" si="0"/>
        <x:v>0</x:v>
      </x:c>
      <x:c r="L34" s="109"/>
      <x:c r="M34" s="109"/>
      <x:c r="N34" s="109"/>
      <x:c r="O34" s="115"/>
      <x:c r="P34" s="110"/>
      <x:c r="Q34" s="2">
        <x:f>총괄내역서!H16</x:f>
        <x:v>0</x:v>
      </x:c>
      <x:c r="R34" s="1">
        <x:f t="shared" si="1"/>
        <x:v>0</x:v>
      </x:c>
    </x:row>
    <x:row r="35" spans="2:18" ht="14.09999999999999964473" customHeight="1">
      <x:c r="B35" s="108"/>
      <x:c r="C35" s="111">
        <x:f>총괄내역서!B17</x:f>
        <x:v>12</x:v>
      </x:c>
      <x:c r="D35" s="112" t="s">
        <x:v>324</x:v>
      </x:c>
      <x:c r="E35" s="113" t="s">
        <x:v>131</x:v>
      </x:c>
      <x:c r="F35" s="117"/>
      <x:c r="G35" s="115">
        <x:f>$K$23+$G$25+$G$26</x:f>
        <x:v>0</x:v>
      </x:c>
      <x:c r="H35" s="113" t="s">
        <x:v>119</x:v>
      </x:c>
      <x:c r="I35" s="156">
        <x:f>총괄내역서!D17</x:f>
        <x:v>0.0315</x:v>
      </x:c>
      <x:c r="J35" s="370" t="s">
        <x:v>141</x:v>
      </x:c>
      <x:c r="K35" s="371"/>
      <x:c r="L35" s="124" t="s">
        <x:v>147</x:v>
      </x:c>
      <x:c r="M35" s="115">
        <x:f>INT(G35*I35)+0</x:f>
        <x:v>0</x:v>
      </x:c>
      <x:c r="N35" s="115" t="str">
        <x:f>IF($M$35&gt;$M$36,"","    ( 적 용 )")</x:f>
        <x:v xml:space="preserve">    ( 적 용 )</x:v>
      </x:c>
      <x:c r="O35" s="115"/>
      <x:c r="P35" s="110"/>
      <x:c r="Q35" s="2">
        <x:f>총괄내역서!H17</x:f>
        <x:v>0</x:v>
      </x:c>
      <x:c r="R35" s="1">
        <x:f>M35-Q35</x:f>
        <x:v>0</x:v>
      </x:c>
    </x:row>
    <x:row r="36" spans="2:18" ht="14.09999999999999964473" customHeight="1">
      <x:c r="B36" s="108"/>
      <x:c r="C36" s="111"/>
      <x:c r="D36" s="115"/>
      <x:c r="E36" s="113" t="s">
        <x:v>131</x:v>
      </x:c>
      <x:c r="F36" s="117" t="s">
        <x:v>164</x:v>
      </x:c>
      <x:c r="G36" s="115">
        <x:f>$G$25+$G$26</x:f>
        <x:v>0</x:v>
      </x:c>
      <x:c r="H36" s="113" t="s">
        <x:v>119</x:v>
      </x:c>
      <x:c r="I36" s="156">
        <x:f>I35</x:f>
        <x:v>0.0315</x:v>
      </x:c>
      <x:c r="J36" s="370" t="s">
        <x:v>263</x:v>
      </x:c>
      <x:c r="K36" s="371"/>
      <x:c r="L36" s="124" t="s">
        <x:v>147</x:v>
      </x:c>
      <x:c r="M36" s="115">
        <x:f>INT(((G36*I36)+0)*1.2)</x:f>
        <x:v>0</x:v>
      </x:c>
      <x:c r="N36" s="115" t="str">
        <x:f>IF($M$35&lt;$M$36,"","    ( 적 용 )")</x:f>
        <x:v xml:space="preserve">    ( 적 용 )</x:v>
      </x:c>
      <x:c r="O36" s="115"/>
      <x:c r="P36" s="110"/>
      <x:c r="Q36" s="2">
        <x:f>총괄내역서!H17</x:f>
        <x:v>0</x:v>
      </x:c>
      <x:c r="R36" s="1">
        <x:f>M36-Q36</x:f>
        <x:v>0</x:v>
      </x:c>
    </x:row>
    <x:row r="37" spans="2:17" ht="14.09999999999999964473" hidden="1" customHeight="1">
      <x:c r="B37" s="108"/>
      <x:c r="C37" s="111">
        <x:f>총괄내역서!B18</x:f>
        <x:v>0</x:v>
      </x:c>
      <x:c r="D37" s="115" t="s">
        <x:v>340</x:v>
      </x:c>
      <x:c r="E37" s="113" t="s">
        <x:v>131</x:v>
      </x:c>
      <x:c r="F37" s="117"/>
      <x:c r="G37" s="115">
        <x:f>$G$25</x:f>
        <x:v>0</x:v>
      </x:c>
      <x:c r="H37" s="113" t="s">
        <x:v>119</x:v>
      </x:c>
      <x:c r="I37" s="156">
        <x:f>총괄내역서!D18</x:f>
        <x:v>0</x:v>
      </x:c>
      <x:c r="J37" s="113" t="s">
        <x:v>147</x:v>
      </x:c>
      <x:c r="K37" s="158">
        <x:f t="shared" ref="K37:K45" si="2">INT(G37*I37)</x:f>
        <x:v>0</x:v>
      </x:c>
      <x:c r="L37" s="124"/>
      <x:c r="M37" s="115"/>
      <x:c r="N37" s="115"/>
      <x:c r="O37" s="115"/>
      <x:c r="P37" s="110"/>
      <x:c r="Q37" s="2"/>
    </x:row>
    <x:row r="38" spans="2:18" ht="14.09999999999999964473" customHeight="1">
      <x:c r="B38" s="108"/>
      <x:c r="C38" s="111">
        <x:f>총괄내역서!$B$19</x:f>
        <x:v>13</x:v>
      </x:c>
      <x:c r="D38" s="114" t="str">
        <x:f>총괄내역서!$C$19</x:f>
        <x:v xml:space="preserve"> 기 타 경 비</x:v>
      </x:c>
      <x:c r="E38" s="113" t="s">
        <x:v>131</x:v>
      </x:c>
      <x:c r="F38" s="113"/>
      <x:c r="G38" s="115">
        <x:f>$G$25+$K$29+$G$26</x:f>
        <x:v>0</x:v>
      </x:c>
      <x:c r="H38" s="113" t="s">
        <x:v>119</x:v>
      </x:c>
      <x:c r="I38" s="156">
        <x:f>총괄내역서!D19</x:f>
        <x:v>0.055000000000000004</x:v>
      </x:c>
      <x:c r="J38" s="113" t="s">
        <x:v>147</x:v>
      </x:c>
      <x:c r="K38" s="158">
        <x:f t="shared" si="2"/>
        <x:v>0</x:v>
      </x:c>
      <x:c r="L38" s="117"/>
      <x:c r="M38" s="115"/>
      <x:c r="N38" s="115"/>
      <x:c r="O38" s="115"/>
      <x:c r="P38" s="110"/>
      <x:c r="Q38" s="2">
        <x:f>총괄내역서!H19</x:f>
        <x:v>0</x:v>
      </x:c>
      <x:c r="R38" s="1">
        <x:f t="shared" si="1"/>
        <x:v>0</x:v>
      </x:c>
    </x:row>
    <x:row r="39" spans="2:18" ht="14.09999999999999964473" customHeight="1">
      <x:c r="B39" s="108"/>
      <x:c r="C39" s="111">
        <x:f>총괄내역서!$B$20</x:f>
        <x:v>14</x:v>
      </x:c>
      <x:c r="D39" s="111" t="str">
        <x:f>총괄내역서!$C$20</x:f>
        <x:v xml:space="preserve"> 환경보전비</x:v>
      </x:c>
      <x:c r="E39" s="113" t="s">
        <x:v>131</x:v>
      </x:c>
      <x:c r="F39" s="113"/>
      <x:c r="G39" s="115">
        <x:f>$K$26</x:f>
        <x:v>0</x:v>
      </x:c>
      <x:c r="H39" s="113" t="s">
        <x:v>119</x:v>
      </x:c>
      <x:c r="I39" s="156">
        <x:f>총괄내역서!D20</x:f>
        <x:v>0.0089999999999999991</x:v>
      </x:c>
      <x:c r="J39" s="113" t="s">
        <x:v>147</x:v>
      </x:c>
      <x:c r="K39" s="158">
        <x:f t="shared" si="2"/>
        <x:v>0</x:v>
      </x:c>
      <x:c r="L39" s="117"/>
      <x:c r="M39" s="115"/>
      <x:c r="N39" s="115"/>
      <x:c r="O39" s="115"/>
      <x:c r="P39" s="110"/>
      <x:c r="Q39" s="2">
        <x:f>총괄내역서!H20</x:f>
        <x:v>0</x:v>
      </x:c>
      <x:c r="R39" s="1">
        <x:f t="shared" si="1"/>
        <x:v>0</x:v>
      </x:c>
    </x:row>
    <x:row r="40" spans="2:18" ht="14.09999999999999964473" hidden="1" customHeight="1">
      <x:c r="B40" s="108"/>
      <x:c r="C40" s="111">
        <x:f>총괄내역서!$B$21</x:f>
        <x:v>0</x:v>
      </x:c>
      <x:c r="D40" s="137" t="s">
        <x:v>236</x:v>
      </x:c>
      <x:c r="E40" s="113" t="s">
        <x:v>131</x:v>
      </x:c>
      <x:c r="F40" s="113"/>
      <x:c r="G40" s="115">
        <x:f>$K$26</x:f>
        <x:v>0</x:v>
      </x:c>
      <x:c r="H40" s="113" t="s">
        <x:v>119</x:v>
      </x:c>
      <x:c r="I40" s="157">
        <x:f>총괄내역서!D21</x:f>
        <x:v>0</x:v>
      </x:c>
      <x:c r="J40" s="113" t="s">
        <x:v>147</x:v>
      </x:c>
      <x:c r="K40" s="158">
        <x:f t="shared" si="2"/>
        <x:v>0</x:v>
      </x:c>
      <x:c r="L40" s="117"/>
      <x:c r="M40" s="115"/>
      <x:c r="N40" s="115"/>
      <x:c r="O40" s="115"/>
      <x:c r="P40" s="110"/>
      <x:c r="Q40" s="2">
        <x:f>총괄내역서!H21</x:f>
        <x:v>0</x:v>
      </x:c>
      <x:c r="R40" s="1">
        <x:f t="shared" si="1"/>
        <x:v>0</x:v>
      </x:c>
    </x:row>
    <x:row r="41" spans="2:18" ht="14.09999999999999964473" customHeight="1">
      <x:c r="B41" s="108"/>
      <x:c r="C41" s="111">
        <x:f>C17</x:f>
        <x:v>15</x:v>
      </x:c>
      <x:c r="D41" s="185" t="s">
        <x:v>50</x:v>
      </x:c>
      <x:c r="E41" s="186" t="s">
        <x:v>131</x:v>
      </x:c>
      <x:c r="F41" s="186"/>
      <x:c r="G41" s="188">
        <x:f>$K$26</x:f>
        <x:v>0</x:v>
      </x:c>
      <x:c r="H41" s="186" t="s">
        <x:v>119</x:v>
      </x:c>
      <x:c r="I41" s="156">
        <x:f>총괄내역서!D22</x:f>
        <x:v>0.0032000000000000001</x:v>
      </x:c>
      <x:c r="J41" s="186" t="s">
        <x:v>147</x:v>
      </x:c>
      <x:c r="K41" s="158">
        <x:f t="shared" si="2"/>
        <x:v>0</x:v>
      </x:c>
      <x:c r="L41" s="117"/>
      <x:c r="M41" s="115"/>
      <x:c r="N41" s="115"/>
      <x:c r="O41" s="115"/>
      <x:c r="P41" s="110"/>
      <x:c r="Q41" s="2">
        <x:f>총괄내역서!H22</x:f>
        <x:v>0</x:v>
      </x:c>
      <x:c r="R41" s="1">
        <x:f t="shared" si="1"/>
        <x:v>0</x:v>
      </x:c>
    </x:row>
    <x:row r="42" spans="2:18" ht="14.09999999999999964473" customHeight="1">
      <x:c r="B42" s="108"/>
      <x:c r="C42" s="271">
        <x:f>C18</x:f>
        <x:v>16</x:v>
      </x:c>
      <x:c r="D42" s="272" t="str">
        <x:f>D18</x:f>
        <x:v>법정부담금(석면분담금)</x:v>
      </x:c>
      <x:c r="E42" s="273"/>
      <x:c r="F42" s="273"/>
      <x:c r="G42" s="4">
        <x:f>$G$25+$K$29</x:f>
        <x:v>0</x:v>
      </x:c>
      <x:c r="H42" s="273" t="s">
        <x:v>119</x:v>
      </x:c>
      <x:c r="I42" s="276">
        <x:f>총괄내역서!D23</x:f>
        <x:v>0.000059999999999999998</x:v>
      </x:c>
      <x:c r="J42" s="273" t="s">
        <x:v>147</x:v>
      </x:c>
      <x:c r="K42" s="277">
        <x:f t="shared" si="2"/>
        <x:v>0</x:v>
      </x:c>
      <x:c r="L42" s="117"/>
      <x:c r="M42" s="115"/>
      <x:c r="N42" s="115"/>
      <x:c r="O42" s="115"/>
      <x:c r="P42" s="110"/>
      <x:c r="Q42" s="2">
        <x:f>총괄내역서!H23</x:f>
        <x:v>0</x:v>
      </x:c>
      <x:c r="R42" s="1">
        <x:f t="shared" si="1"/>
        <x:v>0</x:v>
      </x:c>
    </x:row>
    <x:row r="43" spans="2:18" ht="14.09999999999999964473" customHeight="1">
      <x:c r="B43" s="108"/>
      <x:c r="C43" s="271">
        <x:f>C19</x:f>
        <x:v>17</x:v>
      </x:c>
      <x:c r="D43" s="272" t="str">
        <x:f>D19</x:f>
        <x:v>법적부담금(임금채권부담금)</x:v>
      </x:c>
      <x:c r="E43" s="273"/>
      <x:c r="F43" s="273"/>
      <x:c r="G43" s="4">
        <x:f>$G$25+$K$29</x:f>
        <x:v>0</x:v>
      </x:c>
      <x:c r="H43" s="273" t="s">
        <x:v>119</x:v>
      </x:c>
      <x:c r="I43" s="278">
        <x:f>총괄내역서!D24</x:f>
        <x:v>0.00090000000000000002</x:v>
      </x:c>
      <x:c r="J43" s="273" t="s">
        <x:v>147</x:v>
      </x:c>
      <x:c r="K43" s="277">
        <x:f t="shared" si="2"/>
        <x:v>0</x:v>
      </x:c>
      <x:c r="L43" s="117"/>
      <x:c r="M43" s="115"/>
      <x:c r="N43" s="115"/>
      <x:c r="O43" s="115"/>
      <x:c r="P43" s="110"/>
      <x:c r="Q43" s="2">
        <x:f>총괄내역서!H24</x:f>
        <x:v>0</x:v>
      </x:c>
      <x:c r="R43" s="1">
        <x:f t="shared" si="1"/>
        <x:v>0</x:v>
      </x:c>
    </x:row>
    <x:row r="44" spans="2:18" ht="14.09999999999999964473" customHeight="1">
      <x:c r="B44" s="108"/>
      <x:c r="C44" s="111">
        <x:f>총괄내역서!$B$27</x:f>
        <x:v>19</x:v>
      </x:c>
      <x:c r="D44" s="111" t="str">
        <x:f>총괄내역서!$C$27</x:f>
        <x:v xml:space="preserve"> 일반관리비</x:v>
      </x:c>
      <x:c r="E44" s="113" t="s">
        <x:v>131</x:v>
      </x:c>
      <x:c r="F44" s="113"/>
      <x:c r="G44" s="115">
        <x:f>K26+K29+K30+K31+K32+K33+K34+M36+K38+K39+K40+K37+K41+N30+N31+K42+K43</x:f>
        <x:v>0</x:v>
      </x:c>
      <x:c r="H44" s="113" t="s">
        <x:v>119</x:v>
      </x:c>
      <x:c r="I44" s="156">
        <x:f>총괄내역서!D27</x:f>
        <x:v>0.080000000000000004</x:v>
      </x:c>
      <x:c r="J44" s="113" t="s">
        <x:v>147</x:v>
      </x:c>
      <x:c r="K44" s="158">
        <x:f t="shared" si="2"/>
        <x:v>0</x:v>
      </x:c>
      <x:c r="L44" s="117"/>
      <x:c r="M44" s="115"/>
      <x:c r="N44" s="115"/>
      <x:c r="O44" s="115"/>
      <x:c r="P44" s="110"/>
      <x:c r="Q44" s="2">
        <x:f>총괄내역서!H27</x:f>
        <x:v>0</x:v>
      </x:c>
      <x:c r="R44" s="1">
        <x:f t="shared" si="1"/>
        <x:v>0</x:v>
      </x:c>
    </x:row>
    <x:row r="45" spans="2:19" ht="14.09999999999999964473" customHeight="1">
      <x:c r="B45" s="108"/>
      <x:c r="C45" s="111">
        <x:f>총괄내역서!$B$28</x:f>
        <x:v>20</x:v>
      </x:c>
      <x:c r="D45" s="111" t="str">
        <x:f>총괄내역서!$C$28</x:f>
        <x:v xml:space="preserve"> 이         윤</x:v>
      </x:c>
      <x:c r="E45" s="113" t="s">
        <x:v>131</x:v>
      </x:c>
      <x:c r="F45" s="113"/>
      <x:c r="G45" s="115">
        <x:f>$G$44+$K$44-총괄내역서!L10</x:f>
        <x:v>0</x:v>
      </x:c>
      <x:c r="H45" s="113" t="s">
        <x:v>119</x:v>
      </x:c>
      <x:c r="I45" s="156">
        <x:f>총괄내역서!D28</x:f>
        <x:v>0.14999999999999999</x:v>
      </x:c>
      <x:c r="J45" s="113" t="s">
        <x:v>147</x:v>
      </x:c>
      <x:c r="K45" s="158">
        <x:f t="shared" si="2"/>
        <x:v>0</x:v>
      </x:c>
      <x:c r="L45" s="117" t="s">
        <x:v>116</x:v>
      </x:c>
      <x:c r="M45" s="115">
        <x:f>총괄내역서!H28</x:f>
        <x:v>0</x:v>
      </x:c>
      <x:c r="N45" s="115"/>
      <x:c r="O45" s="115"/>
      <x:c r="P45" s="110"/>
      <x:c r="Q45" s="2">
        <x:f>총괄내역서!H28</x:f>
        <x:v>0</x:v>
      </x:c>
      <x:c r="R45" s="1">
        <x:f t="shared" si="1"/>
        <x:v>0</x:v>
      </x:c>
      <x:c r="S45" s="1">
        <x:f>M45-Q45</x:f>
        <x:v>0</x:v>
      </x:c>
    </x:row>
    <x:row r="46" spans="2:17" ht="4.90000000000000035527" customHeight="1">
      <x:c r="B46" s="159"/>
      <x:c r="C46" s="160"/>
      <x:c r="D46" s="160"/>
      <x:c r="E46" s="160"/>
      <x:c r="F46" s="160"/>
      <x:c r="G46" s="160"/>
      <x:c r="H46" s="160"/>
      <x:c r="I46" s="160"/>
      <x:c r="J46" s="160"/>
      <x:c r="K46" s="160"/>
      <x:c r="L46" s="160"/>
      <x:c r="M46" s="160"/>
      <x:c r="N46" s="160"/>
      <x:c r="O46" s="160"/>
      <x:c r="P46" s="161"/>
      <x:c r="Q46" s="2"/>
    </x:row>
    <x:row r="47" spans="17:17" ht="15" customHeight="1">
      <x:c r="Q47" s="2"/>
    </x:row>
    <x:row r="48" spans="11:17" ht="15" customHeight="1">
      <x:c r="K48" s="80"/>
      <x:c r="L48" s="80"/>
      <x:c r="M48" s="80"/>
      <x:c r="Q48" s="2"/>
    </x:row>
    <x:row r="49" spans="11:17" ht="15" customHeight="1">
      <x:c r="K49" s="81"/>
      <x:c r="L49" s="81"/>
      <x:c r="M49" s="81"/>
      <x:c r="Q49" s="2"/>
    </x:row>
    <x:row r="50" spans="2:16" ht="15.75" customHeight="1"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</x:row>
    <x:row r="51" spans="2:16" ht="15.75" customHeight="1"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</x:row>
    <x:row r="52" spans="2:16" ht="15.75" customHeight="1"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</x:row>
    <x:row r="53" spans="2:16" ht="15.75" customHeight="1"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</x:row>
    <x:row r="54" spans="2:16" ht="15.75" customHeight="1"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</x:row>
    <x:row r="55" spans="2:16" ht="15.75" customHeight="1"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</x:row>
    <x:row r="56" ht="15.75" customHeight="1"/>
  </x:sheetData>
  <x:mergeCells count="5">
    <x:mergeCell ref="B1:P1"/>
    <x:mergeCell ref="E3:G3"/>
    <x:mergeCell ref="I3:J3"/>
    <x:mergeCell ref="J35:K35"/>
    <x:mergeCell ref="J36:K36"/>
  </x:mergeCells>
  <x:printOptions horizontalCentered="1" verticalCentered="0" headings="0" gridLines="0" gridLinesSet="1"/>
  <x:pageMargins left="0.98416668176651000977" right="0.39361110329627990723" top="0.51180553436279296875" bottom="0.51180553436279296875" header="0.51180553436279296875" footer="0.51180553436279296875"/>
  <x:pageSetup paperSize="9" scale="100" firstPageNumber="1" fitToWidth="1" fitToHeight="1" orientation="landscape" usePrinterDefaults="1" blackAndWhite="0" draft="0" useFirstPageNumber="0" horizontalDpi="4294967292" verticalDpi="600" copies="1"/>
  <x:drawing r:id="rId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ffc000"/>
  </x:sheetPr>
  <x:dimension ref="A1:N92"/>
  <x:sheetViews>
    <x:sheetView view="pageBreakPreview" topLeftCell="A1" zoomScale="85" zoomScaleNormal="85" zoomScaleSheetLayoutView="85" workbookViewId="0">
      <x:selection activeCell="E6" activeCellId="0" sqref="E6:M92"/>
    </x:sheetView>
  </x:sheetViews>
  <x:sheetFormatPr defaultColWidth="8" defaultRowHeight="21.60000000000000142109" customHeight="1"/>
  <x:cols>
    <x:col min="1" max="1" width="19.5" style="171" customWidth="1"/>
    <x:col min="2" max="2" width="14.125" style="171" customWidth="1"/>
    <x:col min="3" max="3" width="6.25" style="172" customWidth="1"/>
    <x:col min="4" max="4" width="4.5" style="172" customWidth="1"/>
    <x:col min="5" max="5" width="8.625" style="171" customWidth="1"/>
    <x:col min="6" max="6" width="9.75" style="171" customWidth="1"/>
    <x:col min="7" max="7" width="8.625" style="171" customWidth="1"/>
    <x:col min="8" max="8" width="9.75" style="171" customWidth="1"/>
    <x:col min="9" max="9" width="8.625" style="171" customWidth="1"/>
    <x:col min="10" max="10" width="9.75" style="171" customWidth="1"/>
    <x:col min="11" max="11" width="8.625" style="171" customWidth="1"/>
    <x:col min="12" max="12" width="9.75" style="171" customWidth="1"/>
    <x:col min="13" max="13" width="5.625" style="172" customWidth="1"/>
    <x:col min="14" max="14" width="13.5" style="173" customWidth="1"/>
    <x:col min="15" max="16384" width="8" style="173"/>
  </x:cols>
  <x:sheetData>
    <x:row r="1" spans="1:1" ht="24" customHeight="1">
      <x:c r="A1" s="170" t="str">
        <x:f>표지및목차!B2</x:f>
        <x:v>지방도456호선 횡계지구 배수시설 정비공사</x:v>
      </x:c>
    </x:row>
    <x:row r="2" spans="1:13" ht="24" customHeight="1">
      <x:c r="A2" s="379" t="s">
        <x:v>24</x:v>
      </x:c>
      <x:c r="B2" s="381" t="s">
        <x:v>15</x:v>
      </x:c>
      <x:c r="C2" s="383" t="s">
        <x:v>332</x:v>
      </x:c>
      <x:c r="D2" s="383" t="s">
        <x:v>127</x:v>
      </x:c>
      <x:c r="E2" s="385" t="s">
        <x:v>88</x:v>
      </x:c>
      <x:c r="F2" s="385"/>
      <x:c r="G2" s="385" t="s">
        <x:v>29</x:v>
      </x:c>
      <x:c r="H2" s="385"/>
      <x:c r="I2" s="385" t="s">
        <x:v>17</x:v>
      </x:c>
      <x:c r="J2" s="385"/>
      <x:c r="K2" s="385" t="s">
        <x:v>11</x:v>
      </x:c>
      <x:c r="L2" s="385"/>
      <x:c r="M2" s="377" t="s">
        <x:v>190</x:v>
      </x:c>
    </x:row>
    <x:row r="3" spans="1:13" ht="24" customHeight="1">
      <x:c r="A3" s="380"/>
      <x:c r="B3" s="382"/>
      <x:c r="C3" s="384"/>
      <x:c r="D3" s="384"/>
      <x:c r="E3" s="196" t="s">
        <x:v>322</x:v>
      </x:c>
      <x:c r="F3" s="196" t="s">
        <x:v>313</x:v>
      </x:c>
      <x:c r="G3" s="196" t="s">
        <x:v>322</x:v>
      </x:c>
      <x:c r="H3" s="196" t="s">
        <x:v>313</x:v>
      </x:c>
      <x:c r="I3" s="196" t="s">
        <x:v>322</x:v>
      </x:c>
      <x:c r="J3" s="196" t="s">
        <x:v>313</x:v>
      </x:c>
      <x:c r="K3" s="196" t="s">
        <x:v>322</x:v>
      </x:c>
      <x:c r="L3" s="196" t="s">
        <x:v>313</x:v>
      </x:c>
      <x:c r="M3" s="378"/>
    </x:row>
    <x:row r="4" spans="1:14" s="4" customFormat="1" ht="24" customHeight="1">
      <x:c r="A4" s="374" t="s">
        <x:v>202</x:v>
      </x:c>
      <x:c r="B4" s="375"/>
      <x:c r="C4" s="375"/>
      <x:c r="D4" s="375"/>
      <x:c r="E4" s="375"/>
      <x:c r="F4" s="375"/>
      <x:c r="G4" s="375"/>
      <x:c r="H4" s="375"/>
      <x:c r="I4" s="375"/>
      <x:c r="J4" s="375"/>
      <x:c r="K4" s="375"/>
      <x:c r="L4" s="375"/>
      <x:c r="M4" s="376"/>
      <x:c r="N4" s="11"/>
    </x:row>
    <x:row r="5" spans="1:13" s="251" customFormat="1" ht="27" customHeight="1">
      <x:c r="A5" s="257" t="s">
        <x:v>100</x:v>
      </x:c>
      <x:c r="B5" s="258" t="s">
        <x:v>141</x:v>
      </x:c>
      <x:c r="C5" s="259" t="s">
        <x:v>161</x:v>
      </x:c>
      <x:c r="D5" s="258" t="s">
        <x:v>132</x:v>
      </x:c>
      <x:c r="E5" s="259" t="s">
        <x:v>141</x:v>
      </x:c>
      <x:c r="F5" s="260">
        <x:v>7233464</x:v>
      </x:c>
      <x:c r="G5" s="259" t="s">
        <x:v>141</x:v>
      </x:c>
      <x:c r="H5" s="260">
        <x:v>4325718</x:v>
      </x:c>
      <x:c r="I5" s="259" t="s">
        <x:v>141</x:v>
      </x:c>
      <x:c r="J5" s="260">
        <x:v>1332268</x:v>
      </x:c>
      <x:c r="K5" s="259" t="s">
        <x:v>141</x:v>
      </x:c>
      <x:c r="L5" s="260">
        <x:v>1575478</x:v>
      </x:c>
      <x:c r="M5" s="261" t="s">
        <x:v>141</x:v>
      </x:c>
    </x:row>
    <x:row r="6" spans="1:13" s="195" customFormat="1" ht="27" customHeight="1">
      <x:c r="A6" s="284" t="s">
        <x:v>56</x:v>
      </x:c>
      <x:c r="B6" s="285" t="s">
        <x:v>141</x:v>
      </x:c>
      <x:c r="C6" s="286" t="s">
        <x:v>141</x:v>
      </x:c>
      <x:c r="D6" s="285" t="s">
        <x:v>141</x:v>
      </x:c>
      <x:c r="E6" s="286"/>
      <x:c r="F6" s="287"/>
      <x:c r="G6" s="286"/>
      <x:c r="H6" s="287"/>
      <x:c r="I6" s="286"/>
      <x:c r="J6" s="287"/>
      <x:c r="K6" s="286"/>
      <x:c r="L6" s="287"/>
      <x:c r="M6" s="289"/>
    </x:row>
    <x:row r="7" spans="1:13" s="195" customFormat="1" ht="27" customHeight="1">
      <x:c r="A7" s="284" t="s">
        <x:v>39</x:v>
      </x:c>
      <x:c r="B7" s="285" t="s">
        <x:v>258</x:v>
      </x:c>
      <x:c r="C7" s="286" t="s">
        <x:v>173</x:v>
      </x:c>
      <x:c r="D7" s="285" t="s">
        <x:v>162</x:v>
      </x:c>
      <x:c r="E7" s="287"/>
      <x:c r="F7" s="287"/>
      <x:c r="G7" s="287"/>
      <x:c r="H7" s="287"/>
      <x:c r="I7" s="287"/>
      <x:c r="J7" s="287"/>
      <x:c r="K7" s="287"/>
      <x:c r="L7" s="287"/>
      <x:c r="M7" s="289"/>
    </x:row>
    <x:row r="8" spans="1:13" s="195" customFormat="1" ht="27" customHeight="1">
      <x:c r="A8" s="284" t="s">
        <x:v>47</x:v>
      </x:c>
      <x:c r="B8" s="285" t="s">
        <x:v>258</x:v>
      </x:c>
      <x:c r="C8" s="286" t="s">
        <x:v>169</x:v>
      </x:c>
      <x:c r="D8" s="285" t="s">
        <x:v>162</x:v>
      </x:c>
      <x:c r="E8" s="287"/>
      <x:c r="F8" s="287"/>
      <x:c r="G8" s="287"/>
      <x:c r="H8" s="287"/>
      <x:c r="I8" s="287"/>
      <x:c r="J8" s="287"/>
      <x:c r="K8" s="287"/>
      <x:c r="L8" s="287"/>
      <x:c r="M8" s="289"/>
    </x:row>
    <x:row r="9" spans="1:13" s="195" customFormat="1" ht="27" customHeight="1">
      <x:c r="A9" s="284" t="s">
        <x:v>35</x:v>
      </x:c>
      <x:c r="B9" s="285" t="s">
        <x:v>260</x:v>
      </x:c>
      <x:c r="C9" s="286" t="s">
        <x:v>160</x:v>
      </x:c>
      <x:c r="D9" s="285" t="s">
        <x:v>162</x:v>
      </x:c>
      <x:c r="E9" s="287"/>
      <x:c r="F9" s="287"/>
      <x:c r="G9" s="287"/>
      <x:c r="H9" s="287"/>
      <x:c r="I9" s="287"/>
      <x:c r="J9" s="287"/>
      <x:c r="K9" s="287"/>
      <x:c r="L9" s="287"/>
      <x:c r="M9" s="289"/>
    </x:row>
    <x:row r="10" spans="1:13" s="195" customFormat="1" ht="27" customHeight="1">
      <x:c r="A10" s="284" t="s">
        <x:v>40</x:v>
      </x:c>
      <x:c r="B10" s="285" t="s">
        <x:v>141</x:v>
      </x:c>
      <x:c r="C10" s="286" t="s">
        <x:v>183</x:v>
      </x:c>
      <x:c r="D10" s="285" t="s">
        <x:v>163</x:v>
      </x:c>
      <x:c r="E10" s="287"/>
      <x:c r="F10" s="287"/>
      <x:c r="G10" s="287"/>
      <x:c r="H10" s="287"/>
      <x:c r="I10" s="288"/>
      <x:c r="J10" s="287"/>
      <x:c r="K10" s="288"/>
      <x:c r="L10" s="287"/>
      <x:c r="M10" s="289"/>
    </x:row>
    <x:row r="11" spans="1:14" s="195" customFormat="1" ht="27" customHeight="1">
      <x:c r="A11" s="284" t="s">
        <x:v>83</x:v>
      </x:c>
      <x:c r="B11" s="285" t="s">
        <x:v>387</x:v>
      </x:c>
      <x:c r="C11" s="286" t="s">
        <x:v>161</x:v>
      </x:c>
      <x:c r="D11" s="285" t="s">
        <x:v>168</x:v>
      </x:c>
      <x:c r="E11" s="287"/>
      <x:c r="F11" s="287"/>
      <x:c r="G11" s="287"/>
      <x:c r="H11" s="287"/>
      <x:c r="I11" s="288"/>
      <x:c r="J11" s="288"/>
      <x:c r="K11" s="288"/>
      <x:c r="L11" s="288"/>
      <x:c r="M11" s="289"/>
      <x:c r="N11" s="207"/>
    </x:row>
    <x:row r="12" spans="1:14" s="195" customFormat="1" ht="27" customHeight="1">
      <x:c r="A12" s="284" t="s">
        <x:v>96</x:v>
      </x:c>
      <x:c r="B12" s="285" t="s">
        <x:v>101</x:v>
      </x:c>
      <x:c r="C12" s="286" t="s">
        <x:v>169</x:v>
      </x:c>
      <x:c r="D12" s="285" t="s">
        <x:v>163</x:v>
      </x:c>
      <x:c r="E12" s="287"/>
      <x:c r="F12" s="287"/>
      <x:c r="G12" s="287"/>
      <x:c r="H12" s="287"/>
      <x:c r="I12" s="288"/>
      <x:c r="J12" s="287"/>
      <x:c r="K12" s="288"/>
      <x:c r="L12" s="287"/>
      <x:c r="M12" s="289"/>
      <x:c r="N12" s="207"/>
    </x:row>
    <x:row r="13" spans="1:14" s="195" customFormat="1" ht="27" customHeight="1">
      <x:c r="A13" s="284" t="s">
        <x:v>271</x:v>
      </x:c>
      <x:c r="B13" s="285" t="s">
        <x:v>260</x:v>
      </x:c>
      <x:c r="C13" s="286" t="s">
        <x:v>179</x:v>
      </x:c>
      <x:c r="D13" s="285" t="s">
        <x:v>162</x:v>
      </x:c>
      <x:c r="E13" s="287"/>
      <x:c r="F13" s="287"/>
      <x:c r="G13" s="287"/>
      <x:c r="H13" s="287"/>
      <x:c r="I13" s="288"/>
      <x:c r="J13" s="287"/>
      <x:c r="K13" s="287"/>
      <x:c r="L13" s="287"/>
      <x:c r="M13" s="289"/>
      <x:c r="N13" s="207"/>
    </x:row>
    <x:row r="14" spans="1:14" s="195" customFormat="1" ht="27" customHeight="1">
      <x:c r="A14" s="284" t="s">
        <x:v>280</x:v>
      </x:c>
      <x:c r="B14" s="285" t="s">
        <x:v>141</x:v>
      </x:c>
      <x:c r="C14" s="286" t="s">
        <x:v>141</x:v>
      </x:c>
      <x:c r="D14" s="285" t="s">
        <x:v>141</x:v>
      </x:c>
      <x:c r="E14" s="286"/>
      <x:c r="F14" s="287"/>
      <x:c r="G14" s="286"/>
      <x:c r="H14" s="287"/>
      <x:c r="I14" s="286"/>
      <x:c r="J14" s="287"/>
      <x:c r="K14" s="286"/>
      <x:c r="L14" s="287"/>
      <x:c r="M14" s="289"/>
      <x:c r="N14" s="207"/>
    </x:row>
    <x:row r="15" spans="1:13" s="195" customFormat="1" ht="27" customHeight="1">
      <x:c r="A15" s="284" t="s">
        <x:v>91</x:v>
      </x:c>
      <x:c r="B15" s="285" t="s">
        <x:v>385</x:v>
      </x:c>
      <x:c r="C15" s="286" t="s">
        <x:v>187</x:v>
      </x:c>
      <x:c r="D15" s="285" t="s">
        <x:v>162</x:v>
      </x:c>
      <x:c r="E15" s="287"/>
      <x:c r="F15" s="287"/>
      <x:c r="G15" s="287"/>
      <x:c r="H15" s="287"/>
      <x:c r="I15" s="288"/>
      <x:c r="J15" s="287"/>
      <x:c r="K15" s="288"/>
      <x:c r="L15" s="287"/>
      <x:c r="M15" s="289"/>
    </x:row>
    <x:row r="16" spans="1:13" s="251" customFormat="1" ht="27" customHeight="1">
      <x:c r="A16" s="284" t="s">
        <x:v>53</x:v>
      </x:c>
      <x:c r="B16" s="285" t="s">
        <x:v>364</x:v>
      </x:c>
      <x:c r="C16" s="286" t="s">
        <x:v>159</x:v>
      </x:c>
      <x:c r="D16" s="285" t="s">
        <x:v>162</x:v>
      </x:c>
      <x:c r="E16" s="287"/>
      <x:c r="F16" s="287"/>
      <x:c r="G16" s="287"/>
      <x:c r="H16" s="287"/>
      <x:c r="I16" s="287"/>
      <x:c r="J16" s="287"/>
      <x:c r="K16" s="287"/>
      <x:c r="L16" s="287"/>
      <x:c r="M16" s="289"/>
    </x:row>
    <x:row r="17" spans="1:13" s="195" customFormat="1" ht="27" customHeight="1">
      <x:c r="A17" s="284" t="s">
        <x:v>57</x:v>
      </x:c>
      <x:c r="B17" s="285" t="s">
        <x:v>369</x:v>
      </x:c>
      <x:c r="C17" s="286" t="s">
        <x:v>180</x:v>
      </x:c>
      <x:c r="D17" s="285" t="s">
        <x:v>162</x:v>
      </x:c>
      <x:c r="E17" s="287"/>
      <x:c r="F17" s="287"/>
      <x:c r="G17" s="287"/>
      <x:c r="H17" s="287"/>
      <x:c r="I17" s="287"/>
      <x:c r="J17" s="287"/>
      <x:c r="K17" s="287"/>
      <x:c r="L17" s="287"/>
      <x:c r="M17" s="289"/>
    </x:row>
    <x:row r="18" spans="1:13" s="195" customFormat="1" ht="27" customHeight="1">
      <x:c r="A18" s="252" t="s">
        <x:v>93</x:v>
      </x:c>
      <x:c r="B18" s="253" t="s">
        <x:v>141</x:v>
      </x:c>
      <x:c r="C18" s="254" t="s">
        <x:v>161</x:v>
      </x:c>
      <x:c r="D18" s="253" t="s">
        <x:v>132</x:v>
      </x:c>
      <x:c r="E18" s="254"/>
      <x:c r="F18" s="255"/>
      <x:c r="G18" s="254"/>
      <x:c r="H18" s="255"/>
      <x:c r="I18" s="254"/>
      <x:c r="J18" s="255"/>
      <x:c r="K18" s="254"/>
      <x:c r="L18" s="255"/>
      <x:c r="M18" s="256"/>
    </x:row>
    <x:row r="19" spans="1:13" s="251" customFormat="1" ht="27" customHeight="1">
      <x:c r="A19" s="284" t="s">
        <x:v>283</x:v>
      </x:c>
      <x:c r="B19" s="285" t="s">
        <x:v>141</x:v>
      </x:c>
      <x:c r="C19" s="286" t="s">
        <x:v>141</x:v>
      </x:c>
      <x:c r="D19" s="285" t="s">
        <x:v>141</x:v>
      </x:c>
      <x:c r="E19" s="286"/>
      <x:c r="F19" s="287"/>
      <x:c r="G19" s="286"/>
      <x:c r="H19" s="287"/>
      <x:c r="I19" s="286"/>
      <x:c r="J19" s="287"/>
      <x:c r="K19" s="286"/>
      <x:c r="L19" s="287"/>
      <x:c r="M19" s="289"/>
    </x:row>
    <x:row r="20" spans="1:13" s="195" customFormat="1" ht="27" customHeight="1">
      <x:c r="A20" s="290" t="s">
        <x:v>86</x:v>
      </x:c>
      <x:c r="B20" s="291" t="s">
        <x:v>360</x:v>
      </x:c>
      <x:c r="C20" s="292" t="s">
        <x:v>185</x:v>
      </x:c>
      <x:c r="D20" s="291" t="s">
        <x:v>162</x:v>
      </x:c>
      <x:c r="E20" s="293"/>
      <x:c r="F20" s="293"/>
      <x:c r="G20" s="293"/>
      <x:c r="H20" s="293"/>
      <x:c r="I20" s="293"/>
      <x:c r="J20" s="293"/>
      <x:c r="K20" s="293"/>
      <x:c r="L20" s="293"/>
      <x:c r="M20" s="294"/>
    </x:row>
    <x:row r="21" spans="1:13" s="195" customFormat="1" ht="27" customHeight="1">
      <x:c r="A21" s="279" t="s">
        <x:v>77</x:v>
      </x:c>
      <x:c r="B21" s="280" t="s">
        <x:v>52</x:v>
      </x:c>
      <x:c r="C21" s="281" t="s">
        <x:v>175</x:v>
      </x:c>
      <x:c r="D21" s="280" t="s">
        <x:v>168</x:v>
      </x:c>
      <x:c r="E21" s="282"/>
      <x:c r="F21" s="282"/>
      <x:c r="G21" s="282"/>
      <x:c r="H21" s="282"/>
      <x:c r="I21" s="282"/>
      <x:c r="J21" s="282"/>
      <x:c r="K21" s="281"/>
      <x:c r="L21" s="281"/>
      <x:c r="M21" s="283"/>
    </x:row>
    <x:row r="22" spans="1:13" s="195" customFormat="1" ht="27" customHeight="1">
      <x:c r="A22" s="284" t="s">
        <x:v>97</x:v>
      </x:c>
      <x:c r="B22" s="285" t="s">
        <x:v>177</x:v>
      </x:c>
      <x:c r="C22" s="286" t="s">
        <x:v>153</x:v>
      </x:c>
      <x:c r="D22" s="285" t="s">
        <x:v>168</x:v>
      </x:c>
      <x:c r="E22" s="287"/>
      <x:c r="F22" s="287"/>
      <x:c r="G22" s="287"/>
      <x:c r="H22" s="287"/>
      <x:c r="I22" s="287"/>
      <x:c r="J22" s="287"/>
      <x:c r="K22" s="286"/>
      <x:c r="L22" s="286"/>
      <x:c r="M22" s="289"/>
    </x:row>
    <x:row r="23" spans="1:13" s="195" customFormat="1" ht="27" customHeight="1">
      <x:c r="A23" s="284" t="s">
        <x:v>90</x:v>
      </x:c>
      <x:c r="B23" s="285" t="s">
        <x:v>269</x:v>
      </x:c>
      <x:c r="C23" s="286" t="s">
        <x:v>382</x:v>
      </x:c>
      <x:c r="D23" s="285" t="s">
        <x:v>154</x:v>
      </x:c>
      <x:c r="E23" s="287"/>
      <x:c r="F23" s="287"/>
      <x:c r="G23" s="287"/>
      <x:c r="H23" s="287"/>
      <x:c r="I23" s="287"/>
      <x:c r="J23" s="287"/>
      <x:c r="K23" s="286"/>
      <x:c r="L23" s="286"/>
      <x:c r="M23" s="289"/>
    </x:row>
    <x:row r="24" spans="1:13" s="195" customFormat="1" ht="27" customHeight="1">
      <x:c r="A24" s="284" t="s">
        <x:v>401</x:v>
      </x:c>
      <x:c r="B24" s="285" t="s">
        <x:v>371</x:v>
      </x:c>
      <x:c r="C24" s="286" t="s">
        <x:v>152</x:v>
      </x:c>
      <x:c r="D24" s="285" t="s">
        <x:v>168</x:v>
      </x:c>
      <x:c r="E24" s="287"/>
      <x:c r="F24" s="287"/>
      <x:c r="G24" s="287"/>
      <x:c r="H24" s="287"/>
      <x:c r="I24" s="287"/>
      <x:c r="J24" s="287"/>
      <x:c r="K24" s="286"/>
      <x:c r="L24" s="286"/>
      <x:c r="M24" s="289"/>
    </x:row>
    <x:row r="25" spans="1:13" s="195" customFormat="1" ht="27" customHeight="1">
      <x:c r="A25" s="284" t="s">
        <x:v>281</x:v>
      </x:c>
      <x:c r="B25" s="285" t="s">
        <x:v>141</x:v>
      </x:c>
      <x:c r="C25" s="286" t="s">
        <x:v>184</x:v>
      </x:c>
      <x:c r="D25" s="285" t="s">
        <x:v>168</x:v>
      </x:c>
      <x:c r="E25" s="287"/>
      <x:c r="F25" s="287"/>
      <x:c r="G25" s="288"/>
      <x:c r="H25" s="287"/>
      <x:c r="I25" s="287"/>
      <x:c r="J25" s="287"/>
      <x:c r="K25" s="288"/>
      <x:c r="L25" s="288"/>
      <x:c r="M25" s="289"/>
    </x:row>
    <x:row r="26" spans="1:13" s="195" customFormat="1" ht="27" customHeight="1">
      <x:c r="A26" s="284" t="s">
        <x:v>308</x:v>
      </x:c>
      <x:c r="B26" s="285" t="s">
        <x:v>84</x:v>
      </x:c>
      <x:c r="C26" s="286" t="s">
        <x:v>174</x:v>
      </x:c>
      <x:c r="D26" s="285" t="s">
        <x:v>163</x:v>
      </x:c>
      <x:c r="E26" s="287"/>
      <x:c r="F26" s="287"/>
      <x:c r="G26" s="287"/>
      <x:c r="H26" s="287"/>
      <x:c r="I26" s="287"/>
      <x:c r="J26" s="287"/>
      <x:c r="K26" s="286"/>
      <x:c r="L26" s="286"/>
      <x:c r="M26" s="289"/>
    </x:row>
    <x:row r="27" spans="1:13" s="195" customFormat="1" ht="27" customHeight="1">
      <x:c r="A27" s="284" t="s">
        <x:v>282</x:v>
      </x:c>
      <x:c r="B27" s="285" t="s">
        <x:v>141</x:v>
      </x:c>
      <x:c r="C27" s="286" t="s">
        <x:v>141</x:v>
      </x:c>
      <x:c r="D27" s="285" t="s">
        <x:v>141</x:v>
      </x:c>
      <x:c r="E27" s="286"/>
      <x:c r="F27" s="287"/>
      <x:c r="G27" s="286"/>
      <x:c r="H27" s="287"/>
      <x:c r="I27" s="286"/>
      <x:c r="J27" s="287"/>
      <x:c r="K27" s="286"/>
      <x:c r="L27" s="287"/>
      <x:c r="M27" s="289"/>
    </x:row>
    <x:row r="28" spans="1:13" s="195" customFormat="1" ht="27" customHeight="1">
      <x:c r="A28" s="284" t="s">
        <x:v>279</x:v>
      </x:c>
      <x:c r="B28" s="285" t="s">
        <x:v>286</x:v>
      </x:c>
      <x:c r="C28" s="286" t="s">
        <x:v>161</x:v>
      </x:c>
      <x:c r="D28" s="285" t="s">
        <x:v>156</x:v>
      </x:c>
      <x:c r="E28" s="287"/>
      <x:c r="F28" s="287"/>
      <x:c r="G28" s="287"/>
      <x:c r="H28" s="287"/>
      <x:c r="I28" s="287"/>
      <x:c r="J28" s="287"/>
      <x:c r="K28" s="287"/>
      <x:c r="L28" s="287"/>
      <x:c r="M28" s="289"/>
    </x:row>
    <x:row r="29" spans="1:13" s="195" customFormat="1" ht="27" customHeight="1">
      <x:c r="A29" s="252" t="s">
        <x:v>95</x:v>
      </x:c>
      <x:c r="B29" s="253" t="s">
        <x:v>141</x:v>
      </x:c>
      <x:c r="C29" s="254" t="s">
        <x:v>161</x:v>
      </x:c>
      <x:c r="D29" s="253" t="s">
        <x:v>132</x:v>
      </x:c>
      <x:c r="E29" s="254"/>
      <x:c r="F29" s="255"/>
      <x:c r="G29" s="254"/>
      <x:c r="H29" s="255"/>
      <x:c r="I29" s="254"/>
      <x:c r="J29" s="255"/>
      <x:c r="K29" s="254"/>
      <x:c r="L29" s="255"/>
      <x:c r="M29" s="256"/>
    </x:row>
    <x:row r="30" spans="1:13" s="251" customFormat="1" ht="27" customHeight="1">
      <x:c r="A30" s="284" t="s">
        <x:v>66</x:v>
      </x:c>
      <x:c r="B30" s="285" t="s">
        <x:v>141</x:v>
      </x:c>
      <x:c r="C30" s="286" t="s">
        <x:v>141</x:v>
      </x:c>
      <x:c r="D30" s="285" t="s">
        <x:v>141</x:v>
      </x:c>
      <x:c r="E30" s="286"/>
      <x:c r="F30" s="287"/>
      <x:c r="G30" s="286"/>
      <x:c r="H30" s="287"/>
      <x:c r="I30" s="286"/>
      <x:c r="J30" s="287"/>
      <x:c r="K30" s="286"/>
      <x:c r="L30" s="287"/>
      <x:c r="M30" s="289"/>
    </x:row>
    <x:row r="31" spans="1:13" s="195" customFormat="1" ht="27" customHeight="1">
      <x:c r="A31" s="284" t="s">
        <x:v>312</x:v>
      </x:c>
      <x:c r="B31" s="285" t="s">
        <x:v>381</x:v>
      </x:c>
      <x:c r="C31" s="286" t="s">
        <x:v>172</x:v>
      </x:c>
      <x:c r="D31" s="285" t="s">
        <x:v>168</x:v>
      </x:c>
      <x:c r="E31" s="287"/>
      <x:c r="F31" s="287"/>
      <x:c r="G31" s="287"/>
      <x:c r="H31" s="287"/>
      <x:c r="I31" s="288"/>
      <x:c r="J31" s="287"/>
      <x:c r="K31" s="288"/>
      <x:c r="L31" s="287"/>
      <x:c r="M31" s="289"/>
    </x:row>
    <x:row r="32" spans="1:13" s="195" customFormat="1" ht="27" customHeight="1">
      <x:c r="A32" s="284" t="s">
        <x:v>65</x:v>
      </x:c>
      <x:c r="B32" s="285" t="s">
        <x:v>268</x:v>
      </x:c>
      <x:c r="C32" s="286" t="s">
        <x:v>172</x:v>
      </x:c>
      <x:c r="D32" s="285" t="s">
        <x:v>168</x:v>
      </x:c>
      <x:c r="E32" s="288"/>
      <x:c r="F32" s="287"/>
      <x:c r="G32" s="288"/>
      <x:c r="H32" s="287"/>
      <x:c r="I32" s="288"/>
      <x:c r="J32" s="288"/>
      <x:c r="K32" s="286"/>
      <x:c r="L32" s="286"/>
      <x:c r="M32" s="289"/>
    </x:row>
    <x:row r="33" spans="1:13" s="195" customFormat="1" ht="27" customHeight="1">
      <x:c r="A33" s="284" t="s">
        <x:v>94</x:v>
      </x:c>
      <x:c r="B33" s="285" t="s">
        <x:v>391</x:v>
      </x:c>
      <x:c r="C33" s="286" t="s">
        <x:v>172</x:v>
      </x:c>
      <x:c r="D33" s="285" t="s">
        <x:v>168</x:v>
      </x:c>
      <x:c r="E33" s="287"/>
      <x:c r="F33" s="287"/>
      <x:c r="G33" s="287"/>
      <x:c r="H33" s="287"/>
      <x:c r="I33" s="287"/>
      <x:c r="J33" s="287"/>
      <x:c r="K33" s="288"/>
      <x:c r="L33" s="287"/>
      <x:c r="M33" s="289"/>
    </x:row>
    <x:row r="34" spans="1:13" s="195" customFormat="1" ht="27" customHeight="1">
      <x:c r="A34" s="284" t="s">
        <x:v>98</x:v>
      </x:c>
      <x:c r="B34" s="285" t="s">
        <x:v>76</x:v>
      </x:c>
      <x:c r="C34" s="286" t="s">
        <x:v>172</x:v>
      </x:c>
      <x:c r="D34" s="285" t="s">
        <x:v>168</x:v>
      </x:c>
      <x:c r="E34" s="288"/>
      <x:c r="F34" s="287"/>
      <x:c r="G34" s="288"/>
      <x:c r="H34" s="287"/>
      <x:c r="I34" s="288"/>
      <x:c r="J34" s="288"/>
      <x:c r="K34" s="288"/>
      <x:c r="L34" s="288"/>
      <x:c r="M34" s="289"/>
    </x:row>
    <x:row r="35" spans="1:13" s="195" customFormat="1" ht="27" customHeight="1">
      <x:c r="A35" s="284" t="s">
        <x:v>59</x:v>
      </x:c>
      <x:c r="B35" s="285" t="s">
        <x:v>376</x:v>
      </x:c>
      <x:c r="C35" s="286" t="s">
        <x:v>178</x:v>
      </x:c>
      <x:c r="D35" s="285" t="s">
        <x:v>162</x:v>
      </x:c>
      <x:c r="E35" s="287"/>
      <x:c r="F35" s="287"/>
      <x:c r="G35" s="287"/>
      <x:c r="H35" s="287"/>
      <x:c r="I35" s="287"/>
      <x:c r="J35" s="287"/>
      <x:c r="K35" s="287"/>
      <x:c r="L35" s="287"/>
      <x:c r="M35" s="289"/>
    </x:row>
    <x:row r="36" spans="1:13" s="195" customFormat="1" ht="27" customHeight="1">
      <x:c r="A36" s="284" t="s">
        <x:v>103</x:v>
      </x:c>
      <x:c r="B36" s="285" t="s">
        <x:v>376</x:v>
      </x:c>
      <x:c r="C36" s="286" t="s">
        <x:v>181</x:v>
      </x:c>
      <x:c r="D36" s="285" t="s">
        <x:v>162</x:v>
      </x:c>
      <x:c r="E36" s="287"/>
      <x:c r="F36" s="287"/>
      <x:c r="G36" s="287"/>
      <x:c r="H36" s="287"/>
      <x:c r="I36" s="287"/>
      <x:c r="J36" s="287"/>
      <x:c r="K36" s="287"/>
      <x:c r="L36" s="287"/>
      <x:c r="M36" s="289"/>
    </x:row>
    <x:row r="37" spans="1:13" s="195" customFormat="1" ht="27" customHeight="1">
      <x:c r="A37" s="290" t="s">
        <x:v>287</x:v>
      </x:c>
      <x:c r="B37" s="291" t="s">
        <x:v>141</x:v>
      </x:c>
      <x:c r="C37" s="292" t="s">
        <x:v>141</x:v>
      </x:c>
      <x:c r="D37" s="291" t="s">
        <x:v>141</x:v>
      </x:c>
      <x:c r="E37" s="292"/>
      <x:c r="F37" s="293"/>
      <x:c r="G37" s="292"/>
      <x:c r="H37" s="293"/>
      <x:c r="I37" s="292"/>
      <x:c r="J37" s="293"/>
      <x:c r="K37" s="292"/>
      <x:c r="L37" s="293"/>
      <x:c r="M37" s="294"/>
    </x:row>
    <x:row r="38" spans="1:13" s="195" customFormat="1" ht="27" customHeight="1">
      <x:c r="A38" s="279" t="s">
        <x:v>67</x:v>
      </x:c>
      <x:c r="B38" s="280" t="s">
        <x:v>69</x:v>
      </x:c>
      <x:c r="C38" s="281" t="s">
        <x:v>161</x:v>
      </x:c>
      <x:c r="D38" s="280" t="s">
        <x:v>168</x:v>
      </x:c>
      <x:c r="E38" s="282"/>
      <x:c r="F38" s="282"/>
      <x:c r="G38" s="282"/>
      <x:c r="H38" s="282"/>
      <x:c r="I38" s="282"/>
      <x:c r="J38" s="282"/>
      <x:c r="K38" s="304"/>
      <x:c r="L38" s="304"/>
      <x:c r="M38" s="283"/>
    </x:row>
    <x:row r="39" spans="1:13" s="195" customFormat="1" ht="27" customHeight="1">
      <x:c r="A39" s="284" t="s">
        <x:v>58</x:v>
      </x:c>
      <x:c r="B39" s="285" t="s">
        <x:v>376</x:v>
      </x:c>
      <x:c r="C39" s="286" t="s">
        <x:v>161</x:v>
      </x:c>
      <x:c r="D39" s="285" t="s">
        <x:v>162</x:v>
      </x:c>
      <x:c r="E39" s="287"/>
      <x:c r="F39" s="287"/>
      <x:c r="G39" s="287"/>
      <x:c r="H39" s="287"/>
      <x:c r="I39" s="287"/>
      <x:c r="J39" s="287"/>
      <x:c r="K39" s="287"/>
      <x:c r="L39" s="287"/>
      <x:c r="M39" s="289"/>
    </x:row>
    <x:row r="40" spans="1:13" s="195" customFormat="1" ht="27" customHeight="1">
      <x:c r="A40" s="284" t="s">
        <x:v>284</x:v>
      </x:c>
      <x:c r="B40" s="285" t="s">
        <x:v>141</x:v>
      </x:c>
      <x:c r="C40" s="286" t="s">
        <x:v>141</x:v>
      </x:c>
      <x:c r="D40" s="285" t="s">
        <x:v>141</x:v>
      </x:c>
      <x:c r="E40" s="286"/>
      <x:c r="F40" s="287"/>
      <x:c r="G40" s="286"/>
      <x:c r="H40" s="287"/>
      <x:c r="I40" s="286"/>
      <x:c r="J40" s="287"/>
      <x:c r="K40" s="286"/>
      <x:c r="L40" s="287"/>
      <x:c r="M40" s="289"/>
    </x:row>
    <x:row r="41" spans="1:13" s="251" customFormat="1" ht="27" customHeight="1">
      <x:c r="A41" s="284" t="s">
        <x:v>34</x:v>
      </x:c>
      <x:c r="B41" s="285" t="s">
        <x:v>310</x:v>
      </x:c>
      <x:c r="C41" s="286" t="s">
        <x:v>169</x:v>
      </x:c>
      <x:c r="D41" s="285" t="s">
        <x:v>163</x:v>
      </x:c>
      <x:c r="E41" s="287"/>
      <x:c r="F41" s="287"/>
      <x:c r="G41" s="287"/>
      <x:c r="H41" s="287"/>
      <x:c r="I41" s="287"/>
      <x:c r="J41" s="287"/>
      <x:c r="K41" s="287"/>
      <x:c r="L41" s="287"/>
      <x:c r="M41" s="289"/>
    </x:row>
    <x:row r="42" spans="1:13" s="195" customFormat="1" ht="27" customHeight="1">
      <x:c r="A42" s="284" t="s">
        <x:v>89</x:v>
      </x:c>
      <x:c r="B42" s="285" t="s">
        <x:v>360</x:v>
      </x:c>
      <x:c r="C42" s="286" t="s">
        <x:v>161</x:v>
      </x:c>
      <x:c r="D42" s="285" t="s">
        <x:v>162</x:v>
      </x:c>
      <x:c r="E42" s="287"/>
      <x:c r="F42" s="287"/>
      <x:c r="G42" s="287"/>
      <x:c r="H42" s="287"/>
      <x:c r="I42" s="287"/>
      <x:c r="J42" s="287"/>
      <x:c r="K42" s="287"/>
      <x:c r="L42" s="287"/>
      <x:c r="M42" s="289"/>
    </x:row>
    <x:row r="43" spans="1:13" s="195" customFormat="1" ht="27" customHeight="1">
      <x:c r="A43" s="284" t="s">
        <x:v>80</x:v>
      </x:c>
      <x:c r="B43" s="285" t="s">
        <x:v>45</x:v>
      </x:c>
      <x:c r="C43" s="286" t="s">
        <x:v>161</x:v>
      </x:c>
      <x:c r="D43" s="285" t="s">
        <x:v>168</x:v>
      </x:c>
      <x:c r="E43" s="287"/>
      <x:c r="F43" s="287"/>
      <x:c r="G43" s="287"/>
      <x:c r="H43" s="287"/>
      <x:c r="I43" s="287"/>
      <x:c r="J43" s="287"/>
      <x:c r="K43" s="286"/>
      <x:c r="L43" s="286"/>
      <x:c r="M43" s="289"/>
    </x:row>
    <x:row r="44" spans="1:13" s="195" customFormat="1" ht="27" customHeight="1">
      <x:c r="A44" s="252" t="s">
        <x:v>102</x:v>
      </x:c>
      <x:c r="B44" s="253" t="s">
        <x:v>141</x:v>
      </x:c>
      <x:c r="C44" s="254" t="s">
        <x:v>161</x:v>
      </x:c>
      <x:c r="D44" s="253" t="s">
        <x:v>132</x:v>
      </x:c>
      <x:c r="E44" s="254"/>
      <x:c r="F44" s="255"/>
      <x:c r="G44" s="254"/>
      <x:c r="H44" s="255"/>
      <x:c r="I44" s="254"/>
      <x:c r="J44" s="255"/>
      <x:c r="K44" s="254"/>
      <x:c r="L44" s="255"/>
      <x:c r="M44" s="256"/>
    </x:row>
    <x:row r="45" spans="1:13" s="195" customFormat="1" ht="27" customHeight="1">
      <x:c r="A45" s="284" t="s">
        <x:v>285</x:v>
      </x:c>
      <x:c r="B45" s="285" t="s">
        <x:v>141</x:v>
      </x:c>
      <x:c r="C45" s="286" t="s">
        <x:v>141</x:v>
      </x:c>
      <x:c r="D45" s="285" t="s">
        <x:v>141</x:v>
      </x:c>
      <x:c r="E45" s="286"/>
      <x:c r="F45" s="287"/>
      <x:c r="G45" s="286"/>
      <x:c r="H45" s="287"/>
      <x:c r="I45" s="286"/>
      <x:c r="J45" s="287"/>
      <x:c r="K45" s="286"/>
      <x:c r="L45" s="288"/>
      <x:c r="M45" s="289"/>
    </x:row>
    <x:row r="46" spans="1:13" s="195" customFormat="1" ht="27" customHeight="1">
      <x:c r="A46" s="284" t="s">
        <x:v>400</x:v>
      </x:c>
      <x:c r="B46" s="285" t="s">
        <x:v>373</x:v>
      </x:c>
      <x:c r="C46" s="286" t="s">
        <x:v>170</x:v>
      </x:c>
      <x:c r="D46" s="285" t="s">
        <x:v>168</x:v>
      </x:c>
      <x:c r="E46" s="287"/>
      <x:c r="F46" s="287"/>
      <x:c r="G46" s="288"/>
      <x:c r="H46" s="287"/>
      <x:c r="I46" s="287"/>
      <x:c r="J46" s="287"/>
      <x:c r="K46" s="288"/>
      <x:c r="L46" s="288"/>
      <x:c r="M46" s="289"/>
    </x:row>
    <x:row r="47" spans="1:13" s="195" customFormat="1" ht="27" customHeight="1">
      <x:c r="A47" s="284" t="s">
        <x:v>68</x:v>
      </x:c>
      <x:c r="B47" s="285" t="s">
        <x:v>141</x:v>
      </x:c>
      <x:c r="C47" s="286" t="s">
        <x:v>141</x:v>
      </x:c>
      <x:c r="D47" s="285" t="s">
        <x:v>141</x:v>
      </x:c>
      <x:c r="E47" s="286"/>
      <x:c r="F47" s="287"/>
      <x:c r="G47" s="286"/>
      <x:c r="H47" s="286"/>
      <x:c r="I47" s="286"/>
      <x:c r="J47" s="286"/>
      <x:c r="K47" s="286"/>
      <x:c r="L47" s="287"/>
      <x:c r="M47" s="289"/>
    </x:row>
    <x:row r="48" spans="1:13" s="195" customFormat="1" ht="27" customHeight="1">
      <x:c r="A48" s="284" t="s">
        <x:v>259</x:v>
      </x:c>
      <x:c r="B48" s="285" t="s">
        <x:v>306</x:v>
      </x:c>
      <x:c r="C48" s="286" t="s">
        <x:v>161</x:v>
      </x:c>
      <x:c r="D48" s="285" t="s">
        <x:v>132</x:v>
      </x:c>
      <x:c r="E48" s="287"/>
      <x:c r="F48" s="287"/>
      <x:c r="G48" s="286"/>
      <x:c r="H48" s="286"/>
      <x:c r="I48" s="286"/>
      <x:c r="J48" s="286"/>
      <x:c r="K48" s="287"/>
      <x:c r="L48" s="287"/>
      <x:c r="M48" s="289"/>
    </x:row>
    <x:row r="49" spans="1:13" s="195" customFormat="1" ht="27" customHeight="1">
      <x:c r="A49" s="284" t="s">
        <x:v>71</x:v>
      </x:c>
      <x:c r="B49" s="285" t="s">
        <x:v>141</x:v>
      </x:c>
      <x:c r="C49" s="286" t="s">
        <x:v>141</x:v>
      </x:c>
      <x:c r="D49" s="285" t="s">
        <x:v>141</x:v>
      </x:c>
      <x:c r="E49" s="286"/>
      <x:c r="F49" s="287"/>
      <x:c r="G49" s="286"/>
      <x:c r="H49" s="286"/>
      <x:c r="I49" s="286"/>
      <x:c r="J49" s="286"/>
      <x:c r="K49" s="286"/>
      <x:c r="L49" s="287"/>
      <x:c r="M49" s="289"/>
    </x:row>
    <x:row r="50" spans="1:13" s="195" customFormat="1" ht="27" customHeight="1">
      <x:c r="A50" s="284" t="s">
        <x:v>70</x:v>
      </x:c>
      <x:c r="B50" s="285" t="s">
        <x:v>393</x:v>
      </x:c>
      <x:c r="C50" s="286" t="s">
        <x:v>149</x:v>
      </x:c>
      <x:c r="D50" s="285" t="s">
        <x:v>162</x:v>
      </x:c>
      <x:c r="E50" s="287"/>
      <x:c r="F50" s="287"/>
      <x:c r="G50" s="286"/>
      <x:c r="H50" s="286"/>
      <x:c r="I50" s="286"/>
      <x:c r="J50" s="286"/>
      <x:c r="K50" s="287"/>
      <x:c r="L50" s="287"/>
      <x:c r="M50" s="289"/>
    </x:row>
    <x:row r="51" spans="1:13" s="195" customFormat="1" ht="27" customHeight="1">
      <x:c r="A51" s="284" t="s">
        <x:v>60</x:v>
      </x:c>
      <x:c r="B51" s="285" t="s">
        <x:v>393</x:v>
      </x:c>
      <x:c r="C51" s="286" t="s">
        <x:v>171</x:v>
      </x:c>
      <x:c r="D51" s="285" t="s">
        <x:v>162</x:v>
      </x:c>
      <x:c r="E51" s="287"/>
      <x:c r="F51" s="287"/>
      <x:c r="G51" s="286"/>
      <x:c r="H51" s="286"/>
      <x:c r="I51" s="286"/>
      <x:c r="J51" s="286"/>
      <x:c r="K51" s="287"/>
      <x:c r="L51" s="287"/>
      <x:c r="M51" s="289"/>
    </x:row>
    <x:row r="52" spans="1:13" s="195" customFormat="1" ht="27" customHeight="1">
      <x:c r="A52" s="284" t="s">
        <x:v>291</x:v>
      </x:c>
      <x:c r="B52" s="285" t="s">
        <x:v>393</x:v>
      </x:c>
      <x:c r="C52" s="286" t="s">
        <x:v>161</x:v>
      </x:c>
      <x:c r="D52" s="285" t="s">
        <x:v>162</x:v>
      </x:c>
      <x:c r="E52" s="287"/>
      <x:c r="F52" s="287"/>
      <x:c r="G52" s="286"/>
      <x:c r="H52" s="286"/>
      <x:c r="I52" s="286"/>
      <x:c r="J52" s="286"/>
      <x:c r="K52" s="287"/>
      <x:c r="L52" s="287"/>
      <x:c r="M52" s="289"/>
    </x:row>
    <x:row r="53" spans="1:13" s="195" customFormat="1" ht="27" customHeight="1">
      <x:c r="A53" s="284" t="s">
        <x:v>288</x:v>
      </x:c>
      <x:c r="B53" s="285" t="s">
        <x:v>105</x:v>
      </x:c>
      <x:c r="C53" s="286" t="s">
        <x:v>383</x:v>
      </x:c>
      <x:c r="D53" s="285" t="s">
        <x:v>154</x:v>
      </x:c>
      <x:c r="E53" s="287"/>
      <x:c r="F53" s="287"/>
      <x:c r="G53" s="286"/>
      <x:c r="H53" s="286"/>
      <x:c r="I53" s="286"/>
      <x:c r="J53" s="286"/>
      <x:c r="K53" s="287"/>
      <x:c r="L53" s="287"/>
      <x:c r="M53" s="289"/>
    </x:row>
    <x:row r="54" spans="1:13" s="195" customFormat="1" ht="27" customHeight="1">
      <x:c r="A54" s="290" t="s">
        <x:v>61</x:v>
      </x:c>
      <x:c r="B54" s="291" t="s">
        <x:v>105</x:v>
      </x:c>
      <x:c r="C54" s="292" t="s">
        <x:v>169</x:v>
      </x:c>
      <x:c r="D54" s="291" t="s">
        <x:v>150</x:v>
      </x:c>
      <x:c r="E54" s="293"/>
      <x:c r="F54" s="293"/>
      <x:c r="G54" s="292"/>
      <x:c r="H54" s="292"/>
      <x:c r="I54" s="292"/>
      <x:c r="J54" s="292"/>
      <x:c r="K54" s="293"/>
      <x:c r="L54" s="293"/>
      <x:c r="M54" s="294"/>
    </x:row>
    <x:row r="55" spans="1:13" s="195" customFormat="1" ht="27" customHeight="1">
      <x:c r="A55" s="257" t="s">
        <x:v>72</x:v>
      </x:c>
      <x:c r="B55" s="258" t="s">
        <x:v>141</x:v>
      </x:c>
      <x:c r="C55" s="259" t="s">
        <x:v>161</x:v>
      </x:c>
      <x:c r="D55" s="258" t="s">
        <x:v>132</x:v>
      </x:c>
      <x:c r="E55" s="259"/>
      <x:c r="F55" s="260"/>
      <x:c r="G55" s="259"/>
      <x:c r="H55" s="259"/>
      <x:c r="I55" s="259"/>
      <x:c r="J55" s="260"/>
      <x:c r="K55" s="259"/>
      <x:c r="L55" s="259"/>
      <x:c r="M55" s="261"/>
    </x:row>
    <x:row r="56" spans="1:13" s="195" customFormat="1" ht="27" customHeight="1">
      <x:c r="A56" s="284" t="s">
        <x:v>292</x:v>
      </x:c>
      <x:c r="B56" s="285" t="s">
        <x:v>141</x:v>
      </x:c>
      <x:c r="C56" s="286" t="s">
        <x:v>141</x:v>
      </x:c>
      <x:c r="D56" s="285" t="s">
        <x:v>141</x:v>
      </x:c>
      <x:c r="E56" s="286"/>
      <x:c r="F56" s="287"/>
      <x:c r="G56" s="286"/>
      <x:c r="H56" s="286"/>
      <x:c r="I56" s="286"/>
      <x:c r="J56" s="287"/>
      <x:c r="K56" s="286"/>
      <x:c r="L56" s="286"/>
      <x:c r="M56" s="289"/>
    </x:row>
    <x:row r="57" spans="1:13" s="195" customFormat="1" ht="27" customHeight="1">
      <x:c r="A57" s="284" t="s">
        <x:v>75</x:v>
      </x:c>
      <x:c r="B57" s="285" t="s">
        <x:v>390</x:v>
      </x:c>
      <x:c r="C57" s="286" t="s">
        <x:v>383</x:v>
      </x:c>
      <x:c r="D57" s="285" t="s">
        <x:v>154</x:v>
      </x:c>
      <x:c r="E57" s="287"/>
      <x:c r="F57" s="287"/>
      <x:c r="G57" s="286"/>
      <x:c r="H57" s="286"/>
      <x:c r="I57" s="287"/>
      <x:c r="J57" s="287"/>
      <x:c r="K57" s="286"/>
      <x:c r="L57" s="286"/>
      <x:c r="M57" s="289"/>
    </x:row>
    <x:row r="58" spans="1:13" s="195" customFormat="1" ht="27" customHeight="1">
      <x:c r="A58" s="284" t="s">
        <x:v>293</x:v>
      </x:c>
      <x:c r="B58" s="285" t="s">
        <x:v>141</x:v>
      </x:c>
      <x:c r="C58" s="286" t="s">
        <x:v>141</x:v>
      </x:c>
      <x:c r="D58" s="285" t="s">
        <x:v>141</x:v>
      </x:c>
      <x:c r="E58" s="286"/>
      <x:c r="F58" s="287"/>
      <x:c r="G58" s="286"/>
      <x:c r="H58" s="286"/>
      <x:c r="I58" s="286"/>
      <x:c r="J58" s="287"/>
      <x:c r="K58" s="286"/>
      <x:c r="L58" s="286"/>
      <x:c r="M58" s="289"/>
    </x:row>
    <x:row r="59" spans="1:13" s="195" customFormat="1" ht="27" customHeight="1">
      <x:c r="A59" s="284" t="s">
        <x:v>265</x:v>
      </x:c>
      <x:c r="B59" s="285" t="s">
        <x:v>375</x:v>
      </x:c>
      <x:c r="C59" s="286" t="s">
        <x:v>161</x:v>
      </x:c>
      <x:c r="D59" s="285" t="s">
        <x:v>150</x:v>
      </x:c>
      <x:c r="E59" s="287"/>
      <x:c r="F59" s="287"/>
      <x:c r="G59" s="286"/>
      <x:c r="H59" s="286"/>
      <x:c r="I59" s="287"/>
      <x:c r="J59" s="287"/>
      <x:c r="K59" s="286"/>
      <x:c r="L59" s="286"/>
      <x:c r="M59" s="289"/>
    </x:row>
    <x:row r="60" spans="1:13" s="195" customFormat="1" ht="27" customHeight="1">
      <x:c r="A60" s="284" t="s">
        <x:v>270</x:v>
      </x:c>
      <x:c r="B60" s="285" t="s">
        <x:v>361</x:v>
      </x:c>
      <x:c r="C60" s="286" t="s">
        <x:v>161</x:v>
      </x:c>
      <x:c r="D60" s="285" t="s">
        <x:v>150</x:v>
      </x:c>
      <x:c r="E60" s="287"/>
      <x:c r="F60" s="287"/>
      <x:c r="G60" s="286"/>
      <x:c r="H60" s="286"/>
      <x:c r="I60" s="287"/>
      <x:c r="J60" s="287"/>
      <x:c r="K60" s="286"/>
      <x:c r="L60" s="286"/>
      <x:c r="M60" s="289"/>
    </x:row>
    <x:row r="61" spans="1:13" s="195" customFormat="1" ht="27" customHeight="1">
      <x:c r="A61" s="284" t="s">
        <x:v>289</x:v>
      </x:c>
      <x:c r="B61" s="285" t="s">
        <x:v>141</x:v>
      </x:c>
      <x:c r="C61" s="286" t="s">
        <x:v>141</x:v>
      </x:c>
      <x:c r="D61" s="285" t="s">
        <x:v>141</x:v>
      </x:c>
      <x:c r="E61" s="286"/>
      <x:c r="F61" s="287"/>
      <x:c r="G61" s="286"/>
      <x:c r="H61" s="286"/>
      <x:c r="I61" s="286"/>
      <x:c r="J61" s="287"/>
      <x:c r="K61" s="286"/>
      <x:c r="L61" s="286"/>
      <x:c r="M61" s="289"/>
    </x:row>
    <x:row r="62" spans="1:13" s="251" customFormat="1" ht="27" customHeight="1">
      <x:c r="A62" s="284" t="s">
        <x:v>267</x:v>
      </x:c>
      <x:c r="B62" s="285" t="s">
        <x:v>389</x:v>
      </x:c>
      <x:c r="C62" s="286" t="s">
        <x:v>157</x:v>
      </x:c>
      <x:c r="D62" s="285" t="s">
        <x:v>162</x:v>
      </x:c>
      <x:c r="E62" s="287"/>
      <x:c r="F62" s="287"/>
      <x:c r="G62" s="286"/>
      <x:c r="H62" s="286"/>
      <x:c r="I62" s="287"/>
      <x:c r="J62" s="287"/>
      <x:c r="K62" s="286"/>
      <x:c r="L62" s="286"/>
      <x:c r="M62" s="289"/>
    </x:row>
    <x:row r="63" spans="1:13" s="195" customFormat="1" ht="27" customHeight="1">
      <x:c r="A63" s="284" t="s">
        <x:v>266</x:v>
      </x:c>
      <x:c r="B63" s="285" t="s">
        <x:v>380</x:v>
      </x:c>
      <x:c r="C63" s="286" t="s">
        <x:v>182</x:v>
      </x:c>
      <x:c r="D63" s="285" t="s">
        <x:v>162</x:v>
      </x:c>
      <x:c r="E63" s="287"/>
      <x:c r="F63" s="287"/>
      <x:c r="G63" s="286"/>
      <x:c r="H63" s="286"/>
      <x:c r="I63" s="287"/>
      <x:c r="J63" s="287"/>
      <x:c r="K63" s="286"/>
      <x:c r="L63" s="286"/>
      <x:c r="M63" s="289"/>
    </x:row>
    <x:row r="64" spans="1:13" s="195" customFormat="1" ht="27" customHeight="1">
      <x:c r="A64" s="284" t="s">
        <x:v>295</x:v>
      </x:c>
      <x:c r="B64" s="285" t="s">
        <x:v>141</x:v>
      </x:c>
      <x:c r="C64" s="286" t="s">
        <x:v>161</x:v>
      </x:c>
      <x:c r="D64" s="285" t="s">
        <x:v>162</x:v>
      </x:c>
      <x:c r="E64" s="287"/>
      <x:c r="F64" s="287"/>
      <x:c r="G64" s="286"/>
      <x:c r="H64" s="286"/>
      <x:c r="I64" s="287"/>
      <x:c r="J64" s="287"/>
      <x:c r="K64" s="286"/>
      <x:c r="L64" s="286"/>
      <x:c r="M64" s="289"/>
    </x:row>
    <x:row r="65" spans="1:13" s="195" customFormat="1" ht="27" customHeight="1">
      <x:c r="A65" s="284" t="s">
        <x:v>62</x:v>
      </x:c>
      <x:c r="B65" s="285" t="s">
        <x:v>141</x:v>
      </x:c>
      <x:c r="C65" s="286" t="s">
        <x:v>141</x:v>
      </x:c>
      <x:c r="D65" s="285" t="s">
        <x:v>141</x:v>
      </x:c>
      <x:c r="E65" s="286"/>
      <x:c r="F65" s="287"/>
      <x:c r="G65" s="286"/>
      <x:c r="H65" s="286"/>
      <x:c r="I65" s="286"/>
      <x:c r="J65" s="287"/>
      <x:c r="K65" s="286"/>
      <x:c r="L65" s="286"/>
      <x:c r="M65" s="289"/>
    </x:row>
    <x:row r="66" spans="1:13" s="195" customFormat="1" ht="27" customHeight="1">
      <x:c r="A66" s="284" t="s">
        <x:v>34</x:v>
      </x:c>
      <x:c r="B66" s="285" t="s">
        <x:v>296</x:v>
      </x:c>
      <x:c r="C66" s="286" t="s">
        <x:v>169</x:v>
      </x:c>
      <x:c r="D66" s="285" t="s">
        <x:v>163</x:v>
      </x:c>
      <x:c r="E66" s="287"/>
      <x:c r="F66" s="287"/>
      <x:c r="G66" s="286"/>
      <x:c r="H66" s="286"/>
      <x:c r="I66" s="287"/>
      <x:c r="J66" s="287"/>
      <x:c r="K66" s="286"/>
      <x:c r="L66" s="286"/>
      <x:c r="M66" s="289"/>
    </x:row>
    <x:row r="67" spans="1:13" s="195" customFormat="1" ht="27" customHeight="1">
      <x:c r="A67" s="284" t="s">
        <x:v>290</x:v>
      </x:c>
      <x:c r="B67" s="285" t="s">
        <x:v>141</x:v>
      </x:c>
      <x:c r="C67" s="286" t="s">
        <x:v>141</x:v>
      </x:c>
      <x:c r="D67" s="285" t="s">
        <x:v>141</x:v>
      </x:c>
      <x:c r="E67" s="286"/>
      <x:c r="F67" s="287"/>
      <x:c r="G67" s="286"/>
      <x:c r="H67" s="286"/>
      <x:c r="I67" s="286"/>
      <x:c r="J67" s="287"/>
      <x:c r="K67" s="286"/>
      <x:c r="L67" s="286"/>
      <x:c r="M67" s="289"/>
    </x:row>
    <x:row r="68" spans="1:13" s="195" customFormat="1" ht="27" customHeight="1">
      <x:c r="A68" s="290" t="s">
        <x:v>294</x:v>
      </x:c>
      <x:c r="B68" s="291" t="s">
        <x:v>377</x:v>
      </x:c>
      <x:c r="C68" s="292" t="s">
        <x:v>161</x:v>
      </x:c>
      <x:c r="D68" s="291" t="s">
        <x:v>168</x:v>
      </x:c>
      <x:c r="E68" s="293"/>
      <x:c r="F68" s="293"/>
      <x:c r="G68" s="292"/>
      <x:c r="H68" s="292"/>
      <x:c r="I68" s="293"/>
      <x:c r="J68" s="293"/>
      <x:c r="K68" s="292"/>
      <x:c r="L68" s="292"/>
      <x:c r="M68" s="294"/>
    </x:row>
    <x:row r="69" spans="1:13" s="195" customFormat="1" ht="27" customHeight="1">
      <x:c r="A69" s="300"/>
      <x:c r="B69" s="300"/>
      <x:c r="C69" s="301"/>
      <x:c r="D69" s="300"/>
      <x:c r="E69" s="302"/>
      <x:c r="F69" s="302"/>
      <x:c r="G69" s="301"/>
      <x:c r="H69" s="301"/>
      <x:c r="I69" s="302"/>
      <x:c r="J69" s="302"/>
      <x:c r="K69" s="301"/>
      <x:c r="L69" s="301"/>
      <x:c r="M69" s="300"/>
    </x:row>
    <x:row r="70" spans="1:13" s="195" customFormat="1" ht="27" customHeight="1">
      <x:c r="A70" s="300"/>
      <x:c r="B70" s="300"/>
      <x:c r="C70" s="301"/>
      <x:c r="D70" s="300"/>
      <x:c r="E70" s="302"/>
      <x:c r="F70" s="302"/>
      <x:c r="G70" s="301"/>
      <x:c r="H70" s="301"/>
      <x:c r="I70" s="302"/>
      <x:c r="J70" s="302"/>
      <x:c r="K70" s="301"/>
      <x:c r="L70" s="301"/>
      <x:c r="M70" s="300"/>
    </x:row>
    <x:row r="71" spans="1:13" s="195" customFormat="1" ht="27" customHeight="1">
      <x:c r="A71" s="300" t="s">
        <x:v>141</x:v>
      </x:c>
      <x:c r="B71" s="300" t="s">
        <x:v>141</x:v>
      </x:c>
      <x:c r="C71" s="301" t="s">
        <x:v>141</x:v>
      </x:c>
      <x:c r="D71" s="300" t="s">
        <x:v>141</x:v>
      </x:c>
      <x:c r="E71" s="301"/>
      <x:c r="F71" s="301"/>
      <x:c r="G71" s="301"/>
      <x:c r="H71" s="301"/>
      <x:c r="I71" s="301"/>
      <x:c r="J71" s="301"/>
      <x:c r="K71" s="301"/>
      <x:c r="L71" s="301"/>
      <x:c r="M71" s="300"/>
    </x:row>
    <x:row r="72" spans="1:13" s="195" customFormat="1" ht="27" customHeight="1">
      <x:c r="A72" s="257" t="s">
        <x:v>64</x:v>
      </x:c>
      <x:c r="B72" s="258" t="s">
        <x:v>359</x:v>
      </x:c>
      <x:c r="C72" s="259" t="s">
        <x:v>161</x:v>
      </x:c>
      <x:c r="D72" s="258" t="s">
        <x:v>132</x:v>
      </x:c>
      <x:c r="E72" s="259"/>
      <x:c r="F72" s="260"/>
      <x:c r="G72" s="259"/>
      <x:c r="H72" s="259"/>
      <x:c r="I72" s="259"/>
      <x:c r="J72" s="260"/>
      <x:c r="K72" s="259"/>
      <x:c r="L72" s="259"/>
      <x:c r="M72" s="261"/>
    </x:row>
    <x:row r="73" spans="1:13" s="195" customFormat="1" ht="27" customHeight="1">
      <x:c r="A73" s="284" t="s">
        <x:v>386</x:v>
      </x:c>
      <x:c r="B73" s="285" t="s">
        <x:v>141</x:v>
      </x:c>
      <x:c r="C73" s="286" t="s">
        <x:v>141</x:v>
      </x:c>
      <x:c r="D73" s="285" t="s">
        <x:v>141</x:v>
      </x:c>
      <x:c r="E73" s="286"/>
      <x:c r="F73" s="287"/>
      <x:c r="G73" s="286"/>
      <x:c r="H73" s="286"/>
      <x:c r="I73" s="286"/>
      <x:c r="J73" s="287"/>
      <x:c r="K73" s="286"/>
      <x:c r="L73" s="286"/>
      <x:c r="M73" s="289"/>
    </x:row>
    <x:row r="74" spans="1:13" s="195" customFormat="1" ht="27" customHeight="1">
      <x:c r="A74" s="284" t="s">
        <x:v>365</x:v>
      </x:c>
      <x:c r="B74" s="285" t="s">
        <x:v>73</x:v>
      </x:c>
      <x:c r="C74" s="286" t="s">
        <x:v>179</x:v>
      </x:c>
      <x:c r="D74" s="285" t="s">
        <x:v>162</x:v>
      </x:c>
      <x:c r="E74" s="287"/>
      <x:c r="F74" s="287"/>
      <x:c r="G74" s="286"/>
      <x:c r="H74" s="286"/>
      <x:c r="I74" s="287"/>
      <x:c r="J74" s="287"/>
      <x:c r="K74" s="286"/>
      <x:c r="L74" s="286"/>
      <x:c r="M74" s="303"/>
    </x:row>
    <x:row r="75" spans="1:13" s="195" customFormat="1" ht="27" customHeight="1">
      <x:c r="A75" s="284" t="s">
        <x:v>261</x:v>
      </x:c>
      <x:c r="B75" s="285" t="s">
        <x:v>362</x:v>
      </x:c>
      <x:c r="C75" s="286" t="s">
        <x:v>141</x:v>
      </x:c>
      <x:c r="D75" s="285" t="s">
        <x:v>141</x:v>
      </x:c>
      <x:c r="E75" s="286"/>
      <x:c r="F75" s="287"/>
      <x:c r="G75" s="286"/>
      <x:c r="H75" s="286"/>
      <x:c r="I75" s="286"/>
      <x:c r="J75" s="287"/>
      <x:c r="K75" s="286"/>
      <x:c r="L75" s="286"/>
      <x:c r="M75" s="303"/>
    </x:row>
    <x:row r="76" spans="1:13" s="195" customFormat="1" ht="27" customHeight="1">
      <x:c r="A76" s="284" t="s">
        <x:v>384</x:v>
      </x:c>
      <x:c r="B76" s="285" t="s">
        <x:v>141</x:v>
      </x:c>
      <x:c r="C76" s="286" t="s">
        <x:v>141</x:v>
      </x:c>
      <x:c r="D76" s="285" t="s">
        <x:v>141</x:v>
      </x:c>
      <x:c r="E76" s="286"/>
      <x:c r="F76" s="287"/>
      <x:c r="G76" s="286"/>
      <x:c r="H76" s="286"/>
      <x:c r="I76" s="286"/>
      <x:c r="J76" s="287"/>
      <x:c r="K76" s="286"/>
      <x:c r="L76" s="286"/>
      <x:c r="M76" s="303"/>
    </x:row>
    <x:row r="77" spans="1:13" s="195" customFormat="1" ht="27" customHeight="1">
      <x:c r="A77" s="284" t="s">
        <x:v>363</x:v>
      </x:c>
      <x:c r="B77" s="285" t="s">
        <x:v>298</x:v>
      </x:c>
      <x:c r="C77" s="286" t="s">
        <x:v>186</x:v>
      </x:c>
      <x:c r="D77" s="285" t="s">
        <x:v>154</x:v>
      </x:c>
      <x:c r="E77" s="287"/>
      <x:c r="F77" s="287"/>
      <x:c r="G77" s="286"/>
      <x:c r="H77" s="286"/>
      <x:c r="I77" s="287"/>
      <x:c r="J77" s="287"/>
      <x:c r="K77" s="286"/>
      <x:c r="L77" s="286"/>
      <x:c r="M77" s="303"/>
    </x:row>
    <x:row r="78" spans="1:13" s="195" customFormat="1" ht="27" customHeight="1">
      <x:c r="A78" s="284" t="s">
        <x:v>368</x:v>
      </x:c>
      <x:c r="B78" s="285" t="s">
        <x:v>297</x:v>
      </x:c>
      <x:c r="C78" s="286" t="s">
        <x:v>158</x:v>
      </x:c>
      <x:c r="D78" s="285" t="s">
        <x:v>154</x:v>
      </x:c>
      <x:c r="E78" s="287"/>
      <x:c r="F78" s="287"/>
      <x:c r="G78" s="286"/>
      <x:c r="H78" s="286"/>
      <x:c r="I78" s="287"/>
      <x:c r="J78" s="287"/>
      <x:c r="K78" s="286"/>
      <x:c r="L78" s="286"/>
      <x:c r="M78" s="303"/>
    </x:row>
    <x:row r="79" spans="1:13" s="195" customFormat="1" ht="27" customHeight="1">
      <x:c r="A79" s="290" t="s">
        <x:v>261</x:v>
      </x:c>
      <x:c r="B79" s="291" t="s">
        <x:v>362</x:v>
      </x:c>
      <x:c r="C79" s="292" t="s">
        <x:v>141</x:v>
      </x:c>
      <x:c r="D79" s="291" t="s">
        <x:v>141</x:v>
      </x:c>
      <x:c r="E79" s="292"/>
      <x:c r="F79" s="293"/>
      <x:c r="G79" s="292"/>
      <x:c r="H79" s="292"/>
      <x:c r="I79" s="292"/>
      <x:c r="J79" s="293"/>
      <x:c r="K79" s="292"/>
      <x:c r="L79" s="292"/>
      <x:c r="M79" s="294"/>
    </x:row>
    <x:row r="80" spans="1:13" s="195" customFormat="1" ht="27" customHeight="1">
      <x:c r="A80" s="300"/>
      <x:c r="B80" s="300"/>
      <x:c r="C80" s="301"/>
      <x:c r="D80" s="300"/>
      <x:c r="E80" s="301"/>
      <x:c r="F80" s="302"/>
      <x:c r="G80" s="301"/>
      <x:c r="H80" s="301"/>
      <x:c r="I80" s="301"/>
      <x:c r="J80" s="302"/>
      <x:c r="K80" s="301"/>
      <x:c r="L80" s="301"/>
      <x:c r="M80" s="300"/>
    </x:row>
    <x:row r="81" spans="1:13" s="195" customFormat="1" ht="27" customHeight="1">
      <x:c r="A81" s="300"/>
      <x:c r="B81" s="300"/>
      <x:c r="C81" s="301"/>
      <x:c r="D81" s="300"/>
      <x:c r="E81" s="301"/>
      <x:c r="F81" s="302"/>
      <x:c r="G81" s="301"/>
      <x:c r="H81" s="301"/>
      <x:c r="I81" s="301"/>
      <x:c r="J81" s="302"/>
      <x:c r="K81" s="301"/>
      <x:c r="L81" s="301"/>
      <x:c r="M81" s="300"/>
    </x:row>
    <x:row r="82" spans="1:13" s="195" customFormat="1" ht="27" customHeight="1">
      <x:c r="A82" s="300"/>
      <x:c r="B82" s="300"/>
      <x:c r="C82" s="301"/>
      <x:c r="D82" s="300"/>
      <x:c r="E82" s="301"/>
      <x:c r="F82" s="302"/>
      <x:c r="G82" s="301"/>
      <x:c r="H82" s="301"/>
      <x:c r="I82" s="301"/>
      <x:c r="J82" s="302"/>
      <x:c r="K82" s="301"/>
      <x:c r="L82" s="301"/>
      <x:c r="M82" s="300"/>
    </x:row>
    <x:row r="83" spans="1:13" s="195" customFormat="1" ht="27" customHeight="1">
      <x:c r="A83" s="300"/>
      <x:c r="B83" s="300"/>
      <x:c r="C83" s="301"/>
      <x:c r="D83" s="300"/>
      <x:c r="E83" s="301"/>
      <x:c r="F83" s="302"/>
      <x:c r="G83" s="301"/>
      <x:c r="H83" s="301"/>
      <x:c r="I83" s="301"/>
      <x:c r="J83" s="302"/>
      <x:c r="K83" s="301"/>
      <x:c r="L83" s="301"/>
      <x:c r="M83" s="300"/>
    </x:row>
    <x:row r="84" spans="1:13" s="195" customFormat="1" ht="27" customHeight="1">
      <x:c r="A84" s="300"/>
      <x:c r="B84" s="300"/>
      <x:c r="C84" s="301"/>
      <x:c r="D84" s="300"/>
      <x:c r="E84" s="301"/>
      <x:c r="F84" s="302"/>
      <x:c r="G84" s="301"/>
      <x:c r="H84" s="301"/>
      <x:c r="I84" s="301"/>
      <x:c r="J84" s="302"/>
      <x:c r="K84" s="301"/>
      <x:c r="L84" s="301"/>
      <x:c r="M84" s="300"/>
    </x:row>
    <x:row r="85" spans="1:13" s="195" customFormat="1" ht="27" customHeight="1">
      <x:c r="A85" s="300"/>
      <x:c r="B85" s="300"/>
      <x:c r="C85" s="301"/>
      <x:c r="D85" s="300"/>
      <x:c r="E85" s="301"/>
      <x:c r="F85" s="302"/>
      <x:c r="G85" s="301"/>
      <x:c r="H85" s="301"/>
      <x:c r="I85" s="301"/>
      <x:c r="J85" s="302"/>
      <x:c r="K85" s="301"/>
      <x:c r="L85" s="301"/>
      <x:c r="M85" s="300"/>
    </x:row>
    <x:row r="86" spans="1:13" s="195" customFormat="1" ht="27" customHeight="1">
      <x:c r="A86" s="300"/>
      <x:c r="B86" s="300"/>
      <x:c r="C86" s="301"/>
      <x:c r="D86" s="300"/>
      <x:c r="E86" s="301"/>
      <x:c r="F86" s="302"/>
      <x:c r="G86" s="301"/>
      <x:c r="H86" s="301"/>
      <x:c r="I86" s="301"/>
      <x:c r="J86" s="302"/>
      <x:c r="K86" s="301"/>
      <x:c r="L86" s="301"/>
      <x:c r="M86" s="300"/>
    </x:row>
    <x:row r="87" spans="1:13" s="195" customFormat="1" ht="27" customHeight="1">
      <x:c r="A87" s="300"/>
      <x:c r="B87" s="300"/>
      <x:c r="C87" s="301"/>
      <x:c r="D87" s="300"/>
      <x:c r="E87" s="301"/>
      <x:c r="F87" s="302"/>
      <x:c r="G87" s="301"/>
      <x:c r="H87" s="301"/>
      <x:c r="I87" s="301"/>
      <x:c r="J87" s="302"/>
      <x:c r="K87" s="301"/>
      <x:c r="L87" s="301"/>
      <x:c r="M87" s="300"/>
    </x:row>
    <x:row r="88" spans="1:13" s="195" customFormat="1" ht="27" customHeight="1">
      <x:c r="A88" s="300" t="s">
        <x:v>141</x:v>
      </x:c>
      <x:c r="B88" s="300" t="s">
        <x:v>141</x:v>
      </x:c>
      <x:c r="C88" s="301" t="s">
        <x:v>141</x:v>
      </x:c>
      <x:c r="D88" s="300" t="s">
        <x:v>141</x:v>
      </x:c>
      <x:c r="E88" s="301"/>
      <x:c r="F88" s="301"/>
      <x:c r="G88" s="301"/>
      <x:c r="H88" s="301"/>
      <x:c r="I88" s="301"/>
      <x:c r="J88" s="301"/>
      <x:c r="K88" s="301"/>
      <x:c r="L88" s="301"/>
      <x:c r="M88" s="300"/>
    </x:row>
    <x:row r="89" spans="1:13" s="195" customFormat="1" ht="27" customHeight="1">
      <x:c r="A89" s="257" t="s">
        <x:v>54</x:v>
      </x:c>
      <x:c r="B89" s="258" t="s">
        <x:v>141</x:v>
      </x:c>
      <x:c r="C89" s="259" t="s">
        <x:v>161</x:v>
      </x:c>
      <x:c r="D89" s="258" t="s">
        <x:v>132</x:v>
      </x:c>
      <x:c r="E89" s="259"/>
      <x:c r="F89" s="260"/>
      <x:c r="G89" s="259"/>
      <x:c r="H89" s="259"/>
      <x:c r="I89" s="259"/>
      <x:c r="J89" s="259"/>
      <x:c r="K89" s="259"/>
      <x:c r="L89" s="260"/>
      <x:c r="M89" s="261"/>
    </x:row>
    <x:row r="90" spans="1:13" s="195" customFormat="1" ht="27" customHeight="1">
      <x:c r="A90" s="284" t="s">
        <x:v>104</x:v>
      </x:c>
      <x:c r="B90" s="285" t="s">
        <x:v>141</x:v>
      </x:c>
      <x:c r="C90" s="286" t="s">
        <x:v>141</x:v>
      </x:c>
      <x:c r="D90" s="285" t="s">
        <x:v>141</x:v>
      </x:c>
      <x:c r="E90" s="286"/>
      <x:c r="F90" s="287"/>
      <x:c r="G90" s="286"/>
      <x:c r="H90" s="286"/>
      <x:c r="I90" s="286"/>
      <x:c r="J90" s="286"/>
      <x:c r="K90" s="286"/>
      <x:c r="L90" s="287"/>
      <x:c r="M90" s="289"/>
    </x:row>
    <x:row r="91" spans="1:13" s="195" customFormat="1" ht="27" customHeight="1">
      <x:c r="A91" s="284" t="s">
        <x:v>87</x:v>
      </x:c>
      <x:c r="B91" s="285" t="s">
        <x:v>141</x:v>
      </x:c>
      <x:c r="C91" s="286" t="s">
        <x:v>161</x:v>
      </x:c>
      <x:c r="D91" s="285" t="s">
        <x:v>132</x:v>
      </x:c>
      <x:c r="E91" s="287"/>
      <x:c r="F91" s="287"/>
      <x:c r="G91" s="286"/>
      <x:c r="H91" s="286"/>
      <x:c r="I91" s="286"/>
      <x:c r="J91" s="286"/>
      <x:c r="K91" s="287"/>
      <x:c r="L91" s="287"/>
      <x:c r="M91" s="289"/>
    </x:row>
    <x:row r="92" spans="1:13" s="195" customFormat="1" ht="27" customHeight="1">
      <x:c r="A92" s="290" t="s">
        <x:v>275</x:v>
      </x:c>
      <x:c r="B92" s="291" t="s">
        <x:v>151</x:v>
      </x:c>
      <x:c r="C92" s="292" t="s">
        <x:v>148</x:v>
      </x:c>
      <x:c r="D92" s="291" t="s">
        <x:v>155</x:v>
      </x:c>
      <x:c r="E92" s="293"/>
      <x:c r="F92" s="293"/>
      <x:c r="G92" s="292"/>
      <x:c r="H92" s="292"/>
      <x:c r="I92" s="292"/>
      <x:c r="J92" s="292"/>
      <x:c r="K92" s="293"/>
      <x:c r="L92" s="293"/>
      <x:c r="M92" s="294"/>
    </x:row>
  </x:sheetData>
  <x:mergeCells count="10">
    <x:mergeCell ref="A2:A3"/>
    <x:mergeCell ref="B2:B3"/>
    <x:mergeCell ref="C2:C3"/>
    <x:mergeCell ref="D2:D3"/>
    <x:mergeCell ref="E2:F2"/>
    <x:mergeCell ref="G2:H2"/>
    <x:mergeCell ref="I2:J2"/>
    <x:mergeCell ref="K2:L2"/>
    <x:mergeCell ref="M2:M3"/>
    <x:mergeCell ref="A4:M4"/>
  </x:mergeCells>
  <x:printOptions horizontalCentered="1" verticalCentered="0" headings="0" gridLines="0" gridLinesSet="1"/>
  <x:pageMargins left="0.98416668176651000977" right="0.39361110329627990723" top="0.59041666984558105469" bottom="0.59041666984558105469" header="0.59041666984558105469" footer="0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Y123"/>
  <x:sheetViews>
    <x:sheetView view="pageBreakPreview" topLeftCell="A86" zoomScale="70" zoomScaleNormal="70" zoomScaleSheetLayoutView="75" workbookViewId="0">
      <x:selection activeCell="T98" activeCellId="0" sqref="T98:T98"/>
    </x:sheetView>
  </x:sheetViews>
  <x:sheetFormatPr defaultColWidth="7.625" defaultRowHeight="13.55000000000000071054"/>
  <x:cols>
    <x:col min="1" max="11" width="7.375" style="221" customWidth="1"/>
    <x:col min="12" max="12" width="7.625" style="129" customWidth="1"/>
    <x:col min="13" max="23" width="7.125" style="129" customWidth="1"/>
    <x:col min="24" max="16384" width="7.625" style="129"/>
  </x:cols>
  <x:sheetData>
    <x:row r="1" spans="1:20" s="127" customFormat="1" ht="30.75" customHeight="1">
      <x:c r="A1" s="218"/>
      <x:c r="B1" s="218"/>
      <x:c r="C1" s="218"/>
      <x:c r="D1" s="219"/>
      <x:c r="E1" s="219"/>
      <x:c r="F1" s="219"/>
      <x:c r="G1" s="219"/>
      <x:c r="H1" s="219"/>
      <x:c r="I1" s="218"/>
      <x:c r="J1" s="218"/>
      <x:c r="K1" s="218"/>
      <x:c r="P1" s="295"/>
      <x:c r="Q1" s="295"/>
      <x:c r="R1" s="295"/>
      <x:c r="S1" s="295"/>
      <x:c r="T1" s="295"/>
    </x:row>
    <x:row r="2" spans="1:23" s="127" customFormat="1" ht="26.25" customHeight="1">
      <x:c r="A2" s="308" t="str">
        <x:f>표지및목차!B2</x:f>
        <x:v>지방도456호선 횡계지구 배수시설 정비공사</x:v>
      </x:c>
      <x:c r="B2" s="308"/>
      <x:c r="C2" s="308"/>
      <x:c r="D2" s="308"/>
      <x:c r="E2" s="308"/>
      <x:c r="F2" s="308"/>
      <x:c r="G2" s="308"/>
      <x:c r="H2" s="308"/>
      <x:c r="I2" s="308"/>
      <x:c r="J2" s="308"/>
      <x:c r="K2" s="308"/>
      <x:c r="M2" s="390"/>
      <x:c r="N2" s="390"/>
      <x:c r="O2" s="390"/>
      <x:c r="P2" s="390"/>
      <x:c r="Q2" s="390"/>
      <x:c r="R2" s="390"/>
      <x:c r="S2" s="390"/>
      <x:c r="T2" s="390"/>
      <x:c r="U2" s="390"/>
      <x:c r="V2" s="390"/>
      <x:c r="W2" s="390"/>
    </x:row>
    <x:row r="3" spans="1:23" s="127" customFormat="1" ht="51" customHeight="1">
      <x:c r="A3" s="309" t="s">
        <x:v>343</x:v>
      </x:c>
      <x:c r="B3" s="309"/>
      <x:c r="C3" s="309"/>
      <x:c r="D3" s="309"/>
      <x:c r="E3" s="309"/>
      <x:c r="F3" s="309"/>
      <x:c r="G3" s="309"/>
      <x:c r="H3" s="309"/>
      <x:c r="I3" s="309"/>
      <x:c r="J3" s="309"/>
      <x:c r="K3" s="309"/>
      <x:c r="M3" s="391"/>
      <x:c r="N3" s="391"/>
      <x:c r="O3" s="391"/>
      <x:c r="P3" s="391"/>
      <x:c r="Q3" s="391"/>
      <x:c r="R3" s="391"/>
      <x:c r="S3" s="391"/>
      <x:c r="T3" s="391"/>
      <x:c r="U3" s="391"/>
      <x:c r="V3" s="391"/>
      <x:c r="W3" s="391"/>
    </x:row>
    <x:row r="4" spans="1:21" s="127" customFormat="1" ht="44.25" customHeight="1">
      <x:c r="A4" s="218"/>
      <x:c r="B4" s="218"/>
      <x:c r="C4" s="219"/>
      <x:c r="D4" s="392"/>
      <x:c r="E4" s="392"/>
      <x:c r="F4" s="392"/>
      <x:c r="G4" s="392"/>
      <x:c r="H4" s="392"/>
      <x:c r="I4" s="219"/>
      <x:c r="J4" s="218"/>
      <x:c r="K4" s="218"/>
      <x:c r="O4" s="295"/>
      <x:c r="U4" s="295"/>
    </x:row>
    <x:row r="5" spans="1:25" s="127" customFormat="1" ht="44.25" customHeight="1">
      <x:c r="A5" s="218"/>
      <x:c r="B5" s="218"/>
      <x:c r="C5" s="219"/>
      <x:c r="D5" s="220"/>
      <x:c r="E5" s="220"/>
      <x:c r="F5" s="220"/>
      <x:c r="G5" s="220"/>
      <x:c r="H5" s="220"/>
      <x:c r="I5" s="219"/>
      <x:c r="J5" s="218"/>
      <x:c r="K5" s="218"/>
      <x:c r="O5" s="295"/>
      <x:c r="P5" s="128"/>
      <x:c r="Q5" s="128"/>
      <x:c r="R5" s="128"/>
      <x:c r="S5" s="128"/>
      <x:c r="T5" s="128"/>
      <x:c r="U5" s="295"/>
      <x:c r="X5" s="296"/>
      <x:c r="Y5" s="296"/>
    </x:row>
    <x:row r="6" spans="1:25" s="127" customFormat="1" ht="44.25" customHeight="1">
      <x:c r="A6" s="218"/>
      <x:c r="B6" s="218"/>
      <x:c r="C6" s="219"/>
      <x:c r="D6" s="220"/>
      <x:c r="E6" s="220"/>
      <x:c r="F6" s="220"/>
      <x:c r="G6" s="220"/>
      <x:c r="H6" s="220"/>
      <x:c r="I6" s="219"/>
      <x:c r="J6" s="218"/>
      <x:c r="K6" s="218"/>
      <x:c r="O6" s="295"/>
      <x:c r="P6" s="128"/>
      <x:c r="Q6" s="128"/>
      <x:c r="R6" s="128"/>
      <x:c r="S6" s="128"/>
      <x:c r="T6" s="128"/>
      <x:c r="U6" s="295"/>
      <x:c r="X6" s="297"/>
      <x:c r="Y6" s="297"/>
    </x:row>
    <x:row r="7" spans="1:25" s="127" customFormat="1" ht="44.25" customHeight="1">
      <x:c r="A7" s="218"/>
      <x:c r="B7" s="218"/>
      <x:c r="C7" s="219"/>
      <x:c r="D7" s="220"/>
      <x:c r="E7" s="220"/>
      <x:c r="F7" s="220"/>
      <x:c r="G7" s="220"/>
      <x:c r="H7" s="220"/>
      <x:c r="I7" s="219"/>
      <x:c r="J7" s="218"/>
      <x:c r="K7" s="218"/>
      <x:c r="O7" s="295"/>
      <x:c r="P7" s="128"/>
      <x:c r="Q7" s="128"/>
      <x:c r="R7" s="128"/>
      <x:c r="S7" s="128"/>
      <x:c r="T7" s="128"/>
      <x:c r="U7" s="295"/>
      <x:c r="X7" s="297"/>
      <x:c r="Y7" s="297"/>
    </x:row>
    <x:row r="8" spans="1:21" s="127" customFormat="1" ht="44.25" customHeight="1">
      <x:c r="A8" s="218"/>
      <x:c r="B8" s="218"/>
      <x:c r="C8" s="218"/>
      <x:c r="D8" s="218"/>
      <x:c r="E8" s="218"/>
      <x:c r="F8" s="218"/>
      <x:c r="G8" s="218"/>
      <x:c r="H8" s="218"/>
      <x:c r="I8" s="220"/>
      <x:c r="J8" s="218"/>
      <x:c r="K8" s="218"/>
      <x:c r="U8" s="128"/>
    </x:row>
    <x:row r="9" spans="1:21" s="127" customFormat="1" ht="44.25" customHeight="1">
      <x:c r="A9" s="218"/>
      <x:c r="B9" s="218"/>
      <x:c r="C9" s="218"/>
      <x:c r="D9" s="220"/>
      <x:c r="E9" s="220"/>
      <x:c r="F9" s="220"/>
      <x:c r="G9" s="220"/>
      <x:c r="H9" s="220"/>
      <x:c r="I9" s="220"/>
      <x:c r="J9" s="218"/>
      <x:c r="K9" s="218"/>
      <x:c r="P9" s="128"/>
      <x:c r="Q9" s="128"/>
      <x:c r="R9" s="128"/>
      <x:c r="S9" s="128"/>
      <x:c r="T9" s="128"/>
      <x:c r="U9" s="128"/>
    </x:row>
    <x:row r="10" spans="1:23" s="127" customFormat="1" ht="44.25" customHeight="1">
      <x:c r="A10" s="311" t="str">
        <x:f>표지및목차!C11</x:f>
        <x:v>2026. 10.</x:v>
      </x:c>
      <x:c r="B10" s="311"/>
      <x:c r="C10" s="311"/>
      <x:c r="D10" s="311"/>
      <x:c r="E10" s="311"/>
      <x:c r="F10" s="311"/>
      <x:c r="G10" s="311"/>
      <x:c r="H10" s="311"/>
      <x:c r="I10" s="311"/>
      <x:c r="J10" s="311"/>
      <x:c r="K10" s="311"/>
      <x:c r="L10" s="298"/>
      <x:c r="M10" s="386"/>
      <x:c r="N10" s="386"/>
      <x:c r="O10" s="386"/>
      <x:c r="P10" s="386"/>
      <x:c r="Q10" s="386"/>
      <x:c r="R10" s="386"/>
      <x:c r="S10" s="386"/>
      <x:c r="T10" s="386"/>
      <x:c r="U10" s="386"/>
      <x:c r="V10" s="386"/>
      <x:c r="W10" s="386"/>
    </x:row>
    <x:row r="11" spans="1:21" s="127" customFormat="1" ht="44.25" customHeight="1">
      <x:c r="A11" s="218"/>
      <x:c r="B11" s="218"/>
      <x:c r="C11" s="218"/>
      <x:c r="D11" s="220"/>
      <x:c r="E11" s="220"/>
      <x:c r="F11" s="220"/>
      <x:c r="G11" s="220"/>
      <x:c r="H11" s="220"/>
      <x:c r="I11" s="219"/>
      <x:c r="J11" s="218"/>
      <x:c r="K11" s="218"/>
      <x:c r="P11" s="128"/>
      <x:c r="Q11" s="128"/>
      <x:c r="R11" s="128"/>
      <x:c r="S11" s="128"/>
      <x:c r="T11" s="128"/>
      <x:c r="U11" s="295"/>
    </x:row>
    <x:row r="12" spans="1:21" s="127" customFormat="1" ht="44.25" customHeight="1">
      <x:c r="A12" s="218"/>
      <x:c r="B12" s="218"/>
      <x:c r="C12" s="218"/>
      <x:c r="D12" s="218"/>
      <x:c r="E12" s="218"/>
      <x:c r="F12" s="218"/>
      <x:c r="G12" s="218"/>
      <x:c r="H12" s="218"/>
      <x:c r="I12" s="220"/>
      <x:c r="J12" s="218"/>
      <x:c r="K12" s="218"/>
      <x:c r="U12" s="128"/>
    </x:row>
    <x:row r="13" spans="1:21" s="127" customFormat="1" ht="44.25" customHeight="1">
      <x:c r="A13" s="218"/>
      <x:c r="B13" s="218"/>
      <x:c r="C13" s="218"/>
      <x:c r="D13" s="220"/>
      <x:c r="E13" s="220"/>
      <x:c r="F13" s="220"/>
      <x:c r="G13" s="220"/>
      <x:c r="H13" s="220"/>
      <x:c r="I13" s="220"/>
      <x:c r="J13" s="218"/>
      <x:c r="K13" s="218"/>
      <x:c r="P13" s="128"/>
      <x:c r="Q13" s="128"/>
      <x:c r="R13" s="128"/>
      <x:c r="S13" s="128"/>
      <x:c r="T13" s="128"/>
      <x:c r="U13" s="128"/>
    </x:row>
    <x:row r="14" spans="1:21" s="127" customFormat="1" ht="44.25" customHeight="1">
      <x:c r="A14" s="218"/>
      <x:c r="B14" s="218"/>
      <x:c r="C14" s="218"/>
      <x:c r="D14" s="218"/>
      <x:c r="E14" s="218"/>
      <x:c r="F14" s="218"/>
      <x:c r="G14" s="218"/>
      <x:c r="H14" s="218"/>
      <x:c r="I14" s="220"/>
      <x:c r="J14" s="218"/>
      <x:c r="K14" s="218"/>
      <x:c r="U14" s="128"/>
    </x:row>
    <x:row r="15" spans="1:21" s="127" customFormat="1" ht="44.25" customHeight="1">
      <x:c r="A15" s="218"/>
      <x:c r="B15" s="218"/>
      <x:c r="C15" s="218"/>
      <x:c r="D15" s="218"/>
      <x:c r="E15" s="218"/>
      <x:c r="F15" s="218"/>
      <x:c r="G15" s="218"/>
      <x:c r="H15" s="218"/>
      <x:c r="I15" s="220"/>
      <x:c r="J15" s="218"/>
      <x:c r="K15" s="218"/>
      <x:c r="U15" s="128"/>
    </x:row>
    <x:row r="16" spans="1:21" s="127" customFormat="1" ht="31.89999999999999857891" customHeight="1">
      <x:c r="A16" s="218"/>
      <x:c r="B16" s="218"/>
      <x:c r="C16" s="218"/>
      <x:c r="D16" s="220"/>
      <x:c r="E16" s="220"/>
      <x:c r="F16" s="220"/>
      <x:c r="G16" s="220"/>
      <x:c r="H16" s="220"/>
      <x:c r="I16" s="220"/>
      <x:c r="J16" s="218"/>
      <x:c r="K16" s="218"/>
      <x:c r="P16" s="128"/>
      <x:c r="Q16" s="128"/>
      <x:c r="R16" s="128"/>
      <x:c r="S16" s="128"/>
      <x:c r="T16" s="128"/>
      <x:c r="U16" s="128"/>
    </x:row>
    <x:row r="17" spans="1:11" s="174" customFormat="1" ht="44.25" customHeight="1">
      <x:c r="A17" s="222"/>
      <x:c r="C17" s="389" t="str">
        <x:f>표지및목차!C17</x:f>
        <x:v>강원특별자치도도로관리사업소 강릉지소</x:v>
      </x:c>
      <x:c r="D17" s="389"/>
      <x:c r="E17" s="389"/>
      <x:c r="F17" s="389"/>
      <x:c r="G17" s="389"/>
      <x:c r="H17" s="389"/>
      <x:c r="I17" s="389"/>
      <x:c r="J17" s="389"/>
      <x:c r="K17" s="222"/>
    </x:row>
    <x:row r="18" spans="1:21" s="127" customFormat="1" ht="44.25" customHeight="1">
      <x:c r="A18" s="218"/>
      <x:c r="B18" s="218"/>
      <x:c r="C18" s="220"/>
      <x:c r="D18" s="387"/>
      <x:c r="E18" s="387"/>
      <x:c r="F18" s="387"/>
      <x:c r="G18" s="387"/>
      <x:c r="H18" s="387"/>
      <x:c r="I18" s="219"/>
      <x:c r="J18" s="218"/>
      <x:c r="K18" s="218"/>
      <x:c r="O18" s="128"/>
      <x:c r="P18" s="388"/>
      <x:c r="Q18" s="388"/>
      <x:c r="R18" s="388"/>
      <x:c r="S18" s="388"/>
      <x:c r="T18" s="388"/>
      <x:c r="U18" s="295"/>
    </x:row>
    <x:row r="19" spans="1:21" s="127" customFormat="1" ht="63.39999999999999857891" customHeight="1">
      <x:c r="A19" s="218"/>
      <x:c r="B19" s="218"/>
      <x:c r="C19" s="218"/>
      <x:c r="D19" s="219"/>
      <x:c r="E19" s="219"/>
      <x:c r="F19" s="219"/>
      <x:c r="G19" s="219"/>
      <x:c r="H19" s="219"/>
      <x:c r="I19" s="218"/>
      <x:c r="J19" s="218"/>
      <x:c r="K19" s="218"/>
      <x:c r="P19" s="128"/>
      <x:c r="Q19" s="128"/>
      <x:c r="R19" s="128"/>
      <x:c r="S19" s="128"/>
      <x:c r="T19" s="128"/>
      <x:c r="U19" s="128"/>
    </x:row>
    <x:row r="20" spans="1:21" s="127" customFormat="1" ht="44.25" customHeight="1">
      <x:c r="A20" s="218"/>
      <x:c r="B20" s="218"/>
      <x:c r="C20" s="218"/>
      <x:c r="D20" s="394" t="s">
        <x:v>81</x:v>
      </x:c>
      <x:c r="E20" s="395"/>
      <x:c r="F20" s="395"/>
      <x:c r="G20" s="395"/>
      <x:c r="H20" s="395"/>
      <x:c r="I20" s="218"/>
      <x:c r="J20" s="218"/>
      <x:c r="K20" s="218"/>
      <x:c r="P20" s="128"/>
      <x:c r="Q20" s="128"/>
      <x:c r="R20" s="128"/>
      <x:c r="S20" s="128"/>
      <x:c r="T20" s="128"/>
      <x:c r="U20" s="128"/>
    </x:row>
    <x:row r="21" spans="1:21" s="127" customFormat="1" ht="30" customHeight="1">
      <x:c r="A21" s="218"/>
      <x:c r="B21" s="218"/>
      <x:c r="C21" s="218"/>
      <x:c r="D21" s="219"/>
      <x:c r="E21" s="219"/>
      <x:c r="F21" s="219"/>
      <x:c r="G21" s="219"/>
      <x:c r="H21" s="219"/>
      <x:c r="I21" s="218"/>
      <x:c r="J21" s="218"/>
      <x:c r="K21" s="218"/>
      <x:c r="P21" s="128"/>
      <x:c r="Q21" s="128"/>
      <x:c r="R21" s="128"/>
      <x:c r="S21" s="128"/>
      <x:c r="T21" s="128"/>
      <x:c r="U21" s="128"/>
    </x:row>
    <x:row r="22" spans="1:21" s="127" customFormat="1" ht="41.25" customHeight="1">
      <x:c r="A22" s="218"/>
      <x:c r="B22" s="218"/>
      <x:c r="C22" s="219"/>
      <x:c r="D22" s="387" t="s">
        <x:v>315</x:v>
      </x:c>
      <x:c r="E22" s="387"/>
      <x:c r="F22" s="387"/>
      <x:c r="G22" s="387"/>
      <x:c r="H22" s="387"/>
      <x:c r="I22" s="219"/>
      <x:c r="J22" s="218"/>
      <x:c r="K22" s="218"/>
      <x:c r="P22" s="128"/>
      <x:c r="Q22" s="128"/>
      <x:c r="R22" s="128"/>
      <x:c r="S22" s="128"/>
      <x:c r="T22" s="128"/>
      <x:c r="U22" s="128"/>
    </x:row>
    <x:row r="23" spans="1:21" s="127" customFormat="1" ht="24.94999999999999928946" customHeight="1">
      <x:c r="A23" s="218"/>
      <x:c r="B23" s="218"/>
      <x:c r="C23" s="219"/>
      <x:c r="D23" s="220"/>
      <x:c r="E23" s="220"/>
      <x:c r="F23" s="220"/>
      <x:c r="G23" s="220"/>
      <x:c r="H23" s="220"/>
      <x:c r="I23" s="219"/>
      <x:c r="J23" s="218"/>
      <x:c r="K23" s="218"/>
      <x:c r="P23" s="128"/>
      <x:c r="Q23" s="128"/>
      <x:c r="R23" s="128"/>
      <x:c r="S23" s="128"/>
      <x:c r="T23" s="128"/>
      <x:c r="U23" s="128"/>
    </x:row>
    <x:row r="24" spans="1:21" s="127" customFormat="1" ht="41.25" customHeight="1">
      <x:c r="A24" s="218"/>
      <x:c r="B24" s="218"/>
      <x:c r="C24" s="218"/>
      <x:c r="D24" s="387" t="s">
        <x:v>126</x:v>
      </x:c>
      <x:c r="E24" s="387"/>
      <x:c r="F24" s="387"/>
      <x:c r="G24" s="387"/>
      <x:c r="H24" s="387"/>
      <x:c r="I24" s="220"/>
      <x:c r="J24" s="218"/>
      <x:c r="K24" s="218"/>
      <x:c r="P24" s="128"/>
      <x:c r="Q24" s="128"/>
      <x:c r="R24" s="128"/>
      <x:c r="S24" s="128"/>
      <x:c r="T24" s="128"/>
      <x:c r="U24" s="128"/>
    </x:row>
    <x:row r="25" spans="1:21" s="127" customFormat="1" ht="24.94999999999999928946" customHeight="1">
      <x:c r="A25" s="218"/>
      <x:c r="B25" s="218"/>
      <x:c r="C25" s="218"/>
      <x:c r="D25" s="220"/>
      <x:c r="E25" s="220"/>
      <x:c r="F25" s="220"/>
      <x:c r="G25" s="220"/>
      <x:c r="H25" s="220"/>
      <x:c r="I25" s="220"/>
      <x:c r="J25" s="218"/>
      <x:c r="K25" s="218"/>
      <x:c r="U25" s="128"/>
    </x:row>
    <x:row r="26" spans="1:21" s="127" customFormat="1" ht="41.25" customHeight="1">
      <x:c r="A26" s="218"/>
      <x:c r="B26" s="218"/>
      <x:c r="C26" s="218"/>
      <x:c r="D26" s="387" t="s">
        <x:v>166</x:v>
      </x:c>
      <x:c r="E26" s="387"/>
      <x:c r="F26" s="387"/>
      <x:c r="G26" s="387"/>
      <x:c r="H26" s="387"/>
      <x:c r="I26" s="219"/>
      <x:c r="J26" s="218"/>
      <x:c r="K26" s="218"/>
      <x:c r="U26" s="128"/>
    </x:row>
    <x:row r="27" spans="1:21" s="127" customFormat="1" ht="24.94999999999999928946" customHeight="1">
      <x:c r="A27" s="218"/>
      <x:c r="B27" s="218"/>
      <x:c r="C27" s="218"/>
      <x:c r="D27" s="220"/>
      <x:c r="E27" s="220"/>
      <x:c r="F27" s="220"/>
      <x:c r="G27" s="220"/>
      <x:c r="H27" s="220"/>
      <x:c r="I27" s="219"/>
      <x:c r="J27" s="218"/>
      <x:c r="K27" s="218"/>
      <x:c r="P27" s="128"/>
      <x:c r="Q27" s="128"/>
      <x:c r="R27" s="128"/>
      <x:c r="S27" s="128"/>
      <x:c r="T27" s="128"/>
      <x:c r="U27" s="128"/>
    </x:row>
    <x:row r="28" spans="1:21" s="127" customFormat="1" ht="41.25" customHeight="1">
      <x:c r="A28" s="218"/>
      <x:c r="B28" s="218"/>
      <x:c r="C28" s="218"/>
      <x:c r="D28" s="387" t="s">
        <x:v>145</x:v>
      </x:c>
      <x:c r="E28" s="387"/>
      <x:c r="F28" s="387"/>
      <x:c r="G28" s="387"/>
      <x:c r="H28" s="387"/>
      <x:c r="I28" s="220"/>
      <x:c r="J28" s="218"/>
      <x:c r="K28" s="218"/>
      <x:c r="U28" s="128"/>
    </x:row>
    <x:row r="29" spans="1:21" s="127" customFormat="1" ht="24.94999999999999928946" customHeight="1">
      <x:c r="A29" s="218"/>
      <x:c r="B29" s="218"/>
      <x:c r="C29" s="218"/>
      <x:c r="D29" s="220"/>
      <x:c r="E29" s="220"/>
      <x:c r="F29" s="220"/>
      <x:c r="G29" s="220"/>
      <x:c r="H29" s="220"/>
      <x:c r="I29" s="220"/>
      <x:c r="J29" s="218"/>
      <x:c r="K29" s="218"/>
      <x:c r="P29" s="128"/>
      <x:c r="Q29" s="128"/>
      <x:c r="R29" s="128"/>
      <x:c r="S29" s="128"/>
      <x:c r="T29" s="128"/>
      <x:c r="U29" s="128"/>
    </x:row>
    <x:row r="30" spans="1:21" s="127" customFormat="1" ht="41.25" customHeight="1">
      <x:c r="A30" s="218"/>
      <x:c r="B30" s="218"/>
      <x:c r="C30" s="218"/>
      <x:c r="D30" s="387" t="s">
        <x:v>125</x:v>
      </x:c>
      <x:c r="E30" s="387"/>
      <x:c r="F30" s="387"/>
      <x:c r="G30" s="387"/>
      <x:c r="H30" s="387"/>
      <x:c r="I30" s="220"/>
      <x:c r="J30" s="218"/>
      <x:c r="K30" s="218"/>
      <x:c r="P30" s="128"/>
      <x:c r="Q30" s="128"/>
      <x:c r="R30" s="128"/>
      <x:c r="S30" s="128"/>
      <x:c r="T30" s="128"/>
      <x:c r="U30" s="128"/>
    </x:row>
    <x:row r="31" spans="1:21" s="127" customFormat="1" ht="24.94999999999999928946" customHeight="1">
      <x:c r="A31" s="218"/>
      <x:c r="B31" s="218"/>
      <x:c r="C31" s="218"/>
      <x:c r="D31" s="220"/>
      <x:c r="E31" s="220"/>
      <x:c r="F31" s="220"/>
      <x:c r="G31" s="220"/>
      <x:c r="H31" s="220"/>
      <x:c r="I31" s="220"/>
      <x:c r="J31" s="218"/>
      <x:c r="K31" s="218"/>
      <x:c r="P31" s="128"/>
      <x:c r="Q31" s="128"/>
      <x:c r="R31" s="128"/>
      <x:c r="S31" s="128"/>
      <x:c r="T31" s="128"/>
      <x:c r="U31" s="128"/>
    </x:row>
    <x:row r="32" spans="1:21" s="127" customFormat="1" ht="41.25" customHeight="1">
      <x:c r="A32" s="218"/>
      <x:c r="B32" s="218"/>
      <x:c r="C32" s="218"/>
      <x:c r="D32" s="387"/>
      <x:c r="E32" s="387"/>
      <x:c r="F32" s="387"/>
      <x:c r="G32" s="387"/>
      <x:c r="H32" s="387"/>
      <x:c r="I32" s="220"/>
      <x:c r="J32" s="218"/>
      <x:c r="K32" s="218"/>
      <x:c r="P32" s="128"/>
      <x:c r="Q32" s="128"/>
      <x:c r="R32" s="128"/>
      <x:c r="S32" s="128"/>
      <x:c r="T32" s="128"/>
      <x:c r="U32" s="128"/>
    </x:row>
    <x:row r="33" spans="1:21" s="127" customFormat="1" ht="24.94999999999999928946" customHeight="1">
      <x:c r="A33" s="218"/>
      <x:c r="B33" s="218"/>
      <x:c r="C33" s="218"/>
      <x:c r="D33" s="220"/>
      <x:c r="E33" s="220"/>
      <x:c r="F33" s="220"/>
      <x:c r="G33" s="220"/>
      <x:c r="H33" s="220"/>
      <x:c r="I33" s="220"/>
      <x:c r="J33" s="218"/>
      <x:c r="K33" s="218"/>
      <x:c r="P33" s="128"/>
      <x:c r="Q33" s="128"/>
      <x:c r="R33" s="128"/>
      <x:c r="S33" s="128"/>
      <x:c r="T33" s="128"/>
      <x:c r="U33" s="128"/>
    </x:row>
    <x:row r="34" spans="1:21" s="127" customFormat="1" ht="41.25" customHeight="1">
      <x:c r="A34" s="218"/>
      <x:c r="B34" s="218"/>
      <x:c r="C34" s="218"/>
      <x:c r="D34" s="387"/>
      <x:c r="E34" s="387"/>
      <x:c r="F34" s="387"/>
      <x:c r="G34" s="387"/>
      <x:c r="H34" s="387"/>
      <x:c r="I34" s="220"/>
      <x:c r="J34" s="218"/>
      <x:c r="K34" s="218"/>
      <x:c r="P34" s="128"/>
      <x:c r="Q34" s="128"/>
      <x:c r="R34" s="128"/>
      <x:c r="S34" s="128"/>
      <x:c r="T34" s="128"/>
      <x:c r="U34" s="128"/>
    </x:row>
    <x:row r="35" spans="1:21" s="127" customFormat="1" ht="24.94999999999999928946" customHeight="1">
      <x:c r="A35" s="218"/>
      <x:c r="B35" s="218"/>
      <x:c r="C35" s="220"/>
      <x:c r="D35" s="387"/>
      <x:c r="E35" s="387"/>
      <x:c r="F35" s="387"/>
      <x:c r="G35" s="387"/>
      <x:c r="H35" s="387"/>
      <x:c r="I35" s="219"/>
      <x:c r="J35" s="218"/>
      <x:c r="K35" s="218"/>
      <x:c r="P35" s="128"/>
      <x:c r="Q35" s="128"/>
      <x:c r="R35" s="128"/>
      <x:c r="S35" s="128"/>
      <x:c r="T35" s="128"/>
      <x:c r="U35" s="128"/>
    </x:row>
    <x:row r="36" spans="1:21" s="127" customFormat="1" ht="45" customHeight="1">
      <x:c r="A36" s="218"/>
      <x:c r="B36" s="218"/>
      <x:c r="C36" s="218"/>
      <x:c r="D36" s="387"/>
      <x:c r="E36" s="387"/>
      <x:c r="F36" s="387"/>
      <x:c r="G36" s="387"/>
      <x:c r="H36" s="387"/>
      <x:c r="I36" s="218"/>
      <x:c r="J36" s="218"/>
      <x:c r="K36" s="218"/>
      <x:c r="P36" s="128"/>
      <x:c r="Q36" s="128"/>
      <x:c r="R36" s="128"/>
      <x:c r="S36" s="128"/>
      <x:c r="T36" s="128"/>
      <x:c r="U36" s="128"/>
    </x:row>
    <x:row r="37" spans="1:21" s="127" customFormat="1" ht="45" customHeight="1">
      <x:c r="A37" s="218"/>
      <x:c r="B37" s="218"/>
      <x:c r="C37" s="218"/>
      <x:c r="D37" s="219"/>
      <x:c r="E37" s="219"/>
      <x:c r="F37" s="219"/>
      <x:c r="G37" s="219"/>
      <x:c r="H37" s="219"/>
      <x:c r="I37" s="218"/>
      <x:c r="J37" s="218"/>
      <x:c r="K37" s="218"/>
      <x:c r="U37" s="128"/>
    </x:row>
    <x:row r="38" spans="1:21" s="127" customFormat="1" ht="45" customHeight="1">
      <x:c r="A38" s="218"/>
      <x:c r="B38" s="218"/>
      <x:c r="C38" s="218"/>
      <x:c r="D38" s="219"/>
      <x:c r="E38" s="219"/>
      <x:c r="F38" s="219"/>
      <x:c r="G38" s="219"/>
      <x:c r="H38" s="219"/>
      <x:c r="I38" s="218"/>
      <x:c r="J38" s="218"/>
      <x:c r="K38" s="218"/>
      <x:c r="P38" s="393"/>
      <x:c r="Q38" s="393"/>
      <x:c r="R38" s="393"/>
      <x:c r="S38" s="393"/>
      <x:c r="T38" s="393"/>
      <x:c r="U38" s="128"/>
    </x:row>
    <x:row r="39" spans="1:21" s="127" customFormat="1" ht="45" customHeight="1">
      <x:c r="A39" s="218"/>
      <x:c r="B39" s="218"/>
      <x:c r="C39" s="218"/>
      <x:c r="D39" s="219"/>
      <x:c r="E39" s="219"/>
      <x:c r="F39" s="219"/>
      <x:c r="G39" s="219"/>
      <x:c r="H39" s="219"/>
      <x:c r="I39" s="218"/>
      <x:c r="J39" s="218"/>
      <x:c r="K39" s="218"/>
      <x:c r="P39" s="128"/>
      <x:c r="Q39" s="128"/>
      <x:c r="R39" s="128"/>
      <x:c r="S39" s="128"/>
      <x:c r="T39" s="128"/>
      <x:c r="U39" s="128"/>
    </x:row>
    <x:row r="40" spans="1:21" s="127" customFormat="1" ht="45" customHeight="1">
      <x:c r="A40" s="218"/>
      <x:c r="B40" s="218"/>
      <x:c r="C40" s="218"/>
      <x:c r="D40" s="219"/>
      <x:c r="E40" s="219"/>
      <x:c r="F40" s="219"/>
      <x:c r="G40" s="219"/>
      <x:c r="H40" s="219"/>
      <x:c r="I40" s="218"/>
      <x:c r="J40" s="218"/>
      <x:c r="K40" s="218"/>
      <x:c r="P40" s="128"/>
      <x:c r="Q40" s="128"/>
      <x:c r="R40" s="128"/>
      <x:c r="S40" s="128"/>
      <x:c r="T40" s="128"/>
      <x:c r="U40" s="128"/>
    </x:row>
    <x:row r="41" spans="1:21" s="127" customFormat="1" ht="45" customHeight="1">
      <x:c r="A41" s="218"/>
      <x:c r="B41" s="218"/>
      <x:c r="C41" s="218"/>
      <x:c r="D41" s="219"/>
      <x:c r="E41" s="219"/>
      <x:c r="F41" s="219"/>
      <x:c r="G41" s="219"/>
      <x:c r="H41" s="219"/>
      <x:c r="I41" s="218"/>
      <x:c r="J41" s="218"/>
      <x:c r="K41" s="218"/>
      <x:c r="P41" s="393"/>
      <x:c r="Q41" s="393"/>
      <x:c r="R41" s="393"/>
      <x:c r="S41" s="393"/>
      <x:c r="T41" s="393"/>
      <x:c r="U41" s="128"/>
    </x:row>
    <x:row r="42" spans="1:21" s="127" customFormat="1" ht="45" customHeight="1">
      <x:c r="A42" s="218"/>
      <x:c r="B42" s="218"/>
      <x:c r="C42" s="218"/>
      <x:c r="D42" s="219"/>
      <x:c r="E42" s="219"/>
      <x:c r="F42" s="219"/>
      <x:c r="G42" s="219"/>
      <x:c r="H42" s="219"/>
      <x:c r="I42" s="218"/>
      <x:c r="J42" s="218"/>
      <x:c r="K42" s="218"/>
      <x:c r="P42" s="163"/>
      <x:c r="Q42" s="163"/>
      <x:c r="R42" s="163"/>
      <x:c r="S42" s="163"/>
      <x:c r="T42" s="163"/>
      <x:c r="U42" s="128"/>
    </x:row>
    <x:row r="43" spans="1:21" s="127" customFormat="1" ht="45" customHeight="1">
      <x:c r="A43" s="218"/>
      <x:c r="B43" s="218"/>
      <x:c r="C43" s="218"/>
      <x:c r="D43" s="219"/>
      <x:c r="E43" s="219"/>
      <x:c r="F43" s="219"/>
      <x:c r="G43" s="219"/>
      <x:c r="H43" s="219"/>
      <x:c r="I43" s="218"/>
      <x:c r="J43" s="218"/>
      <x:c r="K43" s="218"/>
      <x:c r="P43" s="163"/>
      <x:c r="Q43" s="163"/>
      <x:c r="R43" s="163"/>
      <x:c r="S43" s="163"/>
      <x:c r="T43" s="163"/>
      <x:c r="U43" s="128"/>
    </x:row>
    <x:row r="44" spans="1:21" s="127" customFormat="1" ht="45" customHeight="1">
      <x:c r="A44" s="218"/>
      <x:c r="B44" s="218"/>
      <x:c r="C44" s="218"/>
      <x:c r="D44" s="219"/>
      <x:c r="E44" s="219"/>
      <x:c r="F44" s="219"/>
      <x:c r="G44" s="219"/>
      <x:c r="H44" s="219"/>
      <x:c r="I44" s="218"/>
      <x:c r="J44" s="218"/>
      <x:c r="K44" s="218"/>
      <x:c r="P44" s="163"/>
      <x:c r="Q44" s="163"/>
      <x:c r="R44" s="163"/>
      <x:c r="S44" s="163"/>
      <x:c r="T44" s="163"/>
      <x:c r="U44" s="128"/>
    </x:row>
    <x:row r="45" spans="1:21" s="127" customFormat="1" ht="45" customHeight="1">
      <x:c r="A45" s="218"/>
      <x:c r="B45" s="218"/>
      <x:c r="C45" s="218"/>
      <x:c r="D45" s="219"/>
      <x:c r="E45" s="219"/>
      <x:c r="F45" s="219"/>
      <x:c r="G45" s="219"/>
      <x:c r="H45" s="219"/>
      <x:c r="I45" s="218"/>
      <x:c r="J45" s="218"/>
      <x:c r="K45" s="218"/>
      <x:c r="P45" s="128"/>
      <x:c r="Q45" s="128"/>
      <x:c r="R45" s="128"/>
      <x:c r="S45" s="128"/>
      <x:c r="T45" s="128"/>
      <x:c r="U45" s="128"/>
    </x:row>
    <x:row r="46" spans="1:21" s="127" customFormat="1" ht="45" customHeight="1">
      <x:c r="A46" s="218"/>
      <x:c r="B46" s="218"/>
      <x:c r="C46" s="219"/>
      <x:c r="D46" s="387" t="str">
        <x:f>D22</x:f>
        <x:v>자재집계표</x:v>
      </x:c>
      <x:c r="E46" s="387"/>
      <x:c r="F46" s="387"/>
      <x:c r="G46" s="387"/>
      <x:c r="H46" s="387"/>
      <x:c r="I46" s="219"/>
      <x:c r="J46" s="218"/>
      <x:c r="K46" s="218"/>
      <x:c r="P46" s="128"/>
      <x:c r="Q46" s="128"/>
      <x:c r="R46" s="128"/>
      <x:c r="S46" s="128"/>
      <x:c r="T46" s="128"/>
      <x:c r="U46" s="128"/>
    </x:row>
    <x:row r="47" spans="1:21" s="127" customFormat="1" ht="45" customHeight="1">
      <x:c r="A47" s="218"/>
      <x:c r="B47" s="218"/>
      <x:c r="C47" s="219"/>
      <x:c r="D47" s="220"/>
      <x:c r="E47" s="220"/>
      <x:c r="F47" s="220"/>
      <x:c r="G47" s="220"/>
      <x:c r="H47" s="220"/>
      <x:c r="I47" s="219"/>
      <x:c r="J47" s="218"/>
      <x:c r="K47" s="218"/>
      <x:c r="P47" s="128"/>
      <x:c r="Q47" s="128"/>
      <x:c r="R47" s="128"/>
      <x:c r="S47" s="128"/>
      <x:c r="T47" s="128"/>
      <x:c r="U47" s="128"/>
    </x:row>
    <x:row r="48" spans="1:21" s="127" customFormat="1" ht="45" customHeight="1">
      <x:c r="A48" s="218"/>
      <x:c r="B48" s="218"/>
      <x:c r="C48" s="219"/>
      <x:c r="D48" s="220"/>
      <x:c r="E48" s="220"/>
      <x:c r="F48" s="220"/>
      <x:c r="G48" s="220"/>
      <x:c r="H48" s="220"/>
      <x:c r="I48" s="219"/>
      <x:c r="J48" s="218"/>
      <x:c r="K48" s="218"/>
      <x:c r="P48" s="128"/>
      <x:c r="Q48" s="128"/>
      <x:c r="R48" s="128"/>
      <x:c r="S48" s="128"/>
      <x:c r="T48" s="128"/>
      <x:c r="U48" s="128"/>
    </x:row>
    <x:row r="49" spans="1:21" s="127" customFormat="1" ht="45" customHeight="1">
      <x:c r="A49" s="218"/>
      <x:c r="B49" s="218"/>
      <x:c r="C49" s="219"/>
      <x:c r="D49" s="220"/>
      <x:c r="E49" s="220"/>
      <x:c r="F49" s="220"/>
      <x:c r="G49" s="220"/>
      <x:c r="H49" s="220"/>
      <x:c r="I49" s="219"/>
      <x:c r="J49" s="218"/>
      <x:c r="K49" s="218"/>
      <x:c r="P49" s="128"/>
      <x:c r="Q49" s="128"/>
      <x:c r="R49" s="128"/>
      <x:c r="S49" s="128"/>
      <x:c r="T49" s="128"/>
      <x:c r="U49" s="128"/>
    </x:row>
    <x:row r="50" spans="1:11" s="127" customFormat="1" ht="45" customHeight="1">
      <x:c r="A50" s="218"/>
      <x:c r="B50" s="218"/>
      <x:c r="C50" s="219"/>
      <x:c r="D50" s="220"/>
      <x:c r="E50" s="220"/>
      <x:c r="F50" s="220"/>
      <x:c r="G50" s="220"/>
      <x:c r="H50" s="220"/>
      <x:c r="I50" s="219"/>
      <x:c r="J50" s="218"/>
      <x:c r="K50" s="218"/>
    </x:row>
    <x:row r="51" spans="1:11" s="127" customFormat="1" ht="45" customHeight="1">
      <x:c r="A51" s="218"/>
      <x:c r="B51" s="218"/>
      <x:c r="C51" s="219"/>
      <x:c r="D51" s="220"/>
      <x:c r="E51" s="220"/>
      <x:c r="F51" s="220"/>
      <x:c r="G51" s="220"/>
      <x:c r="H51" s="220"/>
      <x:c r="I51" s="219"/>
      <x:c r="J51" s="218"/>
      <x:c r="K51" s="218"/>
    </x:row>
    <x:row r="52" spans="1:11" s="127" customFormat="1" ht="45" customHeight="1">
      <x:c r="A52" s="218"/>
      <x:c r="B52" s="218"/>
      <x:c r="C52" s="219"/>
      <x:c r="D52" s="220"/>
      <x:c r="E52" s="220"/>
      <x:c r="F52" s="220"/>
      <x:c r="G52" s="220"/>
      <x:c r="H52" s="220"/>
      <x:c r="I52" s="219"/>
      <x:c r="J52" s="218"/>
      <x:c r="K52" s="218"/>
    </x:row>
    <x:row r="53" spans="1:11" s="127" customFormat="1" ht="45" customHeight="1">
      <x:c r="A53" s="218"/>
      <x:c r="B53" s="218"/>
      <x:c r="C53" s="219"/>
      <x:c r="D53" s="220"/>
      <x:c r="E53" s="220"/>
      <x:c r="F53" s="220"/>
      <x:c r="G53" s="220"/>
      <x:c r="H53" s="220"/>
      <x:c r="I53" s="219"/>
      <x:c r="J53" s="218"/>
      <x:c r="K53" s="218"/>
    </x:row>
    <x:row r="54" spans="1:11" s="127" customFormat="1" ht="45" customHeight="1">
      <x:c r="A54" s="218"/>
      <x:c r="B54" s="218"/>
      <x:c r="C54" s="219"/>
      <x:c r="D54" s="220"/>
      <x:c r="E54" s="220"/>
      <x:c r="F54" s="220"/>
      <x:c r="G54" s="220"/>
      <x:c r="H54" s="220"/>
      <x:c r="I54" s="219"/>
      <x:c r="J54" s="218"/>
      <x:c r="K54" s="218"/>
    </x:row>
    <x:row r="55" spans="1:11" s="127" customFormat="1" ht="45" customHeight="1">
      <x:c r="A55" s="218"/>
      <x:c r="B55" s="218"/>
      <x:c r="C55" s="219"/>
      <x:c r="D55" s="220"/>
      <x:c r="E55" s="220"/>
      <x:c r="F55" s="220"/>
      <x:c r="G55" s="220"/>
      <x:c r="H55" s="220"/>
      <x:c r="I55" s="219"/>
      <x:c r="J55" s="218"/>
      <x:c r="K55" s="218"/>
    </x:row>
    <x:row r="56" spans="1:11" s="127" customFormat="1" ht="45" customHeight="1">
      <x:c r="A56" s="218"/>
      <x:c r="B56" s="218"/>
      <x:c r="C56" s="219"/>
      <x:c r="D56" s="220"/>
      <x:c r="E56" s="220"/>
      <x:c r="F56" s="220"/>
      <x:c r="G56" s="220"/>
      <x:c r="H56" s="220"/>
      <x:c r="I56" s="219"/>
      <x:c r="J56" s="218"/>
      <x:c r="K56" s="218"/>
    </x:row>
    <x:row r="57" spans="1:11" s="127" customFormat="1" ht="45" customHeight="1">
      <x:c r="A57" s="218"/>
      <x:c r="B57" s="218"/>
      <x:c r="C57" s="219"/>
      <x:c r="D57" s="220"/>
      <x:c r="E57" s="220"/>
      <x:c r="F57" s="220"/>
      <x:c r="G57" s="220"/>
      <x:c r="H57" s="220"/>
      <x:c r="I57" s="219"/>
      <x:c r="J57" s="218"/>
      <x:c r="K57" s="218"/>
    </x:row>
    <x:row r="58" spans="1:11" s="127" customFormat="1" ht="45" customHeight="1">
      <x:c r="A58" s="218"/>
      <x:c r="B58" s="218"/>
      <x:c r="C58" s="219"/>
      <x:c r="D58" s="220"/>
      <x:c r="E58" s="220"/>
      <x:c r="F58" s="220"/>
      <x:c r="G58" s="220"/>
      <x:c r="H58" s="220"/>
      <x:c r="I58" s="219"/>
      <x:c r="J58" s="218"/>
      <x:c r="K58" s="218"/>
    </x:row>
    <x:row r="59" spans="1:11" s="127" customFormat="1" ht="45" customHeight="1">
      <x:c r="A59" s="218"/>
      <x:c r="B59" s="218"/>
      <x:c r="C59" s="219"/>
      <x:c r="D59" s="220"/>
      <x:c r="E59" s="220"/>
      <x:c r="F59" s="220"/>
      <x:c r="G59" s="220"/>
      <x:c r="H59" s="220"/>
      <x:c r="I59" s="219"/>
      <x:c r="J59" s="218"/>
      <x:c r="K59" s="218"/>
    </x:row>
    <x:row r="60" spans="1:11" s="127" customFormat="1" ht="45" customHeight="1">
      <x:c r="A60" s="218"/>
      <x:c r="B60" s="218"/>
      <x:c r="C60" s="219"/>
      <x:c r="D60" s="220"/>
      <x:c r="E60" s="220"/>
      <x:c r="F60" s="220"/>
      <x:c r="G60" s="220"/>
      <x:c r="H60" s="220"/>
      <x:c r="I60" s="219"/>
      <x:c r="J60" s="218"/>
      <x:c r="K60" s="218"/>
    </x:row>
    <x:row r="61" spans="1:11" s="127" customFormat="1" ht="45" customHeight="1">
      <x:c r="A61" s="218"/>
      <x:c r="B61" s="218"/>
      <x:c r="C61" s="219"/>
      <x:c r="D61" s="220"/>
      <x:c r="E61" s="220"/>
      <x:c r="F61" s="220"/>
      <x:c r="G61" s="220"/>
      <x:c r="H61" s="220"/>
      <x:c r="I61" s="219"/>
      <x:c r="J61" s="218"/>
      <x:c r="K61" s="218"/>
    </x:row>
    <x:row r="62" spans="1:11" s="127" customFormat="1" ht="45" customHeight="1">
      <x:c r="A62" s="218"/>
      <x:c r="B62" s="218"/>
      <x:c r="C62" s="219"/>
      <x:c r="D62" s="220"/>
      <x:c r="E62" s="220"/>
      <x:c r="F62" s="220"/>
      <x:c r="G62" s="220"/>
      <x:c r="H62" s="220"/>
      <x:c r="I62" s="219"/>
      <x:c r="J62" s="218"/>
      <x:c r="K62" s="218"/>
    </x:row>
    <x:row r="63" spans="1:11" s="127" customFormat="1" ht="45" customHeight="1">
      <x:c r="A63" s="218"/>
      <x:c r="B63" s="218"/>
      <x:c r="C63" s="218"/>
      <x:c r="D63" s="387" t="str">
        <x:f>D24</x:f>
        <x:v>토공</x:v>
      </x:c>
      <x:c r="E63" s="387"/>
      <x:c r="F63" s="387"/>
      <x:c r="G63" s="387"/>
      <x:c r="H63" s="387"/>
      <x:c r="I63" s="220"/>
      <x:c r="J63" s="218"/>
      <x:c r="K63" s="218"/>
    </x:row>
    <x:row r="64" spans="1:11" s="127" customFormat="1" ht="45" customHeight="1">
      <x:c r="A64" s="218"/>
      <x:c r="B64" s="218"/>
      <x:c r="C64" s="218"/>
      <x:c r="D64" s="220"/>
      <x:c r="E64" s="220"/>
      <x:c r="F64" s="220"/>
      <x:c r="G64" s="220"/>
      <x:c r="H64" s="220"/>
      <x:c r="I64" s="220"/>
      <x:c r="J64" s="218"/>
      <x:c r="K64" s="218"/>
    </x:row>
    <x:row r="65" spans="1:11" s="127" customFormat="1" ht="45" customHeight="1">
      <x:c r="A65" s="218"/>
      <x:c r="B65" s="218"/>
      <x:c r="C65" s="218"/>
      <x:c r="D65" s="220"/>
      <x:c r="E65" s="220"/>
      <x:c r="F65" s="220"/>
      <x:c r="G65" s="220"/>
      <x:c r="H65" s="220"/>
      <x:c r="I65" s="220"/>
      <x:c r="J65" s="218"/>
      <x:c r="K65" s="218"/>
    </x:row>
    <x:row r="66" spans="1:11" s="127" customFormat="1" ht="45" customHeight="1">
      <x:c r="A66" s="218"/>
      <x:c r="B66" s="218"/>
      <x:c r="C66" s="218"/>
      <x:c r="D66" s="220"/>
      <x:c r="E66" s="220"/>
      <x:c r="F66" s="220"/>
      <x:c r="G66" s="220"/>
      <x:c r="H66" s="220"/>
      <x:c r="I66" s="220"/>
      <x:c r="J66" s="218"/>
      <x:c r="K66" s="218"/>
    </x:row>
    <x:row r="67" spans="1:11" s="127" customFormat="1" ht="45" customHeight="1">
      <x:c r="A67" s="218"/>
      <x:c r="B67" s="218"/>
      <x:c r="C67" s="218"/>
      <x:c r="D67" s="220"/>
      <x:c r="E67" s="220"/>
      <x:c r="F67" s="220"/>
      <x:c r="G67" s="220"/>
      <x:c r="H67" s="220"/>
      <x:c r="I67" s="220"/>
      <x:c r="J67" s="218"/>
      <x:c r="K67" s="218"/>
    </x:row>
    <x:row r="68" spans="1:11" s="127" customFormat="1" ht="45" customHeight="1">
      <x:c r="A68" s="218"/>
      <x:c r="B68" s="218"/>
      <x:c r="C68" s="218"/>
      <x:c r="D68" s="220"/>
      <x:c r="E68" s="220"/>
      <x:c r="F68" s="220"/>
      <x:c r="G68" s="220"/>
      <x:c r="H68" s="220"/>
      <x:c r="I68" s="220"/>
      <x:c r="J68" s="218"/>
      <x:c r="K68" s="218"/>
    </x:row>
    <x:row r="69" spans="1:11" s="127" customFormat="1" ht="45" customHeight="1">
      <x:c r="A69" s="218"/>
      <x:c r="B69" s="218"/>
      <x:c r="C69" s="218"/>
      <x:c r="D69" s="220"/>
      <x:c r="E69" s="220"/>
      <x:c r="F69" s="220"/>
      <x:c r="G69" s="220"/>
      <x:c r="H69" s="220"/>
      <x:c r="I69" s="220"/>
      <x:c r="J69" s="218"/>
      <x:c r="K69" s="218"/>
    </x:row>
    <x:row r="70" spans="1:11" s="127" customFormat="1" ht="45" customHeight="1">
      <x:c r="A70" s="218"/>
      <x:c r="B70" s="218"/>
      <x:c r="C70" s="218"/>
      <x:c r="D70" s="220"/>
      <x:c r="E70" s="220"/>
      <x:c r="F70" s="220"/>
      <x:c r="G70" s="220"/>
      <x:c r="H70" s="220"/>
      <x:c r="I70" s="220"/>
      <x:c r="J70" s="218"/>
      <x:c r="K70" s="218"/>
    </x:row>
    <x:row r="71" spans="1:11" s="127" customFormat="1" ht="45" customHeight="1">
      <x:c r="A71" s="218"/>
      <x:c r="B71" s="218"/>
      <x:c r="C71" s="218"/>
      <x:c r="D71" s="220"/>
      <x:c r="E71" s="220"/>
      <x:c r="F71" s="220"/>
      <x:c r="G71" s="220"/>
      <x:c r="H71" s="220"/>
      <x:c r="I71" s="220"/>
      <x:c r="J71" s="218"/>
      <x:c r="K71" s="218"/>
    </x:row>
    <x:row r="72" spans="1:11" s="127" customFormat="1" ht="45" customHeight="1">
      <x:c r="A72" s="218"/>
      <x:c r="B72" s="218"/>
      <x:c r="C72" s="218"/>
      <x:c r="D72" s="220"/>
      <x:c r="E72" s="220"/>
      <x:c r="F72" s="220"/>
      <x:c r="G72" s="220"/>
      <x:c r="H72" s="220"/>
      <x:c r="I72" s="220"/>
      <x:c r="J72" s="218"/>
      <x:c r="K72" s="218"/>
    </x:row>
    <x:row r="73" spans="1:11" s="127" customFormat="1" ht="45" customHeight="1">
      <x:c r="A73" s="218"/>
      <x:c r="B73" s="218"/>
      <x:c r="C73" s="218"/>
      <x:c r="D73" s="220"/>
      <x:c r="E73" s="220"/>
      <x:c r="F73" s="220"/>
      <x:c r="G73" s="220"/>
      <x:c r="H73" s="220"/>
      <x:c r="I73" s="220"/>
      <x:c r="J73" s="218"/>
      <x:c r="K73" s="218"/>
    </x:row>
    <x:row r="74" spans="1:11" s="127" customFormat="1" ht="45" customHeight="1">
      <x:c r="A74" s="218"/>
      <x:c r="B74" s="218"/>
      <x:c r="C74" s="218"/>
      <x:c r="D74" s="220"/>
      <x:c r="E74" s="220"/>
      <x:c r="F74" s="220"/>
      <x:c r="G74" s="220"/>
      <x:c r="H74" s="220"/>
      <x:c r="I74" s="220"/>
      <x:c r="J74" s="218"/>
      <x:c r="K74" s="218"/>
    </x:row>
    <x:row r="75" spans="1:11" s="127" customFormat="1" ht="45" customHeight="1">
      <x:c r="A75" s="218"/>
      <x:c r="B75" s="218"/>
      <x:c r="C75" s="218"/>
      <x:c r="D75" s="220"/>
      <x:c r="E75" s="220"/>
      <x:c r="F75" s="220"/>
      <x:c r="G75" s="220"/>
      <x:c r="H75" s="220"/>
      <x:c r="I75" s="220"/>
      <x:c r="J75" s="218"/>
      <x:c r="K75" s="218"/>
    </x:row>
    <x:row r="76" spans="1:11" s="127" customFormat="1" ht="45" customHeight="1">
      <x:c r="A76" s="218"/>
      <x:c r="B76" s="218"/>
      <x:c r="C76" s="218"/>
      <x:c r="D76" s="220"/>
      <x:c r="E76" s="220"/>
      <x:c r="F76" s="220"/>
      <x:c r="G76" s="220"/>
      <x:c r="H76" s="220"/>
      <x:c r="I76" s="220"/>
      <x:c r="J76" s="218"/>
      <x:c r="K76" s="218"/>
    </x:row>
    <x:row r="77" spans="1:11" s="127" customFormat="1" ht="45" customHeight="1">
      <x:c r="A77" s="218"/>
      <x:c r="B77" s="218"/>
      <x:c r="C77" s="218"/>
      <x:c r="D77" s="220"/>
      <x:c r="E77" s="220"/>
      <x:c r="F77" s="220"/>
      <x:c r="G77" s="220"/>
      <x:c r="H77" s="220"/>
      <x:c r="I77" s="220"/>
      <x:c r="J77" s="218"/>
      <x:c r="K77" s="218"/>
    </x:row>
    <x:row r="78" spans="1:11" s="127" customFormat="1" ht="45" customHeight="1">
      <x:c r="A78" s="218"/>
      <x:c r="B78" s="218"/>
      <x:c r="C78" s="218"/>
      <x:c r="D78" s="220"/>
      <x:c r="E78" s="220"/>
      <x:c r="F78" s="220"/>
      <x:c r="G78" s="220"/>
      <x:c r="H78" s="220"/>
      <x:c r="I78" s="220"/>
      <x:c r="J78" s="218"/>
      <x:c r="K78" s="218"/>
    </x:row>
    <x:row r="79" spans="1:11" s="127" customFormat="1" ht="45" customHeight="1">
      <x:c r="A79" s="218"/>
      <x:c r="B79" s="218"/>
      <x:c r="C79" s="218"/>
      <x:c r="D79" s="220"/>
      <x:c r="E79" s="220"/>
      <x:c r="F79" s="220"/>
      <x:c r="G79" s="220"/>
      <x:c r="H79" s="220"/>
      <x:c r="I79" s="220"/>
      <x:c r="J79" s="218"/>
      <x:c r="K79" s="218"/>
    </x:row>
    <x:row r="80" spans="1:11" s="127" customFormat="1" ht="45" customHeight="1">
      <x:c r="A80" s="218"/>
      <x:c r="B80" s="218"/>
      <x:c r="C80" s="218"/>
      <x:c r="D80" s="387" t="str">
        <x:f>D26</x:f>
        <x:v>배수공</x:v>
      </x:c>
      <x:c r="E80" s="387"/>
      <x:c r="F80" s="387"/>
      <x:c r="G80" s="387"/>
      <x:c r="H80" s="387"/>
      <x:c r="I80" s="219"/>
      <x:c r="J80" s="218"/>
      <x:c r="K80" s="218"/>
    </x:row>
    <x:row r="81" spans="1:11" s="127" customFormat="1" ht="45" customHeight="1">
      <x:c r="A81" s="218"/>
      <x:c r="B81" s="218"/>
      <x:c r="C81" s="218"/>
      <x:c r="D81" s="220"/>
      <x:c r="E81" s="220"/>
      <x:c r="F81" s="220"/>
      <x:c r="G81" s="220"/>
      <x:c r="H81" s="220"/>
      <x:c r="I81" s="219"/>
      <x:c r="J81" s="218"/>
      <x:c r="K81" s="218"/>
    </x:row>
    <x:row r="82" spans="1:11" s="127" customFormat="1" ht="45" customHeight="1">
      <x:c r="A82" s="218"/>
      <x:c r="B82" s="218"/>
      <x:c r="C82" s="218"/>
      <x:c r="D82" s="220"/>
      <x:c r="E82" s="220"/>
      <x:c r="F82" s="220"/>
      <x:c r="G82" s="220"/>
      <x:c r="H82" s="220"/>
      <x:c r="I82" s="219"/>
      <x:c r="J82" s="218"/>
      <x:c r="K82" s="218"/>
    </x:row>
    <x:row r="83" spans="1:11" s="127" customFormat="1" ht="45" customHeight="1">
      <x:c r="A83" s="218"/>
      <x:c r="B83" s="218"/>
      <x:c r="C83" s="218"/>
      <x:c r="D83" s="220"/>
      <x:c r="E83" s="220"/>
      <x:c r="F83" s="220"/>
      <x:c r="G83" s="220"/>
      <x:c r="H83" s="220"/>
      <x:c r="I83" s="219"/>
      <x:c r="J83" s="218"/>
      <x:c r="K83" s="218"/>
    </x:row>
    <x:row r="84" spans="1:11" s="127" customFormat="1" ht="45" customHeight="1">
      <x:c r="A84" s="218"/>
      <x:c r="B84" s="218"/>
      <x:c r="C84" s="218"/>
      <x:c r="D84" s="220"/>
      <x:c r="E84" s="220"/>
      <x:c r="F84" s="220"/>
      <x:c r="G84" s="220"/>
      <x:c r="H84" s="220"/>
      <x:c r="I84" s="219"/>
      <x:c r="J84" s="218"/>
      <x:c r="K84" s="218"/>
    </x:row>
    <x:row r="85" spans="1:11" s="127" customFormat="1" ht="45" customHeight="1">
      <x:c r="A85" s="218"/>
      <x:c r="B85" s="218"/>
      <x:c r="C85" s="218"/>
      <x:c r="D85" s="220"/>
      <x:c r="E85" s="220"/>
      <x:c r="F85" s="220"/>
      <x:c r="G85" s="220"/>
      <x:c r="H85" s="220"/>
      <x:c r="I85" s="219"/>
      <x:c r="J85" s="218"/>
      <x:c r="K85" s="218"/>
    </x:row>
    <x:row r="86" spans="1:11" s="127" customFormat="1" ht="45" customHeight="1">
      <x:c r="A86" s="218"/>
      <x:c r="B86" s="218"/>
      <x:c r="C86" s="218"/>
      <x:c r="D86" s="220"/>
      <x:c r="E86" s="220"/>
      <x:c r="F86" s="220"/>
      <x:c r="G86" s="220"/>
      <x:c r="H86" s="220"/>
      <x:c r="I86" s="219"/>
      <x:c r="J86" s="218"/>
      <x:c r="K86" s="218"/>
    </x:row>
    <x:row r="87" spans="1:11" s="127" customFormat="1" ht="45" customHeight="1">
      <x:c r="A87" s="218"/>
      <x:c r="B87" s="218"/>
      <x:c r="C87" s="218"/>
      <x:c r="D87" s="220"/>
      <x:c r="E87" s="220"/>
      <x:c r="F87" s="220"/>
      <x:c r="G87" s="220"/>
      <x:c r="H87" s="220"/>
      <x:c r="I87" s="219"/>
      <x:c r="J87" s="218"/>
      <x:c r="K87" s="218"/>
    </x:row>
    <x:row r="88" spans="1:11" s="127" customFormat="1" ht="45" customHeight="1">
      <x:c r="A88" s="218"/>
      <x:c r="B88" s="218"/>
      <x:c r="C88" s="218"/>
      <x:c r="D88" s="220"/>
      <x:c r="E88" s="220"/>
      <x:c r="F88" s="220"/>
      <x:c r="G88" s="220"/>
      <x:c r="H88" s="220"/>
      <x:c r="I88" s="219"/>
      <x:c r="J88" s="218"/>
      <x:c r="K88" s="218"/>
    </x:row>
    <x:row r="89" spans="1:11" s="127" customFormat="1" ht="45" customHeight="1">
      <x:c r="A89" s="218"/>
      <x:c r="B89" s="218"/>
      <x:c r="C89" s="218"/>
      <x:c r="D89" s="220"/>
      <x:c r="E89" s="220"/>
      <x:c r="F89" s="220"/>
      <x:c r="G89" s="220"/>
      <x:c r="H89" s="220"/>
      <x:c r="I89" s="220"/>
      <x:c r="J89" s="218"/>
      <x:c r="K89" s="218"/>
    </x:row>
    <x:row r="90" spans="1:11" s="127" customFormat="1" ht="45" customHeight="1">
      <x:c r="A90" s="218"/>
      <x:c r="B90" s="218"/>
      <x:c r="C90" s="218"/>
      <x:c r="D90" s="220"/>
      <x:c r="E90" s="220"/>
      <x:c r="F90" s="220"/>
      <x:c r="G90" s="220"/>
      <x:c r="H90" s="220"/>
      <x:c r="I90" s="220"/>
      <x:c r="J90" s="218"/>
      <x:c r="K90" s="218"/>
    </x:row>
    <x:row r="91" spans="1:11" s="127" customFormat="1" ht="45" customHeight="1">
      <x:c r="A91" s="218"/>
      <x:c r="B91" s="218"/>
      <x:c r="C91" s="218"/>
      <x:c r="D91" s="220"/>
      <x:c r="E91" s="220"/>
      <x:c r="F91" s="220"/>
      <x:c r="G91" s="220"/>
      <x:c r="H91" s="220"/>
      <x:c r="I91" s="220"/>
      <x:c r="J91" s="218"/>
      <x:c r="K91" s="218"/>
    </x:row>
    <x:row r="92" spans="1:11" s="127" customFormat="1" ht="45" customHeight="1">
      <x:c r="A92" s="218"/>
      <x:c r="B92" s="218"/>
      <x:c r="C92" s="218"/>
      <x:c r="D92" s="220"/>
      <x:c r="E92" s="220"/>
      <x:c r="F92" s="220"/>
      <x:c r="G92" s="220"/>
      <x:c r="H92" s="220"/>
      <x:c r="I92" s="220"/>
      <x:c r="J92" s="218"/>
      <x:c r="K92" s="218"/>
    </x:row>
    <x:row r="93" spans="1:11" s="127" customFormat="1" ht="45" customHeight="1">
      <x:c r="A93" s="218"/>
      <x:c r="B93" s="218"/>
      <x:c r="C93" s="218"/>
      <x:c r="D93" s="220"/>
      <x:c r="E93" s="220"/>
      <x:c r="F93" s="220"/>
      <x:c r="G93" s="220"/>
      <x:c r="H93" s="220"/>
      <x:c r="I93" s="220"/>
      <x:c r="J93" s="218"/>
      <x:c r="K93" s="218"/>
    </x:row>
    <x:row r="94" spans="1:11" s="127" customFormat="1" ht="45" customHeight="1">
      <x:c r="A94" s="218"/>
      <x:c r="B94" s="218"/>
      <x:c r="C94" s="218"/>
      <x:c r="D94" s="220"/>
      <x:c r="E94" s="220"/>
      <x:c r="F94" s="220"/>
      <x:c r="G94" s="220"/>
      <x:c r="H94" s="220"/>
      <x:c r="I94" s="220"/>
      <x:c r="J94" s="218"/>
      <x:c r="K94" s="218"/>
    </x:row>
    <x:row r="95" spans="1:11" s="127" customFormat="1" ht="45" customHeight="1">
      <x:c r="A95" s="218"/>
      <x:c r="B95" s="218"/>
      <x:c r="C95" s="218"/>
      <x:c r="D95" s="220"/>
      <x:c r="E95" s="220"/>
      <x:c r="F95" s="220"/>
      <x:c r="G95" s="220"/>
      <x:c r="H95" s="220"/>
      <x:c r="I95" s="220"/>
      <x:c r="J95" s="218"/>
      <x:c r="K95" s="218"/>
    </x:row>
    <x:row r="96" spans="1:11" s="127" customFormat="1" ht="45" customHeight="1">
      <x:c r="A96" s="218"/>
      <x:c r="B96" s="218"/>
      <x:c r="C96" s="218"/>
      <x:c r="D96" s="220"/>
      <x:c r="E96" s="220"/>
      <x:c r="F96" s="220"/>
      <x:c r="G96" s="220"/>
      <x:c r="H96" s="220"/>
      <x:c r="I96" s="220"/>
      <x:c r="J96" s="218"/>
      <x:c r="K96" s="218"/>
    </x:row>
    <x:row r="97" spans="1:11" s="127" customFormat="1" ht="45" customHeight="1">
      <x:c r="A97" s="218"/>
      <x:c r="B97" s="218"/>
      <x:c r="C97" s="218"/>
      <x:c r="D97" s="387" t="str">
        <x:f>D28</x:f>
        <x:v>포장공</x:v>
      </x:c>
      <x:c r="E97" s="387"/>
      <x:c r="F97" s="387"/>
      <x:c r="G97" s="387"/>
      <x:c r="H97" s="387"/>
      <x:c r="I97" s="219"/>
      <x:c r="J97" s="218"/>
      <x:c r="K97" s="218"/>
    </x:row>
    <x:row r="98" spans="1:11" s="127" customFormat="1" ht="45" customHeight="1">
      <x:c r="A98" s="218"/>
      <x:c r="B98" s="218"/>
      <x:c r="C98" s="218"/>
      <x:c r="D98" s="220"/>
      <x:c r="E98" s="220"/>
      <x:c r="F98" s="220"/>
      <x:c r="G98" s="220"/>
      <x:c r="H98" s="220"/>
      <x:c r="I98" s="219"/>
      <x:c r="J98" s="218"/>
      <x:c r="K98" s="218"/>
    </x:row>
    <x:row r="99" spans="1:11" s="127" customFormat="1" ht="45" customHeight="1">
      <x:c r="A99" s="218"/>
      <x:c r="B99" s="218"/>
      <x:c r="C99" s="218"/>
      <x:c r="D99" s="220"/>
      <x:c r="E99" s="220"/>
      <x:c r="F99" s="220"/>
      <x:c r="G99" s="220"/>
      <x:c r="H99" s="220"/>
      <x:c r="I99" s="219"/>
      <x:c r="J99" s="218"/>
      <x:c r="K99" s="218"/>
    </x:row>
    <x:row r="100" spans="1:11" s="127" customFormat="1" ht="45" customHeight="1">
      <x:c r="A100" s="218"/>
      <x:c r="B100" s="218"/>
      <x:c r="C100" s="218"/>
      <x:c r="D100" s="220"/>
      <x:c r="E100" s="220"/>
      <x:c r="F100" s="220"/>
      <x:c r="G100" s="220"/>
      <x:c r="H100" s="220"/>
      <x:c r="I100" s="219"/>
      <x:c r="J100" s="218"/>
      <x:c r="K100" s="218"/>
    </x:row>
    <x:row r="101" spans="1:11" s="127" customFormat="1" ht="45" customHeight="1">
      <x:c r="A101" s="218"/>
      <x:c r="B101" s="218"/>
      <x:c r="C101" s="218"/>
      <x:c r="D101" s="220"/>
      <x:c r="E101" s="220"/>
      <x:c r="F101" s="220"/>
      <x:c r="G101" s="220"/>
      <x:c r="H101" s="220"/>
      <x:c r="I101" s="219"/>
      <x:c r="J101" s="218"/>
      <x:c r="K101" s="218"/>
    </x:row>
    <x:row r="102" spans="1:11" s="127" customFormat="1" ht="45" customHeight="1">
      <x:c r="A102" s="218"/>
      <x:c r="B102" s="218"/>
      <x:c r="C102" s="218"/>
      <x:c r="D102" s="220"/>
      <x:c r="E102" s="220"/>
      <x:c r="F102" s="220"/>
      <x:c r="G102" s="220"/>
      <x:c r="H102" s="220"/>
      <x:c r="I102" s="219"/>
      <x:c r="J102" s="218"/>
      <x:c r="K102" s="218"/>
    </x:row>
    <x:row r="103" spans="1:11" s="127" customFormat="1" ht="45" customHeight="1">
      <x:c r="A103" s="218"/>
      <x:c r="B103" s="218"/>
      <x:c r="C103" s="218"/>
      <x:c r="D103" s="220"/>
      <x:c r="E103" s="220"/>
      <x:c r="F103" s="220"/>
      <x:c r="G103" s="220"/>
      <x:c r="H103" s="220"/>
      <x:c r="I103" s="219"/>
      <x:c r="J103" s="218"/>
      <x:c r="K103" s="218"/>
    </x:row>
    <x:row r="104" spans="1:11" s="127" customFormat="1" ht="45" customHeight="1">
      <x:c r="A104" s="218"/>
      <x:c r="B104" s="218"/>
      <x:c r="C104" s="218"/>
      <x:c r="D104" s="220"/>
      <x:c r="E104" s="220"/>
      <x:c r="F104" s="220"/>
      <x:c r="G104" s="220"/>
      <x:c r="H104" s="220"/>
      <x:c r="I104" s="219"/>
      <x:c r="J104" s="218"/>
      <x:c r="K104" s="218"/>
    </x:row>
    <x:row r="105" spans="1:11" s="127" customFormat="1" ht="45" customHeight="1">
      <x:c r="A105" s="218"/>
      <x:c r="B105" s="218"/>
      <x:c r="C105" s="218"/>
      <x:c r="D105" s="220"/>
      <x:c r="E105" s="220"/>
      <x:c r="F105" s="220"/>
      <x:c r="G105" s="220"/>
      <x:c r="H105" s="220"/>
      <x:c r="I105" s="219"/>
      <x:c r="J105" s="218"/>
      <x:c r="K105" s="218"/>
    </x:row>
    <x:row r="106" spans="1:11" s="127" customFormat="1" ht="45" customHeight="1">
      <x:c r="A106" s="218"/>
      <x:c r="B106" s="218"/>
      <x:c r="C106" s="218"/>
      <x:c r="D106" s="220"/>
      <x:c r="E106" s="220"/>
      <x:c r="F106" s="220"/>
      <x:c r="G106" s="220"/>
      <x:c r="H106" s="220"/>
      <x:c r="I106" s="220"/>
      <x:c r="J106" s="218"/>
      <x:c r="K106" s="218"/>
    </x:row>
    <x:row r="107" spans="1:11" s="127" customFormat="1" ht="45" customHeight="1">
      <x:c r="A107" s="218"/>
      <x:c r="B107" s="218"/>
      <x:c r="C107" s="218"/>
      <x:c r="D107" s="220"/>
      <x:c r="E107" s="220"/>
      <x:c r="F107" s="220"/>
      <x:c r="G107" s="220"/>
      <x:c r="H107" s="220"/>
      <x:c r="I107" s="220"/>
      <x:c r="J107" s="218"/>
      <x:c r="K107" s="218"/>
    </x:row>
    <x:row r="108" spans="1:11" s="127" customFormat="1" ht="45" customHeight="1">
      <x:c r="A108" s="218"/>
      <x:c r="B108" s="218"/>
      <x:c r="C108" s="218"/>
      <x:c r="D108" s="220"/>
      <x:c r="E108" s="220"/>
      <x:c r="F108" s="220"/>
      <x:c r="G108" s="220"/>
      <x:c r="H108" s="220"/>
      <x:c r="I108" s="220"/>
      <x:c r="J108" s="218"/>
      <x:c r="K108" s="218"/>
    </x:row>
    <x:row r="109" spans="1:11" s="127" customFormat="1" ht="45" customHeight="1">
      <x:c r="A109" s="218"/>
      <x:c r="B109" s="218"/>
      <x:c r="C109" s="218"/>
      <x:c r="D109" s="220"/>
      <x:c r="E109" s="220"/>
      <x:c r="F109" s="220"/>
      <x:c r="G109" s="220"/>
      <x:c r="H109" s="220"/>
      <x:c r="I109" s="220"/>
      <x:c r="J109" s="218"/>
      <x:c r="K109" s="218"/>
    </x:row>
    <x:row r="110" spans="1:11" s="127" customFormat="1" ht="45" customHeight="1">
      <x:c r="A110" s="218"/>
      <x:c r="B110" s="218"/>
      <x:c r="C110" s="218"/>
      <x:c r="D110" s="220"/>
      <x:c r="E110" s="220"/>
      <x:c r="F110" s="220"/>
      <x:c r="G110" s="220"/>
      <x:c r="H110" s="220"/>
      <x:c r="I110" s="220"/>
      <x:c r="J110" s="218"/>
      <x:c r="K110" s="218"/>
    </x:row>
    <x:row r="111" spans="1:11" s="127" customFormat="1" ht="45" customHeight="1">
      <x:c r="A111" s="218"/>
      <x:c r="B111" s="218"/>
      <x:c r="C111" s="218"/>
      <x:c r="D111" s="220"/>
      <x:c r="E111" s="220"/>
      <x:c r="F111" s="220"/>
      <x:c r="G111" s="220"/>
      <x:c r="H111" s="220"/>
      <x:c r="I111" s="220"/>
      <x:c r="J111" s="218"/>
      <x:c r="K111" s="218"/>
    </x:row>
    <x:row r="112" spans="1:11" s="127" customFormat="1" ht="45" customHeight="1">
      <x:c r="A112" s="218"/>
      <x:c r="B112" s="218"/>
      <x:c r="C112" s="218"/>
      <x:c r="D112" s="220"/>
      <x:c r="E112" s="220"/>
      <x:c r="F112" s="220"/>
      <x:c r="G112" s="220"/>
      <x:c r="H112" s="220"/>
      <x:c r="I112" s="220"/>
      <x:c r="J112" s="218"/>
      <x:c r="K112" s="218"/>
    </x:row>
    <x:row r="113" spans="1:11" s="127" customFormat="1" ht="45" customHeight="1">
      <x:c r="A113" s="218"/>
      <x:c r="B113" s="218"/>
      <x:c r="C113" s="218"/>
      <x:c r="D113" s="220"/>
      <x:c r="E113" s="220"/>
      <x:c r="F113" s="220"/>
      <x:c r="G113" s="220"/>
      <x:c r="H113" s="220"/>
      <x:c r="I113" s="220"/>
      <x:c r="J113" s="218"/>
      <x:c r="K113" s="218"/>
    </x:row>
    <x:row r="114" spans="1:11" s="127" customFormat="1" ht="45" customHeight="1">
      <x:c r="A114" s="218"/>
      <x:c r="B114" s="218"/>
      <x:c r="C114" s="218"/>
      <x:c r="D114" s="387" t="str">
        <x:f>D30</x:f>
        <x:v>부대공</x:v>
      </x:c>
      <x:c r="E114" s="387"/>
      <x:c r="F114" s="387"/>
      <x:c r="G114" s="387"/>
      <x:c r="H114" s="387"/>
      <x:c r="I114" s="219"/>
      <x:c r="J114" s="218"/>
      <x:c r="K114" s="218"/>
    </x:row>
    <x:row r="115" spans="1:11" s="127" customFormat="1" ht="45" customHeight="1">
      <x:c r="A115" s="218"/>
      <x:c r="B115" s="218"/>
      <x:c r="C115" s="218"/>
      <x:c r="D115" s="220"/>
      <x:c r="E115" s="220"/>
      <x:c r="F115" s="220"/>
      <x:c r="G115" s="220"/>
      <x:c r="H115" s="220"/>
      <x:c r="I115" s="219"/>
      <x:c r="J115" s="218"/>
      <x:c r="K115" s="218"/>
    </x:row>
    <x:row r="116" spans="1:11" s="127" customFormat="1" ht="45" customHeight="1">
      <x:c r="A116" s="218"/>
      <x:c r="B116" s="218"/>
      <x:c r="C116" s="218"/>
      <x:c r="D116" s="220"/>
      <x:c r="E116" s="220"/>
      <x:c r="F116" s="220"/>
      <x:c r="G116" s="220"/>
      <x:c r="H116" s="220"/>
      <x:c r="I116" s="219"/>
      <x:c r="J116" s="218"/>
      <x:c r="K116" s="218"/>
    </x:row>
    <x:row r="117" spans="1:11" s="127" customFormat="1" ht="45" customHeight="1">
      <x:c r="A117" s="218"/>
      <x:c r="B117" s="218"/>
      <x:c r="C117" s="218"/>
      <x:c r="D117" s="220"/>
      <x:c r="E117" s="220"/>
      <x:c r="F117" s="220"/>
      <x:c r="G117" s="220"/>
      <x:c r="H117" s="220"/>
      <x:c r="I117" s="219"/>
      <x:c r="J117" s="218"/>
      <x:c r="K117" s="218"/>
    </x:row>
    <x:row r="118" spans="1:11" s="127" customFormat="1" ht="45" customHeight="1">
      <x:c r="A118" s="218"/>
      <x:c r="B118" s="218"/>
      <x:c r="C118" s="218"/>
      <x:c r="D118" s="220"/>
      <x:c r="E118" s="220"/>
      <x:c r="F118" s="220"/>
      <x:c r="G118" s="220"/>
      <x:c r="H118" s="220"/>
      <x:c r="I118" s="219"/>
      <x:c r="J118" s="218"/>
      <x:c r="K118" s="218"/>
    </x:row>
    <x:row r="119" spans="1:11" s="127" customFormat="1" ht="45" customHeight="1">
      <x:c r="A119" s="218"/>
      <x:c r="B119" s="218"/>
      <x:c r="C119" s="218"/>
      <x:c r="D119" s="220"/>
      <x:c r="E119" s="220"/>
      <x:c r="F119" s="220"/>
      <x:c r="G119" s="220"/>
      <x:c r="H119" s="220"/>
      <x:c r="I119" s="219"/>
      <x:c r="J119" s="218"/>
      <x:c r="K119" s="218"/>
    </x:row>
    <x:row r="120" spans="1:11" s="127" customFormat="1" ht="45" customHeight="1">
      <x:c r="A120" s="218"/>
      <x:c r="B120" s="218"/>
      <x:c r="C120" s="218"/>
      <x:c r="D120" s="220"/>
      <x:c r="E120" s="220"/>
      <x:c r="F120" s="220"/>
      <x:c r="G120" s="220"/>
      <x:c r="H120" s="220"/>
      <x:c r="I120" s="219"/>
      <x:c r="J120" s="218"/>
      <x:c r="K120" s="218"/>
    </x:row>
    <x:row r="121" spans="1:11" s="127" customFormat="1" ht="45" customHeight="1">
      <x:c r="A121" s="218"/>
      <x:c r="B121" s="218"/>
      <x:c r="C121" s="218"/>
      <x:c r="D121" s="220"/>
      <x:c r="E121" s="220"/>
      <x:c r="F121" s="220"/>
      <x:c r="G121" s="220"/>
      <x:c r="H121" s="220"/>
      <x:c r="I121" s="219"/>
      <x:c r="J121" s="218"/>
      <x:c r="K121" s="218"/>
    </x:row>
    <x:row r="122" spans="1:11" s="127" customFormat="1" ht="45" customHeight="1">
      <x:c r="A122" s="218"/>
      <x:c r="B122" s="218"/>
      <x:c r="C122" s="218"/>
      <x:c r="D122" s="220"/>
      <x:c r="E122" s="220"/>
      <x:c r="F122" s="220"/>
      <x:c r="G122" s="220"/>
      <x:c r="H122" s="220"/>
      <x:c r="I122" s="219"/>
      <x:c r="J122" s="218"/>
      <x:c r="K122" s="218"/>
    </x:row>
    <x:row r="123" spans="1:11" s="127" customFormat="1" ht="45" customHeight="1">
      <x:c r="A123" s="218"/>
      <x:c r="B123" s="218"/>
      <x:c r="C123" s="218"/>
      <x:c r="D123" s="220"/>
      <x:c r="E123" s="220"/>
      <x:c r="F123" s="220"/>
      <x:c r="G123" s="220"/>
      <x:c r="H123" s="220"/>
      <x:c r="I123" s="220"/>
      <x:c r="J123" s="218"/>
      <x:c r="K123" s="218"/>
    </x:row>
  </x:sheetData>
  <x:mergeCells count="27">
    <x:mergeCell ref="A2:K2"/>
    <x:mergeCell ref="M2:W2"/>
    <x:mergeCell ref="A3:K3"/>
    <x:mergeCell ref="M3:W3"/>
    <x:mergeCell ref="D4:H4"/>
    <x:mergeCell ref="A10:K10"/>
    <x:mergeCell ref="M10:W10"/>
    <x:mergeCell ref="C17:J17"/>
    <x:mergeCell ref="D18:H18"/>
    <x:mergeCell ref="P18:T18"/>
    <x:mergeCell ref="D20:H20"/>
    <x:mergeCell ref="D22:H22"/>
    <x:mergeCell ref="D24:H24"/>
    <x:mergeCell ref="D26:H26"/>
    <x:mergeCell ref="D28:H28"/>
    <x:mergeCell ref="D30:H30"/>
    <x:mergeCell ref="D32:H32"/>
    <x:mergeCell ref="D34:H34"/>
    <x:mergeCell ref="D35:H35"/>
    <x:mergeCell ref="D36:H36"/>
    <x:mergeCell ref="P38:T38"/>
    <x:mergeCell ref="P41:T41"/>
    <x:mergeCell ref="D46:H46"/>
    <x:mergeCell ref="D63:H63"/>
    <x:mergeCell ref="D80:H80"/>
    <x:mergeCell ref="D97:H97"/>
    <x:mergeCell ref="D114:H114"/>
  </x:mergeCells>
  <x:printOptions horizontalCentered="1" verticalCentered="0" headings="0" gridLines="0" gridLinesSet="1"/>
  <x:pageMargins left="0.70861113071441650391" right="0.70861113071441650391" top="0.98416668176651000977" bottom="0.78736108541488647461" header="0.47236111760139465332" footer="0.51180553436279296875"/>
  <x:pageSetup paperSize="9" scale="100" firstPageNumber="1" fitToWidth="1" fitToHeight="1" orientation="portrait" usePrinterDefaults="1" blackAndWhite="0" draft="0" useFirstPageNumber="0" horizontalDpi="300" verticalDpi="300" copies="1"/>
  <x:drawing r:id="rId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Y123"/>
  <x:sheetViews>
    <x:sheetView view="pageBreakPreview" topLeftCell="A61" zoomScale="55" zoomScaleNormal="55" zoomScaleSheetLayoutView="75" workbookViewId="0">
      <x:selection activeCell="I12" activeCellId="0" sqref="I12:I12"/>
    </x:sheetView>
  </x:sheetViews>
  <x:sheetFormatPr defaultColWidth="7.625" defaultRowHeight="13.55000000000000071054"/>
  <x:cols>
    <x:col min="1" max="11" width="7.375" style="225" customWidth="1"/>
    <x:col min="12" max="16384" width="7.625" style="175"/>
  </x:cols>
  <x:sheetData>
    <x:row r="1" spans="1:20" s="127" customFormat="1" ht="30.75" customHeight="1">
      <x:c r="A1" s="218"/>
      <x:c r="B1" s="218"/>
      <x:c r="C1" s="218"/>
      <x:c r="D1" s="219"/>
      <x:c r="E1" s="219"/>
      <x:c r="F1" s="219"/>
      <x:c r="G1" s="219"/>
      <x:c r="H1" s="219"/>
      <x:c r="I1" s="218"/>
      <x:c r="J1" s="218"/>
      <x:c r="K1" s="218"/>
      <x:c r="P1" s="295"/>
      <x:c r="Q1" s="295"/>
      <x:c r="R1" s="295"/>
      <x:c r="S1" s="295"/>
      <x:c r="T1" s="295"/>
    </x:row>
    <x:row r="2" spans="1:23" s="127" customFormat="1" ht="26.25" customHeight="1">
      <x:c r="A2" s="308" t="str">
        <x:f>표지및목차!B2</x:f>
        <x:v>지방도456호선 횡계지구 배수시설 정비공사</x:v>
      </x:c>
      <x:c r="B2" s="308"/>
      <x:c r="C2" s="308"/>
      <x:c r="D2" s="308"/>
      <x:c r="E2" s="308"/>
      <x:c r="F2" s="308"/>
      <x:c r="G2" s="308"/>
      <x:c r="H2" s="308"/>
      <x:c r="I2" s="308"/>
      <x:c r="J2" s="308"/>
      <x:c r="K2" s="308"/>
      <x:c r="M2" s="390"/>
      <x:c r="N2" s="390"/>
      <x:c r="O2" s="390"/>
      <x:c r="P2" s="390"/>
      <x:c r="Q2" s="390"/>
      <x:c r="R2" s="390"/>
      <x:c r="S2" s="390"/>
      <x:c r="T2" s="390"/>
      <x:c r="U2" s="390"/>
      <x:c r="V2" s="390"/>
      <x:c r="W2" s="390"/>
    </x:row>
    <x:row r="3" spans="1:23" s="127" customFormat="1" ht="51" customHeight="1">
      <x:c r="A3" s="309" t="s">
        <x:v>388</x:v>
      </x:c>
      <x:c r="B3" s="309"/>
      <x:c r="C3" s="309"/>
      <x:c r="D3" s="309"/>
      <x:c r="E3" s="309"/>
      <x:c r="F3" s="309"/>
      <x:c r="G3" s="309"/>
      <x:c r="H3" s="309"/>
      <x:c r="I3" s="309"/>
      <x:c r="J3" s="309"/>
      <x:c r="K3" s="309"/>
      <x:c r="M3" s="391"/>
      <x:c r="N3" s="391"/>
      <x:c r="O3" s="391"/>
      <x:c r="P3" s="391"/>
      <x:c r="Q3" s="391"/>
      <x:c r="R3" s="391"/>
      <x:c r="S3" s="391"/>
      <x:c r="T3" s="391"/>
      <x:c r="U3" s="391"/>
      <x:c r="V3" s="391"/>
      <x:c r="W3" s="391"/>
    </x:row>
    <x:row r="4" spans="1:21" s="127" customFormat="1" ht="44.25" customHeight="1">
      <x:c r="A4" s="218"/>
      <x:c r="B4" s="218"/>
      <x:c r="C4" s="219"/>
      <x:c r="D4" s="392"/>
      <x:c r="E4" s="392"/>
      <x:c r="F4" s="392"/>
      <x:c r="G4" s="392"/>
      <x:c r="H4" s="392"/>
      <x:c r="I4" s="219"/>
      <x:c r="J4" s="218"/>
      <x:c r="K4" s="218"/>
      <x:c r="O4" s="295"/>
      <x:c r="U4" s="295"/>
    </x:row>
    <x:row r="5" spans="1:25" s="127" customFormat="1" ht="44.25" customHeight="1">
      <x:c r="A5" s="218"/>
      <x:c r="B5" s="218"/>
      <x:c r="C5" s="219"/>
      <x:c r="D5" s="220"/>
      <x:c r="E5" s="220"/>
      <x:c r="F5" s="220"/>
      <x:c r="G5" s="220"/>
      <x:c r="H5" s="220"/>
      <x:c r="I5" s="219"/>
      <x:c r="J5" s="218"/>
      <x:c r="K5" s="218"/>
      <x:c r="O5" s="295"/>
      <x:c r="P5" s="128"/>
      <x:c r="Q5" s="128"/>
      <x:c r="R5" s="128"/>
      <x:c r="S5" s="128"/>
      <x:c r="T5" s="128"/>
      <x:c r="U5" s="295"/>
      <x:c r="X5" s="296"/>
      <x:c r="Y5" s="296"/>
    </x:row>
    <x:row r="6" spans="1:25" s="127" customFormat="1" ht="44.25" customHeight="1">
      <x:c r="A6" s="218"/>
      <x:c r="B6" s="218"/>
      <x:c r="C6" s="219"/>
      <x:c r="D6" s="220"/>
      <x:c r="E6" s="220"/>
      <x:c r="F6" s="220"/>
      <x:c r="G6" s="220"/>
      <x:c r="H6" s="220"/>
      <x:c r="I6" s="219"/>
      <x:c r="J6" s="218"/>
      <x:c r="K6" s="218"/>
      <x:c r="O6" s="295"/>
      <x:c r="P6" s="128"/>
      <x:c r="Q6" s="128"/>
      <x:c r="R6" s="128"/>
      <x:c r="S6" s="128"/>
      <x:c r="T6" s="128"/>
      <x:c r="U6" s="295"/>
      <x:c r="X6" s="297"/>
      <x:c r="Y6" s="297"/>
    </x:row>
    <x:row r="7" spans="1:25" s="127" customFormat="1" ht="44.25" customHeight="1">
      <x:c r="A7" s="218"/>
      <x:c r="B7" s="218"/>
      <x:c r="C7" s="219"/>
      <x:c r="D7" s="220"/>
      <x:c r="E7" s="220"/>
      <x:c r="F7" s="220"/>
      <x:c r="G7" s="220"/>
      <x:c r="H7" s="220"/>
      <x:c r="I7" s="219"/>
      <x:c r="J7" s="218"/>
      <x:c r="K7" s="218"/>
      <x:c r="O7" s="295"/>
      <x:c r="P7" s="128"/>
      <x:c r="Q7" s="128"/>
      <x:c r="R7" s="128"/>
      <x:c r="S7" s="128"/>
      <x:c r="T7" s="128"/>
      <x:c r="U7" s="295"/>
      <x:c r="X7" s="297"/>
      <x:c r="Y7" s="297"/>
    </x:row>
    <x:row r="8" spans="1:21" s="127" customFormat="1" ht="44.25" customHeight="1">
      <x:c r="A8" s="218"/>
      <x:c r="B8" s="218"/>
      <x:c r="C8" s="218"/>
      <x:c r="D8" s="218"/>
      <x:c r="E8" s="218"/>
      <x:c r="F8" s="218"/>
      <x:c r="G8" s="218"/>
      <x:c r="H8" s="218"/>
      <x:c r="I8" s="220"/>
      <x:c r="J8" s="218"/>
      <x:c r="K8" s="218"/>
      <x:c r="U8" s="128"/>
    </x:row>
    <x:row r="9" spans="1:21" s="127" customFormat="1" ht="44.25" customHeight="1">
      <x:c r="A9" s="218"/>
      <x:c r="B9" s="218"/>
      <x:c r="C9" s="218"/>
      <x:c r="D9" s="220"/>
      <x:c r="E9" s="220"/>
      <x:c r="F9" s="220"/>
      <x:c r="G9" s="220"/>
      <x:c r="H9" s="220"/>
      <x:c r="I9" s="220"/>
      <x:c r="J9" s="218"/>
      <x:c r="K9" s="218"/>
      <x:c r="P9" s="128"/>
      <x:c r="Q9" s="128"/>
      <x:c r="R9" s="128"/>
      <x:c r="S9" s="128"/>
      <x:c r="T9" s="128"/>
      <x:c r="U9" s="128"/>
    </x:row>
    <x:row r="10" spans="1:23" s="127" customFormat="1" ht="44.25" customHeight="1">
      <x:c r="A10" s="311" t="str">
        <x:f>표지및목차!C11</x:f>
        <x:v>2026. 10.</x:v>
      </x:c>
      <x:c r="B10" s="311"/>
      <x:c r="C10" s="311"/>
      <x:c r="D10" s="311"/>
      <x:c r="E10" s="311"/>
      <x:c r="F10" s="311"/>
      <x:c r="G10" s="311"/>
      <x:c r="H10" s="311"/>
      <x:c r="I10" s="311"/>
      <x:c r="J10" s="311"/>
      <x:c r="K10" s="311"/>
      <x:c r="L10" s="298"/>
      <x:c r="M10" s="386"/>
      <x:c r="N10" s="386"/>
      <x:c r="O10" s="386"/>
      <x:c r="P10" s="386"/>
      <x:c r="Q10" s="386"/>
      <x:c r="R10" s="386"/>
      <x:c r="S10" s="386"/>
      <x:c r="T10" s="386"/>
      <x:c r="U10" s="386"/>
      <x:c r="V10" s="386"/>
      <x:c r="W10" s="386"/>
    </x:row>
    <x:row r="11" spans="1:21" s="127" customFormat="1" ht="44.25" customHeight="1">
      <x:c r="A11" s="218"/>
      <x:c r="B11" s="218"/>
      <x:c r="C11" s="218"/>
      <x:c r="D11" s="220"/>
      <x:c r="E11" s="220"/>
      <x:c r="F11" s="220"/>
      <x:c r="G11" s="220"/>
      <x:c r="H11" s="220"/>
      <x:c r="I11" s="219"/>
      <x:c r="J11" s="218"/>
      <x:c r="K11" s="218"/>
      <x:c r="P11" s="128"/>
      <x:c r="Q11" s="128"/>
      <x:c r="R11" s="128"/>
      <x:c r="S11" s="128"/>
      <x:c r="T11" s="128"/>
      <x:c r="U11" s="295"/>
    </x:row>
    <x:row r="12" spans="1:21" s="127" customFormat="1" ht="44.25" customHeight="1">
      <x:c r="A12" s="218"/>
      <x:c r="B12" s="218"/>
      <x:c r="C12" s="218"/>
      <x:c r="D12" s="218"/>
      <x:c r="E12" s="218"/>
      <x:c r="F12" s="218"/>
      <x:c r="G12" s="218"/>
      <x:c r="H12" s="218"/>
      <x:c r="I12" s="220"/>
      <x:c r="J12" s="218"/>
      <x:c r="K12" s="218"/>
      <x:c r="U12" s="128"/>
    </x:row>
    <x:row r="13" spans="1:21" s="127" customFormat="1" ht="44.25" customHeight="1">
      <x:c r="A13" s="218"/>
      <x:c r="B13" s="218"/>
      <x:c r="C13" s="218"/>
      <x:c r="D13" s="220"/>
      <x:c r="E13" s="220"/>
      <x:c r="F13" s="220"/>
      <x:c r="G13" s="220"/>
      <x:c r="H13" s="220"/>
      <x:c r="I13" s="220"/>
      <x:c r="J13" s="218"/>
      <x:c r="K13" s="218"/>
      <x:c r="P13" s="128"/>
      <x:c r="Q13" s="128"/>
      <x:c r="R13" s="128"/>
      <x:c r="S13" s="128"/>
      <x:c r="T13" s="128"/>
      <x:c r="U13" s="128"/>
    </x:row>
    <x:row r="14" spans="1:21" s="127" customFormat="1" ht="44.25" customHeight="1">
      <x:c r="A14" s="218"/>
      <x:c r="B14" s="218"/>
      <x:c r="C14" s="218"/>
      <x:c r="D14" s="218"/>
      <x:c r="E14" s="218"/>
      <x:c r="F14" s="218"/>
      <x:c r="G14" s="218"/>
      <x:c r="H14" s="218"/>
      <x:c r="I14" s="220"/>
      <x:c r="J14" s="218"/>
      <x:c r="K14" s="218"/>
      <x:c r="U14" s="128"/>
    </x:row>
    <x:row r="15" spans="1:21" s="127" customFormat="1" ht="44.25" customHeight="1">
      <x:c r="A15" s="218"/>
      <x:c r="B15" s="218"/>
      <x:c r="C15" s="218"/>
      <x:c r="D15" s="218"/>
      <x:c r="E15" s="218"/>
      <x:c r="F15" s="218"/>
      <x:c r="G15" s="218"/>
      <x:c r="H15" s="218"/>
      <x:c r="I15" s="220"/>
      <x:c r="J15" s="218"/>
      <x:c r="K15" s="218"/>
      <x:c r="U15" s="128"/>
    </x:row>
    <x:row r="16" spans="1:21" s="127" customFormat="1" ht="31.89999999999999857891" customHeight="1">
      <x:c r="A16" s="218"/>
      <x:c r="B16" s="218"/>
      <x:c r="C16" s="218"/>
      <x:c r="D16" s="220"/>
      <x:c r="E16" s="220"/>
      <x:c r="F16" s="220"/>
      <x:c r="G16" s="220"/>
      <x:c r="H16" s="220"/>
      <x:c r="I16" s="220"/>
      <x:c r="J16" s="218"/>
      <x:c r="K16" s="218"/>
      <x:c r="P16" s="128"/>
      <x:c r="Q16" s="128"/>
      <x:c r="R16" s="128"/>
      <x:c r="S16" s="128"/>
      <x:c r="T16" s="128"/>
      <x:c r="U16" s="128"/>
    </x:row>
    <x:row r="17" spans="1:11" s="174" customFormat="1" ht="44.25" customHeight="1">
      <x:c r="A17" s="222"/>
      <x:c r="C17" s="389" t="str">
        <x:f>표지및목차!C17</x:f>
        <x:v>강원특별자치도도로관리사업소 강릉지소</x:v>
      </x:c>
      <x:c r="D17" s="389"/>
      <x:c r="E17" s="389"/>
      <x:c r="F17" s="389"/>
      <x:c r="G17" s="389"/>
      <x:c r="H17" s="389"/>
      <x:c r="I17" s="389"/>
      <x:c r="J17" s="389"/>
      <x:c r="K17" s="222"/>
    </x:row>
    <x:row r="18" spans="1:21" s="127" customFormat="1" ht="44.25" customHeight="1">
      <x:c r="A18" s="218"/>
      <x:c r="B18" s="218"/>
      <x:c r="C18" s="220"/>
      <x:c r="D18" s="387"/>
      <x:c r="E18" s="387"/>
      <x:c r="F18" s="387"/>
      <x:c r="G18" s="387"/>
      <x:c r="H18" s="387"/>
      <x:c r="I18" s="219"/>
      <x:c r="J18" s="218"/>
      <x:c r="K18" s="218"/>
      <x:c r="O18" s="128"/>
      <x:c r="P18" s="388"/>
      <x:c r="Q18" s="388"/>
      <x:c r="R18" s="388"/>
      <x:c r="S18" s="388"/>
      <x:c r="T18" s="388"/>
      <x:c r="U18" s="295"/>
    </x:row>
    <x:row r="19" spans="1:11" s="174" customFormat="1" ht="44.25" customHeight="1">
      <x:c r="A19" s="222"/>
      <x:c r="B19" s="222"/>
      <x:c r="C19" s="222"/>
      <x:c r="D19" s="223"/>
      <x:c r="E19" s="223"/>
      <x:c r="F19" s="223"/>
      <x:c r="G19" s="223"/>
      <x:c r="H19" s="223"/>
      <x:c r="I19" s="222"/>
      <x:c r="J19" s="222"/>
      <x:c r="K19" s="222"/>
    </x:row>
    <x:row r="20" spans="1:11" s="174" customFormat="1" ht="44.25" customHeight="1">
      <x:c r="A20" s="222"/>
      <x:c r="B20" s="222"/>
      <x:c r="C20" s="222"/>
      <x:c r="D20" s="223"/>
      <x:c r="E20" s="223"/>
      <x:c r="F20" s="223"/>
      <x:c r="G20" s="223"/>
      <x:c r="H20" s="223"/>
      <x:c r="I20" s="222"/>
      <x:c r="J20" s="222"/>
      <x:c r="K20" s="222"/>
    </x:row>
    <x:row r="21" spans="1:11" s="174" customFormat="1" ht="44.25" customHeight="1">
      <x:c r="A21" s="222"/>
      <x:c r="B21" s="222"/>
      <x:c r="C21" s="222"/>
      <x:c r="D21" s="397" t="s">
        <x:v>81</x:v>
      </x:c>
      <x:c r="E21" s="398"/>
      <x:c r="F21" s="398"/>
      <x:c r="G21" s="398"/>
      <x:c r="H21" s="398"/>
      <x:c r="I21" s="222"/>
      <x:c r="J21" s="222"/>
      <x:c r="K21" s="222"/>
    </x:row>
    <x:row r="22" spans="1:11" s="174" customFormat="1" ht="44.25" customHeight="1">
      <x:c r="A22" s="222"/>
      <x:c r="B22" s="222"/>
      <x:c r="C22" s="222"/>
      <x:c r="D22" s="223"/>
      <x:c r="E22" s="223"/>
      <x:c r="F22" s="223"/>
      <x:c r="G22" s="223"/>
      <x:c r="H22" s="223"/>
      <x:c r="I22" s="222"/>
      <x:c r="J22" s="222"/>
      <x:c r="K22" s="222"/>
    </x:row>
    <x:row r="23" spans="1:11" s="174" customFormat="1" ht="44.25" customHeight="1">
      <x:c r="A23" s="222"/>
      <x:c r="B23" s="222"/>
      <x:c r="C23" s="223"/>
      <x:c r="D23" s="396" t="s">
        <x:v>353</x:v>
      </x:c>
      <x:c r="E23" s="396"/>
      <x:c r="F23" s="396"/>
      <x:c r="G23" s="396"/>
      <x:c r="H23" s="396"/>
      <x:c r="I23" s="223"/>
      <x:c r="J23" s="222"/>
      <x:c r="K23" s="222"/>
    </x:row>
    <x:row r="24" spans="1:11" s="174" customFormat="1" ht="30.75" customHeight="1">
      <x:c r="A24" s="222"/>
      <x:c r="B24" s="222"/>
      <x:c r="C24" s="223"/>
      <x:c r="D24" s="224"/>
      <x:c r="E24" s="224"/>
      <x:c r="F24" s="224"/>
      <x:c r="G24" s="224"/>
      <x:c r="H24" s="224"/>
      <x:c r="I24" s="223"/>
      <x:c r="J24" s="222"/>
      <x:c r="K24" s="222"/>
    </x:row>
    <x:row r="25" spans="1:11" s="174" customFormat="1" ht="44.25" customHeight="1">
      <x:c r="A25" s="222"/>
      <x:c r="B25" s="222"/>
      <x:c r="C25" s="222"/>
      <x:c r="D25" s="396" t="s">
        <x:v>347</x:v>
      </x:c>
      <x:c r="E25" s="396"/>
      <x:c r="F25" s="396"/>
      <x:c r="G25" s="396"/>
      <x:c r="H25" s="396"/>
      <x:c r="I25" s="224"/>
      <x:c r="J25" s="222"/>
      <x:c r="K25" s="222"/>
    </x:row>
    <x:row r="26" spans="1:11" s="174" customFormat="1" ht="30.75" customHeight="1">
      <x:c r="A26" s="222"/>
      <x:c r="B26" s="222"/>
      <x:c r="C26" s="222"/>
      <x:c r="D26" s="224"/>
      <x:c r="E26" s="224"/>
      <x:c r="F26" s="224"/>
      <x:c r="G26" s="224"/>
      <x:c r="H26" s="224"/>
      <x:c r="I26" s="224"/>
      <x:c r="J26" s="222"/>
      <x:c r="K26" s="222"/>
    </x:row>
    <x:row r="27" spans="1:11" s="174" customFormat="1" ht="44.25" customHeight="1">
      <x:c r="A27" s="222"/>
      <x:c r="B27" s="222"/>
      <x:c r="C27" s="222"/>
      <x:c r="D27" s="396" t="s">
        <x:v>354</x:v>
      </x:c>
      <x:c r="E27" s="396"/>
      <x:c r="F27" s="396"/>
      <x:c r="G27" s="396"/>
      <x:c r="H27" s="396"/>
      <x:c r="I27" s="223"/>
      <x:c r="J27" s="222"/>
      <x:c r="K27" s="222"/>
    </x:row>
    <x:row r="28" spans="1:11" s="174" customFormat="1" ht="30.75" customHeight="1">
      <x:c r="A28" s="222"/>
      <x:c r="B28" s="222"/>
      <x:c r="C28" s="222"/>
      <x:c r="D28" s="224"/>
      <x:c r="E28" s="224"/>
      <x:c r="F28" s="224"/>
      <x:c r="G28" s="224"/>
      <x:c r="H28" s="224"/>
      <x:c r="I28" s="223"/>
      <x:c r="J28" s="222"/>
      <x:c r="K28" s="222"/>
    </x:row>
    <x:row r="29" spans="1:11" s="174" customFormat="1" ht="44.25" customHeight="1">
      <x:c r="A29" s="222"/>
      <x:c r="B29" s="222"/>
      <x:c r="C29" s="222"/>
      <x:c r="D29" s="396" t="s">
        <x:v>348</x:v>
      </x:c>
      <x:c r="E29" s="396"/>
      <x:c r="F29" s="396"/>
      <x:c r="G29" s="396"/>
      <x:c r="H29" s="396"/>
      <x:c r="I29" s="224"/>
      <x:c r="J29" s="222"/>
      <x:c r="K29" s="222"/>
    </x:row>
    <x:row r="30" spans="1:11" s="174" customFormat="1" ht="30.75" customHeight="1">
      <x:c r="A30" s="222"/>
      <x:c r="B30" s="222"/>
      <x:c r="C30" s="222"/>
      <x:c r="D30" s="224"/>
      <x:c r="E30" s="224"/>
      <x:c r="F30" s="224"/>
      <x:c r="G30" s="224"/>
      <x:c r="H30" s="224"/>
      <x:c r="I30" s="224"/>
      <x:c r="J30" s="222"/>
      <x:c r="K30" s="222"/>
    </x:row>
    <x:row r="31" spans="1:11" s="174" customFormat="1" ht="44.25" customHeight="1">
      <x:c r="A31" s="222"/>
      <x:c r="B31" s="222"/>
      <x:c r="C31" s="222"/>
      <x:c r="D31" s="396" t="s">
        <x:v>120</x:v>
      </x:c>
      <x:c r="E31" s="396"/>
      <x:c r="F31" s="396"/>
      <x:c r="G31" s="396"/>
      <x:c r="H31" s="396"/>
      <x:c r="I31" s="224"/>
      <x:c r="J31" s="222"/>
      <x:c r="K31" s="222"/>
    </x:row>
    <x:row r="32" spans="1:11" s="174" customFormat="1" ht="30.75" customHeight="1">
      <x:c r="A32" s="222"/>
      <x:c r="B32" s="222"/>
      <x:c r="C32" s="222"/>
      <x:c r="D32" s="224"/>
      <x:c r="E32" s="224"/>
      <x:c r="F32" s="224"/>
      <x:c r="G32" s="224"/>
      <x:c r="H32" s="224"/>
      <x:c r="I32" s="224"/>
      <x:c r="J32" s="222"/>
      <x:c r="K32" s="222"/>
    </x:row>
    <x:row r="33" spans="1:11" s="174" customFormat="1" ht="44.25" customHeight="1">
      <x:c r="A33" s="222"/>
      <x:c r="B33" s="222"/>
      <x:c r="C33" s="222"/>
      <x:c r="D33" s="396"/>
      <x:c r="E33" s="396"/>
      <x:c r="F33" s="396"/>
      <x:c r="G33" s="396"/>
      <x:c r="H33" s="396"/>
      <x:c r="I33" s="224"/>
      <x:c r="J33" s="222"/>
      <x:c r="K33" s="222"/>
    </x:row>
    <x:row r="34" spans="1:11" s="174" customFormat="1" ht="30.75" customHeight="1">
      <x:c r="A34" s="222"/>
      <x:c r="B34" s="222"/>
      <x:c r="C34" s="224"/>
      <x:c r="D34" s="396"/>
      <x:c r="E34" s="396"/>
      <x:c r="F34" s="396"/>
      <x:c r="G34" s="396"/>
      <x:c r="H34" s="396"/>
      <x:c r="I34" s="223"/>
      <x:c r="J34" s="222"/>
      <x:c r="K34" s="222"/>
    </x:row>
    <x:row r="35" spans="1:11" s="174" customFormat="1" ht="44.25" customHeight="1">
      <x:c r="A35" s="222"/>
      <x:c r="B35" s="222"/>
      <x:c r="C35" s="222"/>
      <x:c r="D35" s="223"/>
      <x:c r="E35" s="223"/>
      <x:c r="F35" s="223"/>
      <x:c r="G35" s="223"/>
      <x:c r="H35" s="223"/>
      <x:c r="I35" s="222"/>
      <x:c r="J35" s="222"/>
      <x:c r="K35" s="222"/>
    </x:row>
    <x:row r="36" spans="1:11" s="174" customFormat="1" ht="45" customHeight="1">
      <x:c r="A36" s="222"/>
      <x:c r="B36" s="222"/>
      <x:c r="C36" s="222"/>
      <x:c r="D36" s="223"/>
      <x:c r="E36" s="223"/>
      <x:c r="F36" s="223"/>
      <x:c r="G36" s="223"/>
      <x:c r="H36" s="223"/>
      <x:c r="I36" s="222"/>
      <x:c r="J36" s="222"/>
      <x:c r="K36" s="222"/>
    </x:row>
    <x:row r="37" spans="1:11" s="174" customFormat="1" ht="45" customHeight="1">
      <x:c r="A37" s="222"/>
      <x:c r="B37" s="222"/>
      <x:c r="C37" s="222"/>
      <x:c r="D37" s="223"/>
      <x:c r="E37" s="223"/>
      <x:c r="F37" s="223"/>
      <x:c r="G37" s="223"/>
      <x:c r="H37" s="223"/>
      <x:c r="I37" s="222"/>
      <x:c r="J37" s="222"/>
      <x:c r="K37" s="222"/>
    </x:row>
    <x:row r="38" spans="1:11" s="174" customFormat="1" ht="45" customHeight="1">
      <x:c r="A38" s="222"/>
      <x:c r="B38" s="222"/>
      <x:c r="C38" s="222"/>
      <x:c r="D38" s="223"/>
      <x:c r="E38" s="223"/>
      <x:c r="F38" s="223"/>
      <x:c r="G38" s="223"/>
      <x:c r="H38" s="223"/>
      <x:c r="I38" s="222"/>
      <x:c r="J38" s="222"/>
      <x:c r="K38" s="222"/>
    </x:row>
    <x:row r="39" spans="1:11" s="174" customFormat="1" ht="45" customHeight="1">
      <x:c r="A39" s="222"/>
      <x:c r="B39" s="222"/>
      <x:c r="C39" s="222"/>
      <x:c r="D39" s="223"/>
      <x:c r="E39" s="223"/>
      <x:c r="F39" s="223"/>
      <x:c r="G39" s="223"/>
      <x:c r="H39" s="223"/>
      <x:c r="I39" s="222"/>
      <x:c r="J39" s="222"/>
      <x:c r="K39" s="222"/>
    </x:row>
    <x:row r="40" spans="1:11" s="174" customFormat="1" ht="45" customHeight="1">
      <x:c r="A40" s="222"/>
      <x:c r="B40" s="222"/>
      <x:c r="C40" s="222"/>
      <x:c r="D40" s="223"/>
      <x:c r="E40" s="223"/>
      <x:c r="F40" s="223"/>
      <x:c r="G40" s="223"/>
      <x:c r="H40" s="223"/>
      <x:c r="I40" s="222"/>
      <x:c r="J40" s="222"/>
      <x:c r="K40" s="222"/>
    </x:row>
    <x:row r="41" spans="1:11" s="174" customFormat="1" ht="45" customHeight="1">
      <x:c r="A41" s="222"/>
      <x:c r="B41" s="222"/>
      <x:c r="C41" s="222"/>
      <x:c r="D41" s="223"/>
      <x:c r="E41" s="223"/>
      <x:c r="F41" s="223"/>
      <x:c r="G41" s="223"/>
      <x:c r="H41" s="223"/>
      <x:c r="I41" s="222"/>
      <x:c r="J41" s="222"/>
      <x:c r="K41" s="222"/>
    </x:row>
    <x:row r="42" spans="1:11" s="174" customFormat="1" ht="45" customHeight="1">
      <x:c r="A42" s="222"/>
      <x:c r="B42" s="222"/>
      <x:c r="C42" s="222"/>
      <x:c r="D42" s="223"/>
      <x:c r="E42" s="223"/>
      <x:c r="F42" s="223"/>
      <x:c r="G42" s="223"/>
      <x:c r="H42" s="223"/>
      <x:c r="I42" s="222"/>
      <x:c r="J42" s="222"/>
      <x:c r="K42" s="222"/>
    </x:row>
    <x:row r="43" spans="1:11" s="174" customFormat="1" ht="45" customHeight="1">
      <x:c r="A43" s="222"/>
      <x:c r="B43" s="222"/>
      <x:c r="C43" s="222"/>
      <x:c r="D43" s="223"/>
      <x:c r="E43" s="223"/>
      <x:c r="F43" s="223"/>
      <x:c r="G43" s="223"/>
      <x:c r="H43" s="223"/>
      <x:c r="I43" s="222"/>
      <x:c r="J43" s="222"/>
      <x:c r="K43" s="222"/>
    </x:row>
    <x:row r="44" spans="1:11" s="174" customFormat="1" ht="45" customHeight="1">
      <x:c r="A44" s="222"/>
      <x:c r="B44" s="222"/>
      <x:c r="C44" s="222"/>
      <x:c r="D44" s="223"/>
      <x:c r="E44" s="223"/>
      <x:c r="F44" s="223"/>
      <x:c r="G44" s="223"/>
      <x:c r="H44" s="223"/>
      <x:c r="I44" s="222"/>
      <x:c r="J44" s="222"/>
      <x:c r="K44" s="222"/>
    </x:row>
    <x:row r="45" spans="1:11" s="174" customFormat="1" ht="45" customHeight="1">
      <x:c r="A45" s="222"/>
      <x:c r="B45" s="222"/>
      <x:c r="C45" s="223"/>
      <x:c r="D45" s="396" t="s">
        <x:v>353</x:v>
      </x:c>
      <x:c r="E45" s="396"/>
      <x:c r="F45" s="396"/>
      <x:c r="G45" s="396"/>
      <x:c r="H45" s="396"/>
      <x:c r="I45" s="223"/>
      <x:c r="J45" s="222"/>
      <x:c r="K45" s="222"/>
    </x:row>
    <x:row r="46" spans="1:11" s="174" customFormat="1" ht="45" customHeight="1">
      <x:c r="A46" s="222"/>
      <x:c r="B46" s="222"/>
      <x:c r="C46" s="223"/>
      <x:c r="D46" s="224"/>
      <x:c r="E46" s="224"/>
      <x:c r="F46" s="224"/>
      <x:c r="G46" s="224"/>
      <x:c r="H46" s="224"/>
      <x:c r="I46" s="223"/>
      <x:c r="J46" s="222"/>
      <x:c r="K46" s="222"/>
    </x:row>
    <x:row r="47" spans="1:11" s="174" customFormat="1" ht="45" customHeight="1">
      <x:c r="A47" s="222"/>
      <x:c r="B47" s="222"/>
      <x:c r="C47" s="223"/>
      <x:c r="D47" s="224"/>
      <x:c r="E47" s="224"/>
      <x:c r="F47" s="224"/>
      <x:c r="G47" s="224"/>
      <x:c r="H47" s="224"/>
      <x:c r="I47" s="223"/>
      <x:c r="J47" s="222"/>
      <x:c r="K47" s="222"/>
    </x:row>
    <x:row r="48" spans="1:11" s="174" customFormat="1" ht="45" customHeight="1">
      <x:c r="A48" s="222"/>
      <x:c r="B48" s="222"/>
      <x:c r="C48" s="223"/>
      <x:c r="D48" s="224"/>
      <x:c r="E48" s="224"/>
      <x:c r="F48" s="224"/>
      <x:c r="G48" s="224"/>
      <x:c r="H48" s="224"/>
      <x:c r="I48" s="223"/>
      <x:c r="J48" s="222"/>
      <x:c r="K48" s="222"/>
    </x:row>
    <x:row r="49" spans="1:11" s="174" customFormat="1" ht="45" customHeight="1">
      <x:c r="A49" s="222"/>
      <x:c r="B49" s="222"/>
      <x:c r="C49" s="223"/>
      <x:c r="D49" s="224"/>
      <x:c r="E49" s="224"/>
      <x:c r="F49" s="224"/>
      <x:c r="G49" s="224"/>
      <x:c r="H49" s="224"/>
      <x:c r="I49" s="223"/>
      <x:c r="J49" s="222"/>
      <x:c r="K49" s="222"/>
    </x:row>
    <x:row r="50" spans="1:11" s="174" customFormat="1" ht="45" customHeight="1">
      <x:c r="A50" s="222"/>
      <x:c r="B50" s="222"/>
      <x:c r="C50" s="223"/>
      <x:c r="D50" s="224"/>
      <x:c r="E50" s="224"/>
      <x:c r="F50" s="224"/>
      <x:c r="G50" s="224"/>
      <x:c r="H50" s="224"/>
      <x:c r="I50" s="223"/>
      <x:c r="J50" s="222"/>
      <x:c r="K50" s="222"/>
    </x:row>
    <x:row r="51" spans="1:11" s="174" customFormat="1" ht="45" customHeight="1">
      <x:c r="A51" s="222"/>
      <x:c r="B51" s="222"/>
      <x:c r="C51" s="223"/>
      <x:c r="D51" s="224"/>
      <x:c r="E51" s="224"/>
      <x:c r="F51" s="224"/>
      <x:c r="G51" s="224"/>
      <x:c r="H51" s="224"/>
      <x:c r="I51" s="223"/>
      <x:c r="J51" s="222"/>
      <x:c r="K51" s="222"/>
    </x:row>
    <x:row r="52" spans="1:11" s="174" customFormat="1" ht="45" customHeight="1">
      <x:c r="A52" s="222"/>
      <x:c r="B52" s="222"/>
      <x:c r="C52" s="223"/>
      <x:c r="D52" s="224"/>
      <x:c r="E52" s="224"/>
      <x:c r="F52" s="224"/>
      <x:c r="G52" s="224"/>
      <x:c r="H52" s="224"/>
      <x:c r="I52" s="223"/>
      <x:c r="J52" s="222"/>
      <x:c r="K52" s="222"/>
    </x:row>
    <x:row r="53" spans="1:11" s="174" customFormat="1" ht="45" customHeight="1">
      <x:c r="A53" s="222"/>
      <x:c r="B53" s="222"/>
      <x:c r="C53" s="223"/>
      <x:c r="D53" s="224"/>
      <x:c r="E53" s="224"/>
      <x:c r="F53" s="224"/>
      <x:c r="G53" s="224"/>
      <x:c r="H53" s="224"/>
      <x:c r="I53" s="223"/>
      <x:c r="J53" s="222"/>
      <x:c r="K53" s="222"/>
    </x:row>
    <x:row r="54" spans="1:11" s="174" customFormat="1" ht="45" customHeight="1">
      <x:c r="A54" s="222"/>
      <x:c r="B54" s="222"/>
      <x:c r="C54" s="223"/>
      <x:c r="D54" s="224"/>
      <x:c r="E54" s="224"/>
      <x:c r="F54" s="224"/>
      <x:c r="G54" s="224"/>
      <x:c r="H54" s="224"/>
      <x:c r="I54" s="223"/>
      <x:c r="J54" s="222"/>
      <x:c r="K54" s="222"/>
    </x:row>
    <x:row r="55" spans="1:11" s="174" customFormat="1" ht="45" customHeight="1">
      <x:c r="A55" s="222"/>
      <x:c r="B55" s="222"/>
      <x:c r="C55" s="223"/>
      <x:c r="D55" s="224"/>
      <x:c r="E55" s="224"/>
      <x:c r="F55" s="224"/>
      <x:c r="G55" s="224"/>
      <x:c r="H55" s="224"/>
      <x:c r="I55" s="223"/>
      <x:c r="J55" s="222"/>
      <x:c r="K55" s="222"/>
    </x:row>
    <x:row r="56" spans="1:11" s="174" customFormat="1" ht="45" customHeight="1">
      <x:c r="A56" s="222"/>
      <x:c r="B56" s="222"/>
      <x:c r="C56" s="223"/>
      <x:c r="D56" s="224"/>
      <x:c r="E56" s="224"/>
      <x:c r="F56" s="224"/>
      <x:c r="G56" s="224"/>
      <x:c r="H56" s="224"/>
      <x:c r="I56" s="223"/>
      <x:c r="J56" s="222"/>
      <x:c r="K56" s="222"/>
    </x:row>
    <x:row r="57" spans="1:11" s="174" customFormat="1" ht="45" customHeight="1">
      <x:c r="A57" s="222"/>
      <x:c r="B57" s="222"/>
      <x:c r="C57" s="223"/>
      <x:c r="D57" s="224"/>
      <x:c r="E57" s="224"/>
      <x:c r="F57" s="224"/>
      <x:c r="G57" s="224"/>
      <x:c r="H57" s="224"/>
      <x:c r="I57" s="223"/>
      <x:c r="J57" s="222"/>
      <x:c r="K57" s="222"/>
    </x:row>
    <x:row r="58" spans="1:11" s="174" customFormat="1" ht="45" customHeight="1">
      <x:c r="A58" s="222"/>
      <x:c r="B58" s="222"/>
      <x:c r="C58" s="223"/>
      <x:c r="D58" s="224"/>
      <x:c r="E58" s="224"/>
      <x:c r="F58" s="224"/>
      <x:c r="G58" s="224"/>
      <x:c r="H58" s="224"/>
      <x:c r="I58" s="223"/>
      <x:c r="J58" s="222"/>
      <x:c r="K58" s="222"/>
    </x:row>
    <x:row r="59" spans="1:11" s="174" customFormat="1" ht="45" customHeight="1">
      <x:c r="A59" s="222"/>
      <x:c r="B59" s="222"/>
      <x:c r="C59" s="223"/>
      <x:c r="D59" s="224"/>
      <x:c r="E59" s="224"/>
      <x:c r="F59" s="224"/>
      <x:c r="G59" s="224"/>
      <x:c r="H59" s="224"/>
      <x:c r="I59" s="223"/>
      <x:c r="J59" s="222"/>
      <x:c r="K59" s="222"/>
    </x:row>
    <x:row r="60" spans="1:11" s="174" customFormat="1" ht="45" customHeight="1">
      <x:c r="A60" s="222"/>
      <x:c r="B60" s="222"/>
      <x:c r="C60" s="223"/>
      <x:c r="D60" s="224"/>
      <x:c r="E60" s="224"/>
      <x:c r="F60" s="224"/>
      <x:c r="G60" s="224"/>
      <x:c r="H60" s="224"/>
      <x:c r="I60" s="223"/>
      <x:c r="J60" s="222"/>
      <x:c r="K60" s="222"/>
    </x:row>
    <x:row r="61" spans="1:11" s="174" customFormat="1" ht="45" customHeight="1">
      <x:c r="A61" s="222"/>
      <x:c r="B61" s="222"/>
      <x:c r="C61" s="223"/>
      <x:c r="D61" s="224"/>
      <x:c r="E61" s="224"/>
      <x:c r="F61" s="224"/>
      <x:c r="G61" s="224"/>
      <x:c r="H61" s="224"/>
      <x:c r="I61" s="223"/>
      <x:c r="J61" s="222"/>
      <x:c r="K61" s="222"/>
    </x:row>
    <x:row r="62" spans="1:11" s="174" customFormat="1" ht="45" customHeight="1">
      <x:c r="A62" s="222"/>
      <x:c r="B62" s="222"/>
      <x:c r="C62" s="222"/>
      <x:c r="D62" s="396" t="s">
        <x:v>347</x:v>
      </x:c>
      <x:c r="E62" s="396"/>
      <x:c r="F62" s="396"/>
      <x:c r="G62" s="396"/>
      <x:c r="H62" s="396"/>
      <x:c r="I62" s="224"/>
      <x:c r="J62" s="222"/>
      <x:c r="K62" s="222"/>
    </x:row>
    <x:row r="63" spans="1:11" s="174" customFormat="1" ht="45" customHeight="1">
      <x:c r="A63" s="222"/>
      <x:c r="B63" s="222"/>
      <x:c r="C63" s="222"/>
      <x:c r="D63" s="224"/>
      <x:c r="E63" s="224"/>
      <x:c r="F63" s="224"/>
      <x:c r="G63" s="224"/>
      <x:c r="H63" s="224"/>
      <x:c r="I63" s="224"/>
      <x:c r="J63" s="222"/>
      <x:c r="K63" s="222"/>
    </x:row>
    <x:row r="64" spans="1:11" s="174" customFormat="1" ht="45" customHeight="1">
      <x:c r="A64" s="222"/>
      <x:c r="B64" s="222"/>
      <x:c r="C64" s="222"/>
      <x:c r="D64" s="224"/>
      <x:c r="E64" s="224"/>
      <x:c r="F64" s="224"/>
      <x:c r="G64" s="224"/>
      <x:c r="H64" s="224"/>
      <x:c r="I64" s="224"/>
      <x:c r="J64" s="222"/>
      <x:c r="K64" s="222"/>
    </x:row>
    <x:row r="65" spans="1:11" s="174" customFormat="1" ht="45" customHeight="1">
      <x:c r="A65" s="222"/>
      <x:c r="B65" s="222"/>
      <x:c r="C65" s="222"/>
      <x:c r="D65" s="224"/>
      <x:c r="E65" s="224"/>
      <x:c r="F65" s="224"/>
      <x:c r="G65" s="224"/>
      <x:c r="H65" s="224"/>
      <x:c r="I65" s="224"/>
      <x:c r="J65" s="222"/>
      <x:c r="K65" s="222"/>
    </x:row>
    <x:row r="66" spans="1:11" s="174" customFormat="1" ht="45" customHeight="1">
      <x:c r="A66" s="222"/>
      <x:c r="B66" s="222"/>
      <x:c r="C66" s="222"/>
      <x:c r="D66" s="224"/>
      <x:c r="E66" s="224"/>
      <x:c r="F66" s="224"/>
      <x:c r="G66" s="224"/>
      <x:c r="H66" s="224"/>
      <x:c r="I66" s="224"/>
      <x:c r="J66" s="222"/>
      <x:c r="K66" s="222"/>
    </x:row>
    <x:row r="67" spans="1:11" s="174" customFormat="1" ht="45" customHeight="1">
      <x:c r="A67" s="222"/>
      <x:c r="B67" s="222"/>
      <x:c r="C67" s="222"/>
      <x:c r="D67" s="224"/>
      <x:c r="E67" s="224"/>
      <x:c r="F67" s="224"/>
      <x:c r="G67" s="224"/>
      <x:c r="H67" s="224"/>
      <x:c r="I67" s="224"/>
      <x:c r="J67" s="222"/>
      <x:c r="K67" s="222"/>
    </x:row>
    <x:row r="68" spans="1:11" s="174" customFormat="1" ht="45" customHeight="1">
      <x:c r="A68" s="222"/>
      <x:c r="B68" s="222"/>
      <x:c r="C68" s="222"/>
      <x:c r="D68" s="224"/>
      <x:c r="E68" s="224"/>
      <x:c r="F68" s="224"/>
      <x:c r="G68" s="224"/>
      <x:c r="H68" s="224"/>
      <x:c r="I68" s="224"/>
      <x:c r="J68" s="222"/>
      <x:c r="K68" s="222"/>
    </x:row>
    <x:row r="69" spans="1:11" s="174" customFormat="1" ht="45" customHeight="1">
      <x:c r="A69" s="222"/>
      <x:c r="B69" s="222"/>
      <x:c r="C69" s="222"/>
      <x:c r="D69" s="224"/>
      <x:c r="E69" s="224"/>
      <x:c r="F69" s="224"/>
      <x:c r="G69" s="224"/>
      <x:c r="H69" s="224"/>
      <x:c r="I69" s="224"/>
      <x:c r="J69" s="222"/>
      <x:c r="K69" s="222"/>
    </x:row>
    <x:row r="70" spans="1:11" s="174" customFormat="1" ht="45" customHeight="1">
      <x:c r="A70" s="222"/>
      <x:c r="B70" s="222"/>
      <x:c r="C70" s="222"/>
      <x:c r="D70" s="224"/>
      <x:c r="E70" s="224"/>
      <x:c r="F70" s="224"/>
      <x:c r="G70" s="224"/>
      <x:c r="H70" s="224"/>
      <x:c r="I70" s="224"/>
      <x:c r="J70" s="222"/>
      <x:c r="K70" s="222"/>
    </x:row>
    <x:row r="71" spans="1:11" s="174" customFormat="1" ht="45" customHeight="1">
      <x:c r="A71" s="222"/>
      <x:c r="B71" s="222"/>
      <x:c r="C71" s="222"/>
      <x:c r="D71" s="224"/>
      <x:c r="E71" s="224"/>
      <x:c r="F71" s="224"/>
      <x:c r="G71" s="224"/>
      <x:c r="H71" s="224"/>
      <x:c r="I71" s="224"/>
      <x:c r="J71" s="222"/>
      <x:c r="K71" s="222"/>
    </x:row>
    <x:row r="72" spans="1:11" s="174" customFormat="1" ht="45" customHeight="1">
      <x:c r="A72" s="222"/>
      <x:c r="B72" s="222"/>
      <x:c r="C72" s="222"/>
      <x:c r="D72" s="224"/>
      <x:c r="E72" s="224"/>
      <x:c r="F72" s="224"/>
      <x:c r="G72" s="224"/>
      <x:c r="H72" s="224"/>
      <x:c r="I72" s="224"/>
      <x:c r="J72" s="222"/>
      <x:c r="K72" s="222"/>
    </x:row>
    <x:row r="73" spans="1:11" s="174" customFormat="1" ht="45" customHeight="1">
      <x:c r="A73" s="222"/>
      <x:c r="B73" s="222"/>
      <x:c r="C73" s="222"/>
      <x:c r="D73" s="224"/>
      <x:c r="E73" s="224"/>
      <x:c r="F73" s="224"/>
      <x:c r="G73" s="224"/>
      <x:c r="H73" s="224"/>
      <x:c r="I73" s="224"/>
      <x:c r="J73" s="222"/>
      <x:c r="K73" s="222"/>
    </x:row>
    <x:row r="74" spans="1:11" s="174" customFormat="1" ht="45" customHeight="1">
      <x:c r="A74" s="222"/>
      <x:c r="B74" s="222"/>
      <x:c r="C74" s="222"/>
      <x:c r="D74" s="224"/>
      <x:c r="E74" s="224"/>
      <x:c r="F74" s="224"/>
      <x:c r="G74" s="224"/>
      <x:c r="H74" s="224"/>
      <x:c r="I74" s="224"/>
      <x:c r="J74" s="222"/>
      <x:c r="K74" s="222"/>
    </x:row>
    <x:row r="75" spans="1:11" s="174" customFormat="1" ht="45" customHeight="1">
      <x:c r="A75" s="222"/>
      <x:c r="B75" s="222"/>
      <x:c r="C75" s="222"/>
      <x:c r="D75" s="224"/>
      <x:c r="E75" s="224"/>
      <x:c r="F75" s="224"/>
      <x:c r="G75" s="224"/>
      <x:c r="H75" s="224"/>
      <x:c r="I75" s="224"/>
      <x:c r="J75" s="222"/>
      <x:c r="K75" s="222"/>
    </x:row>
    <x:row r="76" spans="1:11" s="174" customFormat="1" ht="45" customHeight="1">
      <x:c r="A76" s="222"/>
      <x:c r="B76" s="222"/>
      <x:c r="C76" s="222"/>
      <x:c r="D76" s="224"/>
      <x:c r="E76" s="224"/>
      <x:c r="F76" s="224"/>
      <x:c r="G76" s="224"/>
      <x:c r="H76" s="224"/>
      <x:c r="I76" s="224"/>
      <x:c r="J76" s="222"/>
      <x:c r="K76" s="222"/>
    </x:row>
    <x:row r="77" spans="1:11" s="174" customFormat="1" ht="45" customHeight="1">
      <x:c r="A77" s="222"/>
      <x:c r="B77" s="222"/>
      <x:c r="C77" s="222"/>
      <x:c r="D77" s="224"/>
      <x:c r="E77" s="224"/>
      <x:c r="F77" s="224"/>
      <x:c r="G77" s="224"/>
      <x:c r="H77" s="224"/>
      <x:c r="I77" s="224"/>
      <x:c r="J77" s="222"/>
      <x:c r="K77" s="222"/>
    </x:row>
    <x:row r="78" spans="1:11" s="174" customFormat="1" ht="45" customHeight="1">
      <x:c r="A78" s="222"/>
      <x:c r="B78" s="222"/>
      <x:c r="C78" s="222"/>
      <x:c r="D78" s="224"/>
      <x:c r="E78" s="224"/>
      <x:c r="F78" s="224"/>
      <x:c r="G78" s="224"/>
      <x:c r="H78" s="224"/>
      <x:c r="I78" s="224"/>
      <x:c r="J78" s="222"/>
      <x:c r="K78" s="222"/>
    </x:row>
    <x:row r="79" spans="1:11" s="174" customFormat="1" ht="45" customHeight="1">
      <x:c r="A79" s="222"/>
      <x:c r="B79" s="222"/>
      <x:c r="C79" s="222"/>
      <x:c r="D79" s="396" t="s">
        <x:v>354</x:v>
      </x:c>
      <x:c r="E79" s="396"/>
      <x:c r="F79" s="396"/>
      <x:c r="G79" s="396"/>
      <x:c r="H79" s="396"/>
      <x:c r="I79" s="223"/>
      <x:c r="J79" s="222"/>
      <x:c r="K79" s="222"/>
    </x:row>
    <x:row r="80" spans="1:11" s="174" customFormat="1" ht="45" customHeight="1">
      <x:c r="A80" s="222"/>
      <x:c r="B80" s="222"/>
      <x:c r="C80" s="222"/>
      <x:c r="D80" s="224"/>
      <x:c r="E80" s="224"/>
      <x:c r="F80" s="224"/>
      <x:c r="G80" s="224"/>
      <x:c r="H80" s="224"/>
      <x:c r="I80" s="223"/>
      <x:c r="J80" s="222"/>
      <x:c r="K80" s="222"/>
    </x:row>
    <x:row r="81" spans="1:11" s="174" customFormat="1" ht="45" customHeight="1">
      <x:c r="A81" s="222"/>
      <x:c r="B81" s="222"/>
      <x:c r="C81" s="222"/>
      <x:c r="D81" s="224"/>
      <x:c r="E81" s="224"/>
      <x:c r="F81" s="224"/>
      <x:c r="G81" s="224"/>
      <x:c r="H81" s="224"/>
      <x:c r="I81" s="223"/>
      <x:c r="J81" s="222"/>
      <x:c r="K81" s="222"/>
    </x:row>
    <x:row r="82" spans="1:11" s="174" customFormat="1" ht="45" customHeight="1">
      <x:c r="A82" s="222"/>
      <x:c r="B82" s="222"/>
      <x:c r="C82" s="222"/>
      <x:c r="D82" s="224"/>
      <x:c r="E82" s="224"/>
      <x:c r="F82" s="224"/>
      <x:c r="G82" s="224"/>
      <x:c r="H82" s="224"/>
      <x:c r="I82" s="223"/>
      <x:c r="J82" s="222"/>
      <x:c r="K82" s="222"/>
    </x:row>
    <x:row r="83" spans="1:11" s="174" customFormat="1" ht="45" customHeight="1">
      <x:c r="A83" s="222"/>
      <x:c r="B83" s="222"/>
      <x:c r="C83" s="222"/>
      <x:c r="D83" s="224"/>
      <x:c r="E83" s="224"/>
      <x:c r="F83" s="224"/>
      <x:c r="G83" s="224"/>
      <x:c r="H83" s="224"/>
      <x:c r="I83" s="223"/>
      <x:c r="J83" s="222"/>
      <x:c r="K83" s="222"/>
    </x:row>
    <x:row r="84" spans="1:11" s="174" customFormat="1" ht="45" customHeight="1">
      <x:c r="A84" s="222"/>
      <x:c r="B84" s="222"/>
      <x:c r="C84" s="222"/>
      <x:c r="D84" s="224"/>
      <x:c r="E84" s="224"/>
      <x:c r="F84" s="224"/>
      <x:c r="G84" s="224"/>
      <x:c r="H84" s="224"/>
      <x:c r="I84" s="223"/>
      <x:c r="J84" s="222"/>
      <x:c r="K84" s="222"/>
    </x:row>
    <x:row r="85" spans="1:11" s="174" customFormat="1" ht="45" customHeight="1">
      <x:c r="A85" s="222"/>
      <x:c r="B85" s="222"/>
      <x:c r="C85" s="222"/>
      <x:c r="D85" s="224"/>
      <x:c r="E85" s="224"/>
      <x:c r="F85" s="224"/>
      <x:c r="G85" s="224"/>
      <x:c r="H85" s="224"/>
      <x:c r="I85" s="223"/>
      <x:c r="J85" s="222"/>
      <x:c r="K85" s="222"/>
    </x:row>
    <x:row r="86" spans="1:11" s="174" customFormat="1" ht="45" customHeight="1">
      <x:c r="A86" s="222"/>
      <x:c r="B86" s="222"/>
      <x:c r="C86" s="222"/>
      <x:c r="D86" s="224"/>
      <x:c r="E86" s="224"/>
      <x:c r="F86" s="224"/>
      <x:c r="G86" s="224"/>
      <x:c r="H86" s="224"/>
      <x:c r="I86" s="223"/>
      <x:c r="J86" s="222"/>
      <x:c r="K86" s="222"/>
    </x:row>
    <x:row r="87" spans="1:11" s="174" customFormat="1" ht="45" customHeight="1">
      <x:c r="A87" s="222"/>
      <x:c r="B87" s="222"/>
      <x:c r="C87" s="222"/>
      <x:c r="D87" s="224"/>
      <x:c r="E87" s="224"/>
      <x:c r="F87" s="224"/>
      <x:c r="G87" s="224"/>
      <x:c r="H87" s="224"/>
      <x:c r="I87" s="223"/>
      <x:c r="J87" s="222"/>
      <x:c r="K87" s="222"/>
    </x:row>
    <x:row r="88" spans="1:11" s="174" customFormat="1" ht="45" customHeight="1">
      <x:c r="A88" s="222"/>
      <x:c r="B88" s="222"/>
      <x:c r="C88" s="222"/>
      <x:c r="D88" s="224"/>
      <x:c r="E88" s="224"/>
      <x:c r="F88" s="224"/>
      <x:c r="G88" s="224"/>
      <x:c r="H88" s="224"/>
      <x:c r="I88" s="223"/>
      <x:c r="J88" s="222"/>
      <x:c r="K88" s="222"/>
    </x:row>
    <x:row r="89" spans="1:11" s="174" customFormat="1" ht="45" customHeight="1">
      <x:c r="A89" s="222"/>
      <x:c r="B89" s="222"/>
      <x:c r="C89" s="222"/>
      <x:c r="D89" s="224"/>
      <x:c r="E89" s="224"/>
      <x:c r="F89" s="224"/>
      <x:c r="G89" s="224"/>
      <x:c r="H89" s="224"/>
      <x:c r="I89" s="223"/>
      <x:c r="J89" s="222"/>
      <x:c r="K89" s="222"/>
    </x:row>
    <x:row r="90" spans="1:11" s="174" customFormat="1" ht="45" customHeight="1">
      <x:c r="A90" s="222"/>
      <x:c r="B90" s="222"/>
      <x:c r="C90" s="222"/>
      <x:c r="D90" s="224"/>
      <x:c r="E90" s="224"/>
      <x:c r="F90" s="224"/>
      <x:c r="G90" s="224"/>
      <x:c r="H90" s="224"/>
      <x:c r="I90" s="223"/>
      <x:c r="J90" s="222"/>
      <x:c r="K90" s="222"/>
    </x:row>
    <x:row r="91" spans="1:11" s="174" customFormat="1" ht="45" customHeight="1">
      <x:c r="A91" s="222"/>
      <x:c r="B91" s="222"/>
      <x:c r="C91" s="222"/>
      <x:c r="D91" s="224"/>
      <x:c r="E91" s="224"/>
      <x:c r="F91" s="224"/>
      <x:c r="G91" s="224"/>
      <x:c r="H91" s="224"/>
      <x:c r="I91" s="223"/>
      <x:c r="J91" s="222"/>
      <x:c r="K91" s="222"/>
    </x:row>
    <x:row r="92" spans="1:11" s="174" customFormat="1" ht="45" customHeight="1">
      <x:c r="A92" s="222"/>
      <x:c r="B92" s="222"/>
      <x:c r="C92" s="222"/>
      <x:c r="D92" s="224"/>
      <x:c r="E92" s="224"/>
      <x:c r="F92" s="224"/>
      <x:c r="G92" s="224"/>
      <x:c r="H92" s="224"/>
      <x:c r="I92" s="223"/>
      <x:c r="J92" s="222"/>
      <x:c r="K92" s="222"/>
    </x:row>
    <x:row r="93" spans="1:11" s="174" customFormat="1" ht="45" customHeight="1">
      <x:c r="A93" s="222"/>
      <x:c r="B93" s="222"/>
      <x:c r="C93" s="222"/>
      <x:c r="D93" s="224"/>
      <x:c r="E93" s="224"/>
      <x:c r="F93" s="224"/>
      <x:c r="G93" s="224"/>
      <x:c r="H93" s="224"/>
      <x:c r="I93" s="223"/>
      <x:c r="J93" s="222"/>
      <x:c r="K93" s="222"/>
    </x:row>
    <x:row r="94" spans="1:11" s="174" customFormat="1" ht="45" customHeight="1">
      <x:c r="A94" s="222"/>
      <x:c r="B94" s="222"/>
      <x:c r="C94" s="222"/>
      <x:c r="D94" s="224"/>
      <x:c r="E94" s="224"/>
      <x:c r="F94" s="224"/>
      <x:c r="G94" s="224"/>
      <x:c r="H94" s="224"/>
      <x:c r="I94" s="223"/>
      <x:c r="J94" s="222"/>
      <x:c r="K94" s="222"/>
    </x:row>
    <x:row r="95" spans="1:11" s="174" customFormat="1" ht="45" customHeight="1">
      <x:c r="A95" s="222"/>
      <x:c r="B95" s="222"/>
      <x:c r="C95" s="222"/>
      <x:c r="D95" s="224"/>
      <x:c r="E95" s="224"/>
      <x:c r="F95" s="224"/>
      <x:c r="G95" s="224"/>
      <x:c r="H95" s="224"/>
      <x:c r="I95" s="223"/>
      <x:c r="J95" s="222"/>
      <x:c r="K95" s="222"/>
    </x:row>
    <x:row r="96" spans="1:11" s="174" customFormat="1" ht="45" customHeight="1">
      <x:c r="A96" s="222"/>
      <x:c r="B96" s="222"/>
      <x:c r="C96" s="222"/>
      <x:c r="D96" s="396" t="s">
        <x:v>348</x:v>
      </x:c>
      <x:c r="E96" s="396"/>
      <x:c r="F96" s="396"/>
      <x:c r="G96" s="396"/>
      <x:c r="H96" s="396"/>
      <x:c r="I96" s="224"/>
      <x:c r="J96" s="222"/>
      <x:c r="K96" s="222"/>
    </x:row>
    <x:row r="97" spans="1:11" s="174" customFormat="1" ht="45" customHeight="1">
      <x:c r="A97" s="222"/>
      <x:c r="B97" s="222"/>
      <x:c r="C97" s="222"/>
      <x:c r="D97" s="224"/>
      <x:c r="E97" s="224"/>
      <x:c r="F97" s="224"/>
      <x:c r="G97" s="224"/>
      <x:c r="H97" s="224"/>
      <x:c r="I97" s="224"/>
      <x:c r="J97" s="222"/>
      <x:c r="K97" s="222"/>
    </x:row>
    <x:row r="98" spans="1:11" s="174" customFormat="1" ht="45" customHeight="1">
      <x:c r="A98" s="222"/>
      <x:c r="B98" s="222"/>
      <x:c r="C98" s="222"/>
      <x:c r="D98" s="224"/>
      <x:c r="E98" s="224"/>
      <x:c r="F98" s="224"/>
      <x:c r="G98" s="224"/>
      <x:c r="H98" s="224"/>
      <x:c r="I98" s="224"/>
      <x:c r="J98" s="222"/>
      <x:c r="K98" s="222"/>
    </x:row>
    <x:row r="99" spans="1:11" s="174" customFormat="1" ht="45" customHeight="1">
      <x:c r="A99" s="222"/>
      <x:c r="B99" s="222"/>
      <x:c r="C99" s="222"/>
      <x:c r="D99" s="224"/>
      <x:c r="E99" s="224"/>
      <x:c r="F99" s="224"/>
      <x:c r="G99" s="224"/>
      <x:c r="H99" s="224"/>
      <x:c r="I99" s="224"/>
      <x:c r="J99" s="222"/>
      <x:c r="K99" s="222"/>
    </x:row>
    <x:row r="100" spans="1:11" s="174" customFormat="1" ht="45" customHeight="1">
      <x:c r="A100" s="222"/>
      <x:c r="B100" s="222"/>
      <x:c r="C100" s="222"/>
      <x:c r="D100" s="224"/>
      <x:c r="E100" s="224"/>
      <x:c r="F100" s="224"/>
      <x:c r="G100" s="224"/>
      <x:c r="H100" s="224"/>
      <x:c r="I100" s="224"/>
      <x:c r="J100" s="222"/>
      <x:c r="K100" s="222"/>
    </x:row>
    <x:row r="101" spans="1:11" s="174" customFormat="1" ht="45" customHeight="1">
      <x:c r="A101" s="222"/>
      <x:c r="B101" s="222"/>
      <x:c r="C101" s="222"/>
      <x:c r="D101" s="224"/>
      <x:c r="E101" s="224"/>
      <x:c r="F101" s="224"/>
      <x:c r="G101" s="224"/>
      <x:c r="H101" s="224"/>
      <x:c r="I101" s="224"/>
      <x:c r="J101" s="222"/>
      <x:c r="K101" s="222"/>
    </x:row>
    <x:row r="102" spans="1:11" s="174" customFormat="1" ht="45" customHeight="1">
      <x:c r="A102" s="222"/>
      <x:c r="B102" s="222"/>
      <x:c r="C102" s="222"/>
      <x:c r="D102" s="224"/>
      <x:c r="E102" s="224"/>
      <x:c r="F102" s="224"/>
      <x:c r="G102" s="224"/>
      <x:c r="H102" s="224"/>
      <x:c r="I102" s="224"/>
      <x:c r="J102" s="222"/>
      <x:c r="K102" s="222"/>
    </x:row>
    <x:row r="103" spans="1:11" s="174" customFormat="1" ht="45" customHeight="1">
      <x:c r="A103" s="222"/>
      <x:c r="B103" s="222"/>
      <x:c r="C103" s="222"/>
      <x:c r="D103" s="224"/>
      <x:c r="E103" s="224"/>
      <x:c r="F103" s="224"/>
      <x:c r="G103" s="224"/>
      <x:c r="H103" s="224"/>
      <x:c r="I103" s="224"/>
      <x:c r="J103" s="222"/>
      <x:c r="K103" s="222"/>
    </x:row>
    <x:row r="104" spans="1:11" s="174" customFormat="1" ht="45" customHeight="1">
      <x:c r="A104" s="222"/>
      <x:c r="B104" s="222"/>
      <x:c r="C104" s="222"/>
      <x:c r="D104" s="224"/>
      <x:c r="E104" s="224"/>
      <x:c r="F104" s="224"/>
      <x:c r="G104" s="224"/>
      <x:c r="H104" s="224"/>
      <x:c r="I104" s="224"/>
      <x:c r="J104" s="222"/>
      <x:c r="K104" s="222"/>
    </x:row>
    <x:row r="105" spans="1:11" s="174" customFormat="1" ht="45" customHeight="1">
      <x:c r="A105" s="222"/>
      <x:c r="B105" s="222"/>
      <x:c r="C105" s="222"/>
      <x:c r="D105" s="224"/>
      <x:c r="E105" s="224"/>
      <x:c r="F105" s="224"/>
      <x:c r="G105" s="224"/>
      <x:c r="H105" s="224"/>
      <x:c r="I105" s="224"/>
      <x:c r="J105" s="222"/>
      <x:c r="K105" s="222"/>
    </x:row>
    <x:row r="106" spans="1:11" s="174" customFormat="1" ht="45" customHeight="1">
      <x:c r="A106" s="222"/>
      <x:c r="B106" s="222"/>
      <x:c r="C106" s="222"/>
      <x:c r="D106" s="224"/>
      <x:c r="E106" s="224"/>
      <x:c r="F106" s="224"/>
      <x:c r="G106" s="224"/>
      <x:c r="H106" s="224"/>
      <x:c r="I106" s="224"/>
      <x:c r="J106" s="222"/>
      <x:c r="K106" s="222"/>
    </x:row>
    <x:row r="107" spans="1:11" s="174" customFormat="1" ht="45" customHeight="1">
      <x:c r="A107" s="222"/>
      <x:c r="B107" s="222"/>
      <x:c r="C107" s="222"/>
      <x:c r="D107" s="224"/>
      <x:c r="E107" s="224"/>
      <x:c r="F107" s="224"/>
      <x:c r="G107" s="224"/>
      <x:c r="H107" s="224"/>
      <x:c r="I107" s="224"/>
      <x:c r="J107" s="222"/>
      <x:c r="K107" s="222"/>
    </x:row>
    <x:row r="108" spans="1:11" s="174" customFormat="1" ht="45" customHeight="1">
      <x:c r="A108" s="222"/>
      <x:c r="B108" s="222"/>
      <x:c r="C108" s="222"/>
      <x:c r="D108" s="224"/>
      <x:c r="E108" s="224"/>
      <x:c r="F108" s="224"/>
      <x:c r="G108" s="224"/>
      <x:c r="H108" s="224"/>
      <x:c r="I108" s="224"/>
      <x:c r="J108" s="222"/>
      <x:c r="K108" s="222"/>
    </x:row>
    <x:row r="109" spans="1:11" s="174" customFormat="1" ht="45" customHeight="1">
      <x:c r="A109" s="222"/>
      <x:c r="B109" s="222"/>
      <x:c r="C109" s="222"/>
      <x:c r="D109" s="224"/>
      <x:c r="E109" s="224"/>
      <x:c r="F109" s="224"/>
      <x:c r="G109" s="224"/>
      <x:c r="H109" s="224"/>
      <x:c r="I109" s="224"/>
      <x:c r="J109" s="222"/>
      <x:c r="K109" s="222"/>
    </x:row>
    <x:row r="110" spans="1:11" s="174" customFormat="1" ht="45" customHeight="1">
      <x:c r="A110" s="222"/>
      <x:c r="B110" s="222"/>
      <x:c r="C110" s="222"/>
      <x:c r="D110" s="224"/>
      <x:c r="E110" s="224"/>
      <x:c r="F110" s="224"/>
      <x:c r="G110" s="224"/>
      <x:c r="H110" s="224"/>
      <x:c r="I110" s="224"/>
      <x:c r="J110" s="222"/>
      <x:c r="K110" s="222"/>
    </x:row>
    <x:row r="111" spans="1:11" s="174" customFormat="1" ht="45" customHeight="1">
      <x:c r="A111" s="222"/>
      <x:c r="B111" s="222"/>
      <x:c r="C111" s="222"/>
      <x:c r="D111" s="224"/>
      <x:c r="E111" s="224"/>
      <x:c r="F111" s="224"/>
      <x:c r="G111" s="224"/>
      <x:c r="H111" s="224"/>
      <x:c r="I111" s="224"/>
      <x:c r="J111" s="222"/>
      <x:c r="K111" s="222"/>
    </x:row>
    <x:row r="112" spans="1:11" s="174" customFormat="1" ht="45" customHeight="1">
      <x:c r="A112" s="222"/>
      <x:c r="B112" s="222"/>
      <x:c r="C112" s="222"/>
      <x:c r="D112" s="224"/>
      <x:c r="E112" s="224"/>
      <x:c r="F112" s="224"/>
      <x:c r="G112" s="224"/>
      <x:c r="H112" s="224"/>
      <x:c r="I112" s="224"/>
      <x:c r="J112" s="222"/>
      <x:c r="K112" s="222"/>
    </x:row>
    <x:row r="113" spans="1:11" s="174" customFormat="1" ht="45" customHeight="1">
      <x:c r="A113" s="222"/>
      <x:c r="B113" s="222"/>
      <x:c r="C113" s="222"/>
      <x:c r="D113" s="396" t="s">
        <x:v>120</x:v>
      </x:c>
      <x:c r="E113" s="396"/>
      <x:c r="F113" s="396"/>
      <x:c r="G113" s="396"/>
      <x:c r="H113" s="396"/>
      <x:c r="I113" s="224"/>
      <x:c r="J113" s="222"/>
      <x:c r="K113" s="222"/>
    </x:row>
    <x:row r="114" spans="1:11" s="174" customFormat="1" ht="45" customHeight="1">
      <x:c r="A114" s="222"/>
      <x:c r="B114" s="222"/>
      <x:c r="C114" s="222"/>
      <x:c r="D114" s="224"/>
      <x:c r="E114" s="224"/>
      <x:c r="F114" s="224"/>
      <x:c r="G114" s="224"/>
      <x:c r="H114" s="224"/>
      <x:c r="I114" s="224"/>
      <x:c r="J114" s="222"/>
      <x:c r="K114" s="222"/>
    </x:row>
    <x:row r="115" spans="1:11" s="174" customFormat="1" ht="45" customHeight="1">
      <x:c r="A115" s="222"/>
      <x:c r="B115" s="222"/>
      <x:c r="C115" s="222"/>
      <x:c r="D115" s="224"/>
      <x:c r="E115" s="224"/>
      <x:c r="F115" s="224"/>
      <x:c r="G115" s="224"/>
      <x:c r="H115" s="224"/>
      <x:c r="I115" s="224"/>
      <x:c r="J115" s="222"/>
      <x:c r="K115" s="222"/>
    </x:row>
    <x:row r="116" spans="1:11" s="174" customFormat="1" ht="45" customHeight="1">
      <x:c r="A116" s="222"/>
      <x:c r="B116" s="222"/>
      <x:c r="C116" s="222"/>
      <x:c r="D116" s="224"/>
      <x:c r="E116" s="224"/>
      <x:c r="F116" s="224"/>
      <x:c r="G116" s="224"/>
      <x:c r="H116" s="224"/>
      <x:c r="I116" s="224"/>
      <x:c r="J116" s="222"/>
      <x:c r="K116" s="222"/>
    </x:row>
    <x:row r="117" spans="1:11" s="174" customFormat="1" ht="45" customHeight="1">
      <x:c r="A117" s="222"/>
      <x:c r="B117" s="222"/>
      <x:c r="C117" s="222"/>
      <x:c r="D117" s="224"/>
      <x:c r="E117" s="224"/>
      <x:c r="F117" s="224"/>
      <x:c r="G117" s="224"/>
      <x:c r="H117" s="224"/>
      <x:c r="I117" s="224"/>
      <x:c r="J117" s="222"/>
      <x:c r="K117" s="222"/>
    </x:row>
    <x:row r="118" spans="1:11" s="174" customFormat="1" ht="45" customHeight="1">
      <x:c r="A118" s="222"/>
      <x:c r="B118" s="222"/>
      <x:c r="C118" s="222"/>
      <x:c r="D118" s="224"/>
      <x:c r="E118" s="224"/>
      <x:c r="F118" s="224"/>
      <x:c r="G118" s="224"/>
      <x:c r="H118" s="224"/>
      <x:c r="I118" s="224"/>
      <x:c r="J118" s="222"/>
      <x:c r="K118" s="222"/>
    </x:row>
    <x:row r="119" spans="1:11" s="174" customFormat="1" ht="45" customHeight="1">
      <x:c r="A119" s="222"/>
      <x:c r="B119" s="222"/>
      <x:c r="C119" s="222"/>
      <x:c r="D119" s="224"/>
      <x:c r="E119" s="224"/>
      <x:c r="F119" s="224"/>
      <x:c r="G119" s="224"/>
      <x:c r="H119" s="224"/>
      <x:c r="I119" s="224"/>
      <x:c r="J119" s="222"/>
      <x:c r="K119" s="222"/>
    </x:row>
    <x:row r="120" spans="1:11" s="174" customFormat="1" ht="45" customHeight="1">
      <x:c r="A120" s="222"/>
      <x:c r="B120" s="222"/>
      <x:c r="C120" s="222"/>
      <x:c r="D120" s="224"/>
      <x:c r="E120" s="224"/>
      <x:c r="F120" s="224"/>
      <x:c r="G120" s="224"/>
      <x:c r="H120" s="224"/>
      <x:c r="I120" s="224"/>
      <x:c r="J120" s="222"/>
      <x:c r="K120" s="222"/>
    </x:row>
    <x:row r="121" spans="1:11" s="174" customFormat="1" ht="45" customHeight="1">
      <x:c r="A121" s="222"/>
      <x:c r="B121" s="222"/>
      <x:c r="C121" s="222"/>
      <x:c r="D121" s="224"/>
      <x:c r="E121" s="224"/>
      <x:c r="F121" s="224"/>
      <x:c r="G121" s="224"/>
      <x:c r="H121" s="224"/>
      <x:c r="I121" s="224"/>
      <x:c r="J121" s="222"/>
      <x:c r="K121" s="222"/>
    </x:row>
    <x:row r="122" spans="1:11" s="174" customFormat="1" ht="45" customHeight="1">
      <x:c r="A122" s="222"/>
      <x:c r="B122" s="222"/>
      <x:c r="C122" s="222"/>
      <x:c r="D122" s="224"/>
      <x:c r="E122" s="224"/>
      <x:c r="F122" s="224"/>
      <x:c r="G122" s="224"/>
      <x:c r="H122" s="224"/>
      <x:c r="I122" s="224"/>
      <x:c r="J122" s="222"/>
      <x:c r="K122" s="222"/>
    </x:row>
    <x:row r="123" spans="1:11" s="174" customFormat="1" ht="45" customHeight="1">
      <x:c r="A123" s="222"/>
      <x:c r="B123" s="222"/>
      <x:c r="C123" s="222"/>
      <x:c r="D123" s="224"/>
      <x:c r="E123" s="224"/>
      <x:c r="F123" s="224"/>
      <x:c r="G123" s="224"/>
      <x:c r="H123" s="224"/>
      <x:c r="I123" s="224"/>
      <x:c r="J123" s="222"/>
      <x:c r="K123" s="222"/>
    </x:row>
    <x:row r="124" ht="45" customHeight="1"/>
    <x:row r="125" ht="45" customHeight="1"/>
    <x:row r="126" ht="45" customHeight="1"/>
    <x:row r="127" ht="45" customHeight="1"/>
    <x:row r="128" ht="45" customHeight="1"/>
    <x:row r="129" ht="45" customHeight="1"/>
    <x:row r="130" ht="45" customHeight="1"/>
    <x:row r="131" ht="45" customHeight="1"/>
    <x:row r="132" ht="45" customHeight="1"/>
    <x:row r="133" ht="45" customHeight="1"/>
    <x:row r="134" ht="45" customHeight="1"/>
    <x:row r="135" ht="45" customHeight="1"/>
    <x:row r="136" ht="45" customHeight="1"/>
    <x:row r="137" ht="45" customHeight="1"/>
    <x:row r="138" ht="45" customHeight="1"/>
    <x:row r="139" ht="45" customHeight="1"/>
    <x:row r="140" ht="45" customHeight="1"/>
    <x:row r="141" ht="45" customHeight="1"/>
    <x:row r="142" ht="45" customHeight="1"/>
    <x:row r="143" ht="45" customHeight="1"/>
    <x:row r="144" ht="45" customHeight="1"/>
    <x:row r="145" ht="45" customHeight="1"/>
    <x:row r="146" ht="45" customHeight="1"/>
    <x:row r="147" ht="45" customHeight="1"/>
    <x:row r="148" ht="45" customHeight="1"/>
    <x:row r="149" ht="45" customHeight="1"/>
    <x:row r="150" ht="45" customHeight="1"/>
    <x:row r="151" ht="45" customHeight="1"/>
    <x:row r="152" ht="45" customHeight="1"/>
    <x:row r="153" ht="45" customHeight="1"/>
    <x:row r="154" ht="45" customHeight="1"/>
    <x:row r="155" ht="45" customHeight="1"/>
    <x:row r="156" ht="45" customHeight="1"/>
    <x:row r="157" ht="45" customHeight="1"/>
    <x:row r="158" ht="45" customHeight="1"/>
    <x:row r="159" ht="45" customHeight="1"/>
    <x:row r="160" ht="45" customHeight="1"/>
    <x:row r="161" ht="45" customHeight="1"/>
    <x:row r="162" ht="45" customHeight="1"/>
    <x:row r="163" ht="45" customHeight="1"/>
    <x:row r="164" ht="45" customHeight="1"/>
    <x:row r="165" ht="45" customHeight="1"/>
    <x:row r="166" ht="45" customHeight="1"/>
    <x:row r="167" ht="45" customHeight="1"/>
    <x:row r="168" ht="45" customHeight="1"/>
    <x:row r="169" ht="45" customHeight="1"/>
    <x:row r="170" ht="45" customHeight="1"/>
    <x:row r="171" ht="45" customHeight="1"/>
    <x:row r="172" ht="45" customHeight="1"/>
    <x:row r="173" ht="45" customHeight="1"/>
    <x:row r="174" ht="45" customHeight="1"/>
    <x:row r="175" ht="45" customHeight="1"/>
    <x:row r="176" ht="45" customHeight="1"/>
    <x:row r="177" ht="45" customHeight="1"/>
    <x:row r="178" ht="45" customHeight="1"/>
    <x:row r="179" ht="45" customHeight="1"/>
    <x:row r="180" ht="45" customHeight="1"/>
    <x:row r="181" ht="45" customHeight="1"/>
    <x:row r="182" ht="45" customHeight="1"/>
    <x:row r="183" ht="45" customHeight="1"/>
    <x:row r="184" ht="45" customHeight="1"/>
    <x:row r="185" ht="45" customHeight="1"/>
    <x:row r="186" ht="45" customHeight="1"/>
    <x:row r="187" ht="45" customHeight="1"/>
    <x:row r="188" ht="45" customHeight="1"/>
    <x:row r="189" ht="45" customHeight="1"/>
    <x:row r="190" ht="45" customHeight="1"/>
    <x:row r="191" ht="45" customHeight="1"/>
    <x:row r="192" ht="45" customHeight="1"/>
    <x:row r="193" ht="45" customHeight="1"/>
    <x:row r="194" ht="45" customHeight="1"/>
    <x:row r="195" ht="45" customHeight="1"/>
    <x:row r="196" ht="45" customHeight="1"/>
    <x:row r="197" ht="45" customHeight="1"/>
    <x:row r="198" ht="45" customHeight="1"/>
    <x:row r="199" ht="45" customHeight="1"/>
    <x:row r="200" ht="45" customHeight="1"/>
    <x:row r="201" ht="45" customHeight="1"/>
    <x:row r="202" ht="45" customHeight="1"/>
    <x:row r="203" ht="45" customHeight="1"/>
    <x:row r="204" ht="45" customHeight="1"/>
    <x:row r="205" ht="45" customHeight="1"/>
    <x:row r="206" ht="45" customHeight="1"/>
    <x:row r="207" ht="45" customHeight="1"/>
    <x:row r="208" ht="45" customHeight="1"/>
    <x:row r="209" ht="45" customHeight="1"/>
    <x:row r="210" ht="45" customHeight="1"/>
    <x:row r="211" ht="45" customHeight="1"/>
    <x:row r="212" ht="45" customHeight="1"/>
    <x:row r="213" ht="45" customHeight="1"/>
    <x:row r="214" ht="45" customHeight="1"/>
    <x:row r="215" ht="45" customHeight="1"/>
    <x:row r="216" ht="45" customHeight="1"/>
    <x:row r="217" ht="45" customHeight="1"/>
    <x:row r="218" ht="45" customHeight="1"/>
    <x:row r="219" ht="45" customHeight="1"/>
    <x:row r="220" ht="45" customHeight="1"/>
    <x:row r="221" ht="45" customHeight="1"/>
    <x:row r="222" ht="45" customHeight="1"/>
    <x:row r="223" ht="45" customHeight="1"/>
    <x:row r="224" ht="45" customHeight="1"/>
    <x:row r="225" ht="45" customHeight="1"/>
    <x:row r="226" ht="45" customHeight="1"/>
    <x:row r="227" ht="45" customHeight="1"/>
    <x:row r="228" ht="45" customHeight="1"/>
    <x:row r="229" ht="45" customHeight="1"/>
    <x:row r="230" ht="45" customHeight="1"/>
    <x:row r="231" ht="45" customHeight="1"/>
    <x:row r="232" ht="45" customHeight="1"/>
    <x:row r="233" ht="45" customHeight="1"/>
    <x:row r="234" ht="45" customHeight="1"/>
    <x:row r="235" ht="45" customHeight="1"/>
    <x:row r="236" ht="45" customHeight="1"/>
    <x:row r="237" ht="45" customHeight="1"/>
    <x:row r="238" ht="45" customHeight="1"/>
    <x:row r="239" ht="45" customHeight="1"/>
    <x:row r="240" ht="45" customHeight="1"/>
    <x:row r="241" ht="45" customHeight="1"/>
    <x:row r="242" ht="45" customHeight="1"/>
    <x:row r="243" ht="45" customHeight="1"/>
    <x:row r="244" ht="45" customHeight="1"/>
    <x:row r="245" ht="45" customHeight="1"/>
    <x:row r="246" ht="45" customHeight="1"/>
    <x:row r="247" ht="45" customHeight="1"/>
    <x:row r="248" ht="45" customHeight="1"/>
    <x:row r="249" ht="45" customHeight="1"/>
    <x:row r="250" ht="45" customHeight="1"/>
    <x:row r="251" ht="45" customHeight="1"/>
    <x:row r="252" ht="45" customHeight="1"/>
    <x:row r="253" ht="45" customHeight="1"/>
    <x:row r="254" ht="45" customHeight="1"/>
    <x:row r="255" ht="45" customHeight="1"/>
    <x:row r="256" ht="45" customHeight="1"/>
    <x:row r="257" ht="45" customHeight="1"/>
    <x:row r="258" ht="45" customHeight="1"/>
    <x:row r="259" ht="45" customHeight="1"/>
    <x:row r="260" ht="45" customHeight="1"/>
    <x:row r="261" ht="45" customHeight="1"/>
    <x:row r="262" ht="45" customHeight="1"/>
    <x:row r="263" ht="45" customHeight="1"/>
    <x:row r="264" ht="45" customHeight="1"/>
    <x:row r="265" ht="45" customHeight="1"/>
    <x:row r="266" ht="45" customHeight="1"/>
    <x:row r="267" ht="45" customHeight="1"/>
    <x:row r="268" ht="45" customHeight="1"/>
    <x:row r="269" ht="45" customHeight="1"/>
    <x:row r="270" ht="45" customHeight="1"/>
    <x:row r="271" ht="45" customHeight="1"/>
    <x:row r="272" ht="45" customHeight="1"/>
    <x:row r="273" ht="45" customHeight="1"/>
    <x:row r="274" ht="45" customHeight="1"/>
    <x:row r="275" ht="45" customHeight="1"/>
    <x:row r="276" ht="45" customHeight="1"/>
    <x:row r="277" ht="45" customHeight="1"/>
    <x:row r="278" ht="45" customHeight="1"/>
    <x:row r="279" ht="45" customHeight="1"/>
    <x:row r="280" ht="45" customHeight="1"/>
    <x:row r="281" ht="45" customHeight="1"/>
    <x:row r="282" ht="45" customHeight="1"/>
    <x:row r="283" ht="45" customHeight="1"/>
    <x:row r="284" ht="45" customHeight="1"/>
    <x:row r="285" ht="45" customHeight="1"/>
    <x:row r="286" ht="45" customHeight="1"/>
    <x:row r="287" ht="45" customHeight="1"/>
    <x:row r="288" ht="45" customHeight="1"/>
    <x:row r="289" ht="45" customHeight="1"/>
    <x:row r="290" ht="45" customHeight="1"/>
    <x:row r="291" ht="45" customHeight="1"/>
    <x:row r="292" ht="45" customHeight="1"/>
    <x:row r="293" ht="45" customHeight="1"/>
    <x:row r="294" ht="45" customHeight="1"/>
    <x:row r="295" ht="45" customHeight="1"/>
    <x:row r="296" ht="45" customHeight="1"/>
    <x:row r="297" ht="45" customHeight="1"/>
    <x:row r="298" ht="45" customHeight="1"/>
    <x:row r="299" ht="45" customHeight="1"/>
    <x:row r="300" ht="45" customHeight="1"/>
    <x:row r="301" ht="45" customHeight="1"/>
    <x:row r="302" ht="45" customHeight="1"/>
    <x:row r="303" ht="45" customHeight="1"/>
    <x:row r="304" ht="45" customHeight="1"/>
    <x:row r="305" ht="45" customHeight="1"/>
    <x:row r="306" ht="45" customHeight="1"/>
    <x:row r="307" ht="45" customHeight="1"/>
    <x:row r="308" ht="45" customHeight="1"/>
    <x:row r="309" ht="45" customHeight="1"/>
    <x:row r="310" ht="45" customHeight="1"/>
    <x:row r="311" ht="45" customHeight="1"/>
    <x:row r="312" ht="45" customHeight="1"/>
    <x:row r="313" ht="45" customHeight="1"/>
    <x:row r="314" ht="45" customHeight="1"/>
    <x:row r="315" ht="45" customHeight="1"/>
    <x:row r="316" ht="45" customHeight="1"/>
    <x:row r="317" ht="45" customHeight="1"/>
    <x:row r="318" ht="45" customHeight="1"/>
    <x:row r="319" ht="45" customHeight="1"/>
    <x:row r="320" ht="45" customHeight="1"/>
    <x:row r="321" ht="45" customHeight="1"/>
    <x:row r="322" ht="45" customHeight="1"/>
    <x:row r="323" ht="45" customHeight="1"/>
    <x:row r="324" ht="45" customHeight="1"/>
    <x:row r="325" ht="45" customHeight="1"/>
    <x:row r="326" ht="45" customHeight="1"/>
    <x:row r="327" ht="45" customHeight="1"/>
    <x:row r="328" ht="45" customHeight="1"/>
    <x:row r="329" ht="45" customHeight="1"/>
    <x:row r="330" ht="45" customHeight="1"/>
    <x:row r="331" ht="45" customHeight="1"/>
    <x:row r="332" ht="45" customHeight="1"/>
    <x:row r="333" ht="45" customHeight="1"/>
    <x:row r="334" ht="45" customHeight="1"/>
    <x:row r="335" ht="45" customHeight="1"/>
    <x:row r="336" ht="45" customHeight="1"/>
    <x:row r="337" ht="45" customHeight="1"/>
    <x:row r="338" ht="45" customHeight="1"/>
    <x:row r="339" ht="45" customHeight="1"/>
    <x:row r="340" ht="45" customHeight="1"/>
    <x:row r="341" ht="45" customHeight="1"/>
    <x:row r="342" ht="45" customHeight="1"/>
    <x:row r="343" ht="45" customHeight="1"/>
    <x:row r="344" ht="45" customHeight="1"/>
    <x:row r="345" ht="45" customHeight="1"/>
    <x:row r="346" ht="45" customHeight="1"/>
    <x:row r="347" ht="45" customHeight="1"/>
    <x:row r="348" ht="45" customHeight="1"/>
    <x:row r="349" ht="45" customHeight="1"/>
    <x:row r="350" ht="45" customHeight="1"/>
    <x:row r="351" ht="45" customHeight="1"/>
    <x:row r="352" ht="45" customHeight="1"/>
    <x:row r="353" ht="45" customHeight="1"/>
    <x:row r="354" ht="45" customHeight="1"/>
    <x:row r="355" ht="45" customHeight="1"/>
    <x:row r="356" ht="45" customHeight="1"/>
    <x:row r="357" ht="45" customHeight="1"/>
    <x:row r="358" ht="45" customHeight="1"/>
    <x:row r="359" ht="45" customHeight="1"/>
    <x:row r="360" ht="45" customHeight="1"/>
    <x:row r="361" ht="45" customHeight="1"/>
    <x:row r="362" ht="45" customHeight="1"/>
    <x:row r="363" ht="45" customHeight="1"/>
    <x:row r="364" ht="45" customHeight="1"/>
    <x:row r="365" ht="45" customHeight="1"/>
    <x:row r="366" ht="45" customHeight="1"/>
    <x:row r="367" ht="45" customHeight="1"/>
    <x:row r="368" ht="45" customHeight="1"/>
    <x:row r="369" ht="45" customHeight="1"/>
    <x:row r="370" ht="45" customHeight="1"/>
    <x:row r="371" ht="45" customHeight="1"/>
    <x:row r="372" ht="45" customHeight="1"/>
    <x:row r="373" ht="45" customHeight="1"/>
    <x:row r="374" ht="45" customHeight="1"/>
    <x:row r="375" ht="45" customHeight="1"/>
    <x:row r="376" ht="45" customHeight="1"/>
    <x:row r="377" ht="45" customHeight="1"/>
    <x:row r="378" ht="45" customHeight="1"/>
    <x:row r="379" ht="45" customHeight="1"/>
    <x:row r="380" ht="45" customHeight="1"/>
    <x:row r="381" ht="45" customHeight="1"/>
    <x:row r="382" ht="45" customHeight="1"/>
    <x:row r="383" ht="45" customHeight="1"/>
    <x:row r="384" ht="45" customHeight="1"/>
    <x:row r="385" ht="45" customHeight="1"/>
    <x:row r="386" ht="45" customHeight="1"/>
    <x:row r="387" ht="45" customHeight="1"/>
    <x:row r="388" ht="45" customHeight="1"/>
    <x:row r="389" ht="45" customHeight="1"/>
    <x:row r="390" ht="45" customHeight="1"/>
    <x:row r="391" ht="45" customHeight="1"/>
    <x:row r="392" ht="45" customHeight="1"/>
    <x:row r="393" ht="45" customHeight="1"/>
    <x:row r="394" ht="45" customHeight="1"/>
    <x:row r="395" ht="45" customHeight="1"/>
    <x:row r="396" ht="45" customHeight="1"/>
    <x:row r="397" ht="45" customHeight="1"/>
    <x:row r="398" ht="45" customHeight="1"/>
    <x:row r="399" ht="45" customHeight="1"/>
    <x:row r="400" ht="45" customHeight="1"/>
    <x:row r="401" ht="45" customHeight="1"/>
    <x:row r="402" ht="45" customHeight="1"/>
    <x:row r="403" ht="45" customHeight="1"/>
    <x:row r="404" ht="45" customHeight="1"/>
    <x:row r="405" ht="45" customHeight="1"/>
    <x:row r="406" ht="45" customHeight="1"/>
    <x:row r="407" ht="45" customHeight="1"/>
    <x:row r="408" ht="45" customHeight="1"/>
    <x:row r="409" ht="45" customHeight="1"/>
    <x:row r="410" ht="45" customHeight="1"/>
    <x:row r="411" ht="45" customHeight="1"/>
    <x:row r="412" ht="45" customHeight="1"/>
    <x:row r="413" ht="45" customHeight="1"/>
    <x:row r="414" ht="45" customHeight="1"/>
    <x:row r="415" ht="45" customHeight="1"/>
    <x:row r="416" ht="45" customHeight="1"/>
    <x:row r="417" ht="45" customHeight="1"/>
    <x:row r="418" ht="45" customHeight="1"/>
    <x:row r="419" ht="45" customHeight="1"/>
    <x:row r="420" ht="45" customHeight="1"/>
    <x:row r="421" ht="45" customHeight="1"/>
    <x:row r="422" ht="45" customHeight="1"/>
    <x:row r="423" ht="45" customHeight="1"/>
    <x:row r="424" ht="45" customHeight="1"/>
    <x:row r="425" ht="45" customHeight="1"/>
    <x:row r="426" ht="45" customHeight="1"/>
    <x:row r="427" ht="45" customHeight="1"/>
    <x:row r="428" ht="45" customHeight="1"/>
    <x:row r="429" ht="45" customHeight="1"/>
    <x:row r="430" ht="45" customHeight="1"/>
    <x:row r="431" ht="45" customHeight="1"/>
    <x:row r="432" ht="45" customHeight="1"/>
    <x:row r="433" ht="45" customHeight="1"/>
    <x:row r="434" ht="45" customHeight="1"/>
    <x:row r="435" ht="45" customHeight="1"/>
    <x:row r="436" ht="45" customHeight="1"/>
    <x:row r="437" ht="45" customHeight="1"/>
    <x:row r="438" ht="45" customHeight="1"/>
    <x:row r="439" ht="45" customHeight="1"/>
    <x:row r="440" ht="45" customHeight="1"/>
    <x:row r="441" ht="45" customHeight="1"/>
    <x:row r="442" ht="45" customHeight="1"/>
    <x:row r="443" ht="45" customHeight="1"/>
    <x:row r="444" ht="45" customHeight="1"/>
    <x:row r="445" ht="45" customHeight="1"/>
    <x:row r="446" ht="45" customHeight="1"/>
    <x:row r="447" ht="45" customHeight="1"/>
    <x:row r="448" ht="45" customHeight="1"/>
    <x:row r="449" ht="45" customHeight="1"/>
    <x:row r="450" ht="45" customHeight="1"/>
    <x:row r="451" ht="45" customHeight="1"/>
    <x:row r="452" ht="45" customHeight="1"/>
    <x:row r="453" ht="45" customHeight="1"/>
    <x:row r="454" ht="45" customHeight="1"/>
    <x:row r="455" ht="45" customHeight="1"/>
    <x:row r="456" ht="45" customHeight="1"/>
    <x:row r="457" ht="45" customHeight="1"/>
    <x:row r="458" ht="45" customHeight="1"/>
    <x:row r="459" ht="45" customHeight="1"/>
    <x:row r="460" ht="45" customHeight="1"/>
    <x:row r="461" ht="45" customHeight="1"/>
    <x:row r="462" ht="45" customHeight="1"/>
    <x:row r="463" ht="45" customHeight="1"/>
    <x:row r="464" ht="45" customHeight="1"/>
    <x:row r="465" ht="45" customHeight="1"/>
    <x:row r="466" ht="45" customHeight="1"/>
    <x:row r="467" ht="45" customHeight="1"/>
    <x:row r="468" ht="45" customHeight="1"/>
    <x:row r="469" ht="45" customHeight="1"/>
    <x:row r="470" ht="45" customHeight="1"/>
    <x:row r="471" ht="45" customHeight="1"/>
    <x:row r="472" ht="45" customHeight="1"/>
    <x:row r="473" ht="45" customHeight="1"/>
    <x:row r="474" ht="45" customHeight="1"/>
    <x:row r="475" ht="45" customHeight="1"/>
    <x:row r="476" ht="45" customHeight="1"/>
    <x:row r="477" ht="45" customHeight="1"/>
    <x:row r="478" ht="45" customHeight="1"/>
    <x:row r="479" ht="45" customHeight="1"/>
    <x:row r="480" ht="45" customHeight="1"/>
    <x:row r="481" ht="45" customHeight="1"/>
    <x:row r="482" ht="45" customHeight="1"/>
    <x:row r="483" ht="45" customHeight="1"/>
    <x:row r="484" ht="45" customHeight="1"/>
    <x:row r="485" ht="45" customHeight="1"/>
    <x:row r="486" ht="45" customHeight="1"/>
    <x:row r="487" ht="45" customHeight="1"/>
    <x:row r="488" ht="45" customHeight="1"/>
    <x:row r="489" ht="45" customHeight="1"/>
    <x:row r="490" ht="45" customHeight="1"/>
    <x:row r="491" ht="45" customHeight="1"/>
    <x:row r="492" ht="45" customHeight="1"/>
    <x:row r="493" ht="45" customHeight="1"/>
    <x:row r="494" ht="45" customHeight="1"/>
    <x:row r="495" ht="45" customHeight="1"/>
    <x:row r="496" ht="45" customHeight="1"/>
    <x:row r="497" ht="45" customHeight="1"/>
    <x:row r="498" ht="45" customHeight="1"/>
    <x:row r="499" ht="45" customHeight="1"/>
    <x:row r="500" ht="45" customHeight="1"/>
    <x:row r="501" ht="45" customHeight="1"/>
    <x:row r="502" ht="45" customHeight="1"/>
    <x:row r="503" ht="45" customHeight="1"/>
    <x:row r="504" ht="45" customHeight="1"/>
    <x:row r="505" ht="45" customHeight="1"/>
    <x:row r="506" ht="45" customHeight="1"/>
    <x:row r="507" ht="45" customHeight="1"/>
    <x:row r="508" ht="45" customHeight="1"/>
    <x:row r="509" ht="45" customHeight="1"/>
    <x:row r="510" ht="45" customHeight="1"/>
    <x:row r="511" ht="45" customHeight="1"/>
    <x:row r="512" ht="45" customHeight="1"/>
    <x:row r="513" ht="45" customHeight="1"/>
    <x:row r="514" ht="45" customHeight="1"/>
    <x:row r="515" ht="45" customHeight="1"/>
    <x:row r="516" ht="45" customHeight="1"/>
    <x:row r="517" ht="45" customHeight="1"/>
    <x:row r="518" ht="45" customHeight="1"/>
    <x:row r="519" ht="45" customHeight="1"/>
    <x:row r="520" ht="45" customHeight="1"/>
    <x:row r="521" ht="45" customHeight="1"/>
    <x:row r="522" ht="45" customHeight="1"/>
    <x:row r="523" ht="45" customHeight="1"/>
    <x:row r="524" ht="45" customHeight="1"/>
    <x:row r="525" ht="45" customHeight="1"/>
    <x:row r="526" ht="45" customHeight="1"/>
    <x:row r="527" ht="45" customHeight="1"/>
    <x:row r="528" ht="45" customHeight="1"/>
    <x:row r="529" ht="45" customHeight="1"/>
    <x:row r="530" ht="45" customHeight="1"/>
    <x:row r="531" ht="45" customHeight="1"/>
    <x:row r="532" ht="45" customHeight="1"/>
    <x:row r="533" ht="45" customHeight="1"/>
    <x:row r="534" ht="45" customHeight="1"/>
    <x:row r="535" ht="45" customHeight="1"/>
    <x:row r="536" ht="45" customHeight="1"/>
    <x:row r="537" ht="45" customHeight="1"/>
    <x:row r="538" ht="45" customHeight="1"/>
    <x:row r="539" ht="45" customHeight="1"/>
    <x:row r="540" ht="45" customHeight="1"/>
    <x:row r="541" ht="45" customHeight="1"/>
    <x:row r="542" ht="45" customHeight="1"/>
    <x:row r="543" ht="45" customHeight="1"/>
    <x:row r="544" ht="45" customHeight="1"/>
    <x:row r="545" ht="45" customHeight="1"/>
    <x:row r="546" ht="45" customHeight="1"/>
    <x:row r="547" ht="45" customHeight="1"/>
    <x:row r="548" ht="45" customHeight="1"/>
    <x:row r="549" ht="45" customHeight="1"/>
    <x:row r="550" ht="45" customHeight="1"/>
    <x:row r="551" ht="45" customHeight="1"/>
    <x:row r="552" ht="45" customHeight="1"/>
    <x:row r="553" ht="45" customHeight="1"/>
    <x:row r="554" ht="45" customHeight="1"/>
    <x:row r="555" ht="45" customHeight="1"/>
    <x:row r="556" ht="45" customHeight="1"/>
    <x:row r="557" ht="45" customHeight="1"/>
    <x:row r="558" ht="45" customHeight="1"/>
    <x:row r="559" ht="45" customHeight="1"/>
    <x:row r="560" ht="45" customHeight="1"/>
    <x:row r="561" ht="45" customHeight="1"/>
    <x:row r="562" ht="45" customHeight="1"/>
    <x:row r="563" ht="45" customHeight="1"/>
    <x:row r="564" ht="45" customHeight="1"/>
    <x:row r="565" ht="45" customHeight="1"/>
    <x:row r="566" ht="45" customHeight="1"/>
    <x:row r="567" ht="45" customHeight="1"/>
    <x:row r="568" ht="45" customHeight="1"/>
    <x:row r="569" ht="45" customHeight="1"/>
    <x:row r="570" ht="45" customHeight="1"/>
    <x:row r="571" ht="45" customHeight="1"/>
    <x:row r="572" ht="45" customHeight="1"/>
    <x:row r="573" ht="45" customHeight="1"/>
    <x:row r="574" ht="45" customHeight="1"/>
    <x:row r="575" ht="45" customHeight="1"/>
    <x:row r="576" ht="45" customHeight="1"/>
    <x:row r="577" ht="45" customHeight="1"/>
    <x:row r="578" ht="45" customHeight="1"/>
    <x:row r="579" ht="45" customHeight="1"/>
    <x:row r="580" ht="45" customHeight="1"/>
    <x:row r="581" ht="45" customHeight="1"/>
    <x:row r="582" ht="45" customHeight="1"/>
    <x:row r="583" ht="45" customHeight="1"/>
    <x:row r="584" ht="45" customHeight="1"/>
    <x:row r="585" ht="45" customHeight="1"/>
    <x:row r="586" ht="45" customHeight="1"/>
    <x:row r="587" ht="45" customHeight="1"/>
    <x:row r="588" ht="45" customHeight="1"/>
    <x:row r="589" ht="45" customHeight="1"/>
    <x:row r="590" ht="45" customHeight="1"/>
    <x:row r="591" ht="45" customHeight="1"/>
    <x:row r="592" ht="45" customHeight="1"/>
    <x:row r="593" ht="45" customHeight="1"/>
    <x:row r="594" ht="45" customHeight="1"/>
    <x:row r="595" ht="45" customHeight="1"/>
    <x:row r="596" ht="45" customHeight="1"/>
    <x:row r="597" ht="45" customHeight="1"/>
    <x:row r="598" ht="45" customHeight="1"/>
    <x:row r="599" ht="45" customHeight="1"/>
    <x:row r="600" ht="45" customHeight="1"/>
    <x:row r="601" ht="45" customHeight="1"/>
    <x:row r="602" ht="45" customHeight="1"/>
    <x:row r="603" ht="45" customHeight="1"/>
    <x:row r="604" ht="45" customHeight="1"/>
    <x:row r="605" ht="45" customHeight="1"/>
    <x:row r="606" ht="45" customHeight="1"/>
    <x:row r="607" ht="45" customHeight="1"/>
    <x:row r="608" ht="45" customHeight="1"/>
    <x:row r="609" ht="45" customHeight="1"/>
    <x:row r="610" ht="45" customHeight="1"/>
    <x:row r="611" ht="45" customHeight="1"/>
    <x:row r="612" ht="45" customHeight="1"/>
    <x:row r="613" ht="45" customHeight="1"/>
    <x:row r="614" ht="45" customHeight="1"/>
    <x:row r="615" ht="45" customHeight="1"/>
    <x:row r="616" ht="45" customHeight="1"/>
    <x:row r="617" ht="45" customHeight="1"/>
    <x:row r="618" ht="45" customHeight="1"/>
    <x:row r="619" ht="45" customHeight="1"/>
    <x:row r="620" ht="45" customHeight="1"/>
    <x:row r="621" ht="45" customHeight="1"/>
    <x:row r="622" ht="45" customHeight="1"/>
    <x:row r="623" ht="45" customHeight="1"/>
    <x:row r="624" ht="45" customHeight="1"/>
    <x:row r="625" ht="45" customHeight="1"/>
    <x:row r="626" ht="45" customHeight="1"/>
    <x:row r="627" ht="45" customHeight="1"/>
    <x:row r="628" ht="45" customHeight="1"/>
    <x:row r="629" ht="45" customHeight="1"/>
    <x:row r="630" ht="45" customHeight="1"/>
    <x:row r="631" ht="45" customHeight="1"/>
    <x:row r="632" ht="45" customHeight="1"/>
    <x:row r="633" ht="45" customHeight="1"/>
    <x:row r="634" ht="45" customHeight="1"/>
    <x:row r="635" ht="45" customHeight="1"/>
    <x:row r="636" ht="45" customHeight="1"/>
    <x:row r="637" ht="45" customHeight="1"/>
    <x:row r="638" ht="45" customHeight="1"/>
    <x:row r="639" ht="45" customHeight="1"/>
    <x:row r="640" ht="45" customHeight="1"/>
    <x:row r="641" ht="45" customHeight="1"/>
    <x:row r="642" ht="45" customHeight="1"/>
    <x:row r="643" ht="45" customHeight="1"/>
    <x:row r="644" ht="45" customHeight="1"/>
    <x:row r="645" ht="45" customHeight="1"/>
    <x:row r="646" ht="45" customHeight="1"/>
    <x:row r="647" ht="45" customHeight="1"/>
    <x:row r="648" ht="45" customHeight="1"/>
    <x:row r="649" ht="45" customHeight="1"/>
    <x:row r="650" ht="45" customHeight="1"/>
    <x:row r="651" ht="45" customHeight="1"/>
    <x:row r="652" ht="45" customHeight="1"/>
    <x:row r="653" ht="45" customHeight="1"/>
    <x:row r="654" ht="45" customHeight="1"/>
    <x:row r="655" ht="45" customHeight="1"/>
    <x:row r="656" ht="45" customHeight="1"/>
    <x:row r="657" ht="45" customHeight="1"/>
    <x:row r="658" ht="45" customHeight="1"/>
    <x:row r="659" ht="45" customHeight="1"/>
    <x:row r="660" ht="45" customHeight="1"/>
    <x:row r="661" ht="45" customHeight="1"/>
    <x:row r="662" ht="45" customHeight="1"/>
    <x:row r="663" ht="45" customHeight="1"/>
    <x:row r="664" ht="45" customHeight="1"/>
    <x:row r="665" ht="45" customHeight="1"/>
    <x:row r="666" ht="45" customHeight="1"/>
    <x:row r="667" ht="45" customHeight="1"/>
    <x:row r="668" ht="45" customHeight="1"/>
    <x:row r="669" ht="45" customHeight="1"/>
    <x:row r="670" ht="45" customHeight="1"/>
    <x:row r="671" ht="45" customHeight="1"/>
    <x:row r="672" ht="45" customHeight="1"/>
    <x:row r="673" ht="45" customHeight="1"/>
    <x:row r="674" ht="45" customHeight="1"/>
    <x:row r="675" ht="45" customHeight="1"/>
    <x:row r="676" ht="45" customHeight="1"/>
    <x:row r="677" ht="45" customHeight="1"/>
    <x:row r="678" ht="45" customHeight="1"/>
    <x:row r="679" ht="45" customHeight="1"/>
    <x:row r="680" ht="45" customHeight="1"/>
    <x:row r="681" ht="45" customHeight="1"/>
    <x:row r="682" ht="45" customHeight="1"/>
    <x:row r="683" ht="45" customHeight="1"/>
    <x:row r="684" ht="45" customHeight="1"/>
    <x:row r="685" ht="45" customHeight="1"/>
    <x:row r="686" ht="45" customHeight="1"/>
    <x:row r="687" ht="45" customHeight="1"/>
    <x:row r="688" ht="45" customHeight="1"/>
    <x:row r="689" ht="45" customHeight="1"/>
    <x:row r="690" ht="45" customHeight="1"/>
    <x:row r="691" ht="45" customHeight="1"/>
    <x:row r="692" ht="45" customHeight="1"/>
    <x:row r="693" ht="45" customHeight="1"/>
    <x:row r="694" ht="45" customHeight="1"/>
    <x:row r="695" ht="45" customHeight="1"/>
    <x:row r="696" ht="45" customHeight="1"/>
    <x:row r="697" ht="45" customHeight="1"/>
    <x:row r="698" ht="45" customHeight="1"/>
    <x:row r="699" ht="45" customHeight="1"/>
    <x:row r="700" ht="45" customHeight="1"/>
    <x:row r="701" ht="45" customHeight="1"/>
    <x:row r="702" ht="45" customHeight="1"/>
    <x:row r="703" ht="45" customHeight="1"/>
    <x:row r="704" ht="45" customHeight="1"/>
    <x:row r="705" ht="45" customHeight="1"/>
    <x:row r="706" ht="45" customHeight="1"/>
    <x:row r="707" ht="45" customHeight="1"/>
    <x:row r="708" ht="45" customHeight="1"/>
    <x:row r="709" ht="45" customHeight="1"/>
    <x:row r="710" ht="45" customHeight="1"/>
    <x:row r="711" ht="45" customHeight="1"/>
    <x:row r="712" ht="45" customHeight="1"/>
    <x:row r="713" ht="45" customHeight="1"/>
    <x:row r="714" ht="45" customHeight="1"/>
    <x:row r="715" ht="45" customHeight="1"/>
    <x:row r="716" ht="45" customHeight="1"/>
    <x:row r="717" ht="45" customHeight="1"/>
    <x:row r="718" ht="45" customHeight="1"/>
    <x:row r="719" ht="45" customHeight="1"/>
    <x:row r="720" ht="45" customHeight="1"/>
    <x:row r="721" ht="45" customHeight="1"/>
    <x:row r="722" ht="45" customHeight="1"/>
    <x:row r="723" ht="45" customHeight="1"/>
    <x:row r="724" ht="45" customHeight="1"/>
    <x:row r="725" ht="45" customHeight="1"/>
    <x:row r="726" ht="45" customHeight="1"/>
    <x:row r="727" ht="45" customHeight="1"/>
    <x:row r="728" ht="45" customHeight="1"/>
    <x:row r="729" ht="45" customHeight="1"/>
    <x:row r="730" ht="45" customHeight="1"/>
    <x:row r="731" ht="45" customHeight="1"/>
    <x:row r="732" ht="45" customHeight="1"/>
    <x:row r="733" ht="45" customHeight="1"/>
    <x:row r="734" ht="45" customHeight="1"/>
    <x:row r="735" ht="45" customHeight="1"/>
    <x:row r="736" ht="45" customHeight="1"/>
    <x:row r="737" ht="45" customHeight="1"/>
    <x:row r="738" ht="45" customHeight="1"/>
    <x:row r="739" ht="45" customHeight="1"/>
    <x:row r="740" ht="45" customHeight="1"/>
    <x:row r="741" ht="45" customHeight="1"/>
    <x:row r="742" ht="45" customHeight="1"/>
    <x:row r="743" ht="45" customHeight="1"/>
    <x:row r="744" ht="45" customHeight="1"/>
    <x:row r="745" ht="45" customHeight="1"/>
    <x:row r="746" ht="45" customHeight="1"/>
    <x:row r="747" ht="45" customHeight="1"/>
    <x:row r="748" ht="45" customHeight="1"/>
    <x:row r="749" ht="45" customHeight="1"/>
    <x:row r="750" ht="45" customHeight="1"/>
    <x:row r="751" ht="45" customHeight="1"/>
    <x:row r="752" ht="45" customHeight="1"/>
    <x:row r="753" ht="45" customHeight="1"/>
    <x:row r="754" ht="45" customHeight="1"/>
    <x:row r="755" ht="45" customHeight="1"/>
    <x:row r="756" ht="45" customHeight="1"/>
    <x:row r="757" ht="45" customHeight="1"/>
    <x:row r="758" ht="45" customHeight="1"/>
    <x:row r="759" ht="45" customHeight="1"/>
    <x:row r="760" ht="45" customHeight="1"/>
    <x:row r="761" ht="45" customHeight="1"/>
    <x:row r="762" ht="45" customHeight="1"/>
    <x:row r="763" ht="45" customHeight="1"/>
    <x:row r="764" ht="45" customHeight="1"/>
    <x:row r="765" ht="45" customHeight="1"/>
    <x:row r="766" ht="45" customHeight="1"/>
    <x:row r="767" ht="45" customHeight="1"/>
    <x:row r="768" ht="45" customHeight="1"/>
    <x:row r="769" ht="45" customHeight="1"/>
    <x:row r="770" ht="45" customHeight="1"/>
    <x:row r="771" ht="45" customHeight="1"/>
    <x:row r="772" ht="45" customHeight="1"/>
    <x:row r="773" ht="45" customHeight="1"/>
    <x:row r="774" ht="45" customHeight="1"/>
    <x:row r="775" ht="45" customHeight="1"/>
    <x:row r="776" ht="45" customHeight="1"/>
    <x:row r="777" ht="45" customHeight="1"/>
    <x:row r="778" ht="45" customHeight="1"/>
    <x:row r="779" ht="45" customHeight="1"/>
    <x:row r="780" ht="45" customHeight="1"/>
    <x:row r="781" ht="45" customHeight="1"/>
    <x:row r="782" ht="45" customHeight="1"/>
    <x:row r="783" ht="45" customHeight="1"/>
    <x:row r="784" ht="45" customHeight="1"/>
    <x:row r="785" ht="45" customHeight="1"/>
    <x:row r="786" ht="45" customHeight="1"/>
    <x:row r="787" ht="45" customHeight="1"/>
    <x:row r="788" ht="45" customHeight="1"/>
    <x:row r="789" ht="45" customHeight="1"/>
    <x:row r="790" ht="45" customHeight="1"/>
    <x:row r="791" ht="45" customHeight="1"/>
    <x:row r="792" ht="45" customHeight="1"/>
    <x:row r="793" ht="45" customHeight="1"/>
    <x:row r="794" ht="45" customHeight="1"/>
    <x:row r="795" ht="45" customHeight="1"/>
    <x:row r="796" ht="45" customHeight="1"/>
    <x:row r="797" ht="45" customHeight="1"/>
    <x:row r="798" ht="45" customHeight="1"/>
    <x:row r="799" ht="45" customHeight="1"/>
    <x:row r="800" ht="45" customHeight="1"/>
    <x:row r="801" ht="45" customHeight="1"/>
    <x:row r="802" ht="45" customHeight="1"/>
    <x:row r="803" ht="45" customHeight="1"/>
    <x:row r="804" ht="45" customHeight="1"/>
    <x:row r="805" ht="45" customHeight="1"/>
    <x:row r="806" ht="45" customHeight="1"/>
    <x:row r="807" ht="45" customHeight="1"/>
    <x:row r="808" ht="45" customHeight="1"/>
    <x:row r="809" ht="45" customHeight="1"/>
    <x:row r="810" ht="45" customHeight="1"/>
    <x:row r="811" ht="45" customHeight="1"/>
    <x:row r="812" ht="45" customHeight="1"/>
    <x:row r="813" ht="45" customHeight="1"/>
    <x:row r="814" ht="45" customHeight="1"/>
    <x:row r="815" ht="45" customHeight="1"/>
    <x:row r="816" ht="45" customHeight="1"/>
    <x:row r="817" ht="45" customHeight="1"/>
    <x:row r="818" ht="45" customHeight="1"/>
    <x:row r="819" ht="45" customHeight="1"/>
    <x:row r="820" ht="45" customHeight="1"/>
    <x:row r="821" ht="45" customHeight="1"/>
    <x:row r="822" ht="45" customHeight="1"/>
    <x:row r="823" ht="45" customHeight="1"/>
    <x:row r="824" ht="45" customHeight="1"/>
    <x:row r="825" ht="45" customHeight="1"/>
    <x:row r="826" ht="45" customHeight="1"/>
    <x:row r="827" ht="45" customHeight="1"/>
    <x:row r="828" ht="45" customHeight="1"/>
    <x:row r="829" ht="45" customHeight="1"/>
    <x:row r="830" ht="45" customHeight="1"/>
    <x:row r="831" ht="45" customHeight="1"/>
    <x:row r="832" ht="45" customHeight="1"/>
    <x:row r="833" ht="45" customHeight="1"/>
    <x:row r="834" ht="45" customHeight="1"/>
    <x:row r="835" ht="45" customHeight="1"/>
    <x:row r="836" ht="45" customHeight="1"/>
    <x:row r="837" ht="45" customHeight="1"/>
    <x:row r="838" ht="45" customHeight="1"/>
    <x:row r="839" ht="45" customHeight="1"/>
    <x:row r="840" ht="45" customHeight="1"/>
    <x:row r="841" ht="45" customHeight="1"/>
    <x:row r="842" ht="45" customHeight="1"/>
    <x:row r="843" ht="45" customHeight="1"/>
    <x:row r="844" ht="45" customHeight="1"/>
    <x:row r="845" ht="45" customHeight="1"/>
    <x:row r="846" ht="45" customHeight="1"/>
    <x:row r="847" ht="45" customHeight="1"/>
    <x:row r="848" ht="45" customHeight="1"/>
    <x:row r="849" ht="45" customHeight="1"/>
    <x:row r="850" ht="45" customHeight="1"/>
    <x:row r="851" ht="45" customHeight="1"/>
    <x:row r="852" ht="45" customHeight="1"/>
    <x:row r="853" ht="45" customHeight="1"/>
    <x:row r="854" ht="45" customHeight="1"/>
    <x:row r="855" ht="45" customHeight="1"/>
    <x:row r="856" ht="45" customHeight="1"/>
    <x:row r="857" ht="45" customHeight="1"/>
    <x:row r="858" ht="45" customHeight="1"/>
    <x:row r="859" ht="45" customHeight="1"/>
    <x:row r="860" ht="45" customHeight="1"/>
    <x:row r="861" ht="45" customHeight="1"/>
    <x:row r="862" ht="45" customHeight="1"/>
    <x:row r="863" ht="45" customHeight="1"/>
    <x:row r="864" ht="45" customHeight="1"/>
    <x:row r="865" ht="45" customHeight="1"/>
    <x:row r="866" ht="45" customHeight="1"/>
    <x:row r="867" ht="45" customHeight="1"/>
    <x:row r="868" ht="45" customHeight="1"/>
    <x:row r="869" ht="45" customHeight="1"/>
    <x:row r="870" ht="45" customHeight="1"/>
    <x:row r="871" ht="45" customHeight="1"/>
    <x:row r="872" ht="45" customHeight="1"/>
    <x:row r="873" ht="45" customHeight="1"/>
    <x:row r="874" ht="45" customHeight="1"/>
    <x:row r="875" ht="45" customHeight="1"/>
    <x:row r="876" ht="45" customHeight="1"/>
    <x:row r="877" ht="45" customHeight="1"/>
    <x:row r="878" ht="45" customHeight="1"/>
    <x:row r="879" ht="45" customHeight="1"/>
    <x:row r="880" ht="45" customHeight="1"/>
    <x:row r="881" ht="45" customHeight="1"/>
    <x:row r="882" ht="45" customHeight="1"/>
    <x:row r="883" ht="45" customHeight="1"/>
    <x:row r="884" ht="45" customHeight="1"/>
    <x:row r="885" ht="45" customHeight="1"/>
    <x:row r="886" ht="45" customHeight="1"/>
    <x:row r="887" ht="45" customHeight="1"/>
    <x:row r="888" ht="45" customHeight="1"/>
    <x:row r="889" ht="45" customHeight="1"/>
    <x:row r="890" ht="45" customHeight="1"/>
    <x:row r="891" ht="45" customHeight="1"/>
    <x:row r="892" ht="45" customHeight="1"/>
    <x:row r="893" ht="45" customHeight="1"/>
    <x:row r="894" ht="45" customHeight="1"/>
    <x:row r="895" ht="45" customHeight="1"/>
    <x:row r="896" ht="45" customHeight="1"/>
    <x:row r="897" ht="45" customHeight="1"/>
    <x:row r="898" ht="45" customHeight="1"/>
    <x:row r="899" ht="45" customHeight="1"/>
    <x:row r="900" ht="45" customHeight="1"/>
    <x:row r="901" ht="45" customHeight="1"/>
    <x:row r="902" ht="45" customHeight="1"/>
    <x:row r="903" ht="45" customHeight="1"/>
    <x:row r="904" ht="45" customHeight="1"/>
    <x:row r="905" ht="45" customHeight="1"/>
    <x:row r="906" ht="45" customHeight="1"/>
    <x:row r="907" ht="45" customHeight="1"/>
    <x:row r="908" ht="45" customHeight="1"/>
    <x:row r="909" ht="45" customHeight="1"/>
    <x:row r="910" ht="45" customHeight="1"/>
    <x:row r="911" ht="45" customHeight="1"/>
    <x:row r="912" ht="45" customHeight="1"/>
    <x:row r="913" ht="45" customHeight="1"/>
    <x:row r="914" ht="45" customHeight="1"/>
    <x:row r="915" ht="45" customHeight="1"/>
    <x:row r="916" ht="45" customHeight="1"/>
    <x:row r="917" ht="45" customHeight="1"/>
    <x:row r="918" ht="45" customHeight="1"/>
    <x:row r="919" ht="45" customHeight="1"/>
    <x:row r="920" ht="45" customHeight="1"/>
    <x:row r="921" ht="45" customHeight="1"/>
    <x:row r="922" ht="45" customHeight="1"/>
    <x:row r="923" ht="45" customHeight="1"/>
    <x:row r="924" ht="45" customHeight="1"/>
    <x:row r="925" ht="45" customHeight="1"/>
    <x:row r="926" ht="45" customHeight="1"/>
    <x:row r="927" ht="45" customHeight="1"/>
    <x:row r="928" ht="45" customHeight="1"/>
    <x:row r="929" ht="45" customHeight="1"/>
    <x:row r="930" ht="45" customHeight="1"/>
    <x:row r="931" ht="45" customHeight="1"/>
    <x:row r="932" ht="45" customHeight="1"/>
    <x:row r="933" ht="45" customHeight="1"/>
    <x:row r="934" ht="45" customHeight="1"/>
    <x:row r="935" ht="45" customHeight="1"/>
    <x:row r="936" ht="45" customHeight="1"/>
    <x:row r="937" ht="45" customHeight="1"/>
    <x:row r="938" ht="45" customHeight="1"/>
    <x:row r="939" ht="45" customHeight="1"/>
    <x:row r="940" ht="45" customHeight="1"/>
    <x:row r="941" ht="45" customHeight="1"/>
    <x:row r="942" ht="45" customHeight="1"/>
    <x:row r="943" ht="45" customHeight="1"/>
    <x:row r="944" ht="45" customHeight="1"/>
    <x:row r="945" ht="45" customHeight="1"/>
    <x:row r="946" ht="45" customHeight="1"/>
    <x:row r="947" ht="45" customHeight="1"/>
    <x:row r="948" ht="45" customHeight="1"/>
    <x:row r="949" ht="45" customHeight="1"/>
    <x:row r="950" ht="45" customHeight="1"/>
    <x:row r="951" ht="45" customHeight="1"/>
    <x:row r="952" ht="45" customHeight="1"/>
    <x:row r="953" ht="45" customHeight="1"/>
    <x:row r="954" ht="45" customHeight="1"/>
    <x:row r="955" ht="45" customHeight="1"/>
    <x:row r="956" ht="45" customHeight="1"/>
    <x:row r="957" ht="45" customHeight="1"/>
    <x:row r="958" ht="45" customHeight="1"/>
    <x:row r="959" ht="45" customHeight="1"/>
    <x:row r="960" ht="45" customHeight="1"/>
    <x:row r="961" ht="45" customHeight="1"/>
    <x:row r="962" ht="45" customHeight="1"/>
    <x:row r="963" ht="45" customHeight="1"/>
    <x:row r="964" ht="45" customHeight="1"/>
    <x:row r="965" ht="45" customHeight="1"/>
    <x:row r="966" ht="45" customHeight="1"/>
    <x:row r="967" ht="45" customHeight="1"/>
    <x:row r="968" ht="45" customHeight="1"/>
    <x:row r="969" ht="45" customHeight="1"/>
    <x:row r="970" ht="45" customHeight="1"/>
    <x:row r="971" ht="45" customHeight="1"/>
    <x:row r="972" ht="45" customHeight="1"/>
    <x:row r="973" ht="45" customHeight="1"/>
    <x:row r="974" ht="45" customHeight="1"/>
    <x:row r="975" ht="45" customHeight="1"/>
    <x:row r="976" ht="45" customHeight="1"/>
    <x:row r="977" ht="45" customHeight="1"/>
    <x:row r="978" ht="45" customHeight="1"/>
    <x:row r="979" ht="45" customHeight="1"/>
    <x:row r="980" ht="45" customHeight="1"/>
    <x:row r="981" ht="45" customHeight="1"/>
    <x:row r="982" ht="45" customHeight="1"/>
    <x:row r="983" ht="45" customHeight="1"/>
    <x:row r="984" ht="45" customHeight="1"/>
    <x:row r="985" ht="45" customHeight="1"/>
    <x:row r="986" ht="45" customHeight="1"/>
    <x:row r="987" ht="45" customHeight="1"/>
    <x:row r="988" ht="45" customHeight="1"/>
    <x:row r="989" ht="45" customHeight="1"/>
    <x:row r="990" ht="45" customHeight="1"/>
    <x:row r="991" ht="45" customHeight="1"/>
    <x:row r="992" ht="45" customHeight="1"/>
    <x:row r="993" ht="45" customHeight="1"/>
    <x:row r="994" ht="45" customHeight="1"/>
    <x:row r="995" ht="45" customHeight="1"/>
    <x:row r="996" ht="45" customHeight="1"/>
    <x:row r="997" ht="45" customHeight="1"/>
    <x:row r="998" ht="45" customHeight="1"/>
    <x:row r="999" ht="45" customHeight="1"/>
    <x:row r="1000" ht="45" customHeight="1"/>
    <x:row r="1001" ht="45" customHeight="1"/>
    <x:row r="1002" ht="45" customHeight="1"/>
    <x:row r="1003" ht="45" customHeight="1"/>
    <x:row r="1004" ht="45" customHeight="1"/>
    <x:row r="1005" ht="45" customHeight="1"/>
    <x:row r="1006" ht="45" customHeight="1"/>
    <x:row r="1007" ht="45" customHeight="1"/>
    <x:row r="1008" ht="45" customHeight="1"/>
    <x:row r="1009" ht="45" customHeight="1"/>
    <x:row r="1010" ht="45" customHeight="1"/>
    <x:row r="1011" ht="45" customHeight="1"/>
    <x:row r="1012" ht="45" customHeight="1"/>
    <x:row r="1013" ht="45" customHeight="1"/>
    <x:row r="1014" ht="45" customHeight="1"/>
    <x:row r="1015" ht="45" customHeight="1"/>
    <x:row r="1016" ht="45" customHeight="1"/>
    <x:row r="1017" ht="45" customHeight="1"/>
    <x:row r="1018" ht="45" customHeight="1"/>
    <x:row r="1019" ht="45" customHeight="1"/>
    <x:row r="1020" ht="45" customHeight="1"/>
    <x:row r="1021" ht="45" customHeight="1"/>
    <x:row r="1022" ht="45" customHeight="1"/>
    <x:row r="1023" ht="45" customHeight="1"/>
    <x:row r="1024" ht="45" customHeight="1"/>
    <x:row r="1025" ht="45" customHeight="1"/>
    <x:row r="1026" ht="45" customHeight="1"/>
    <x:row r="1027" ht="45" customHeight="1"/>
    <x:row r="1028" ht="45" customHeight="1"/>
    <x:row r="1029" ht="45" customHeight="1"/>
    <x:row r="1030" ht="45" customHeight="1"/>
    <x:row r="1031" ht="45" customHeight="1"/>
    <x:row r="1032" ht="45" customHeight="1"/>
    <x:row r="1033" ht="45" customHeight="1"/>
    <x:row r="1034" ht="45" customHeight="1"/>
    <x:row r="1035" ht="45" customHeight="1"/>
    <x:row r="1036" ht="45" customHeight="1"/>
    <x:row r="1037" ht="45" customHeight="1"/>
    <x:row r="1038" ht="45" customHeight="1"/>
    <x:row r="1039" ht="45" customHeight="1"/>
    <x:row r="1040" ht="45" customHeight="1"/>
    <x:row r="1041" ht="45" customHeight="1"/>
    <x:row r="1042" ht="45" customHeight="1"/>
    <x:row r="1043" ht="45" customHeight="1"/>
    <x:row r="1044" ht="45" customHeight="1"/>
    <x:row r="1045" ht="45" customHeight="1"/>
    <x:row r="1046" ht="45" customHeight="1"/>
    <x:row r="1047" ht="45" customHeight="1"/>
    <x:row r="1048" ht="45" customHeight="1"/>
    <x:row r="1049" ht="45" customHeight="1"/>
    <x:row r="1050" ht="45" customHeight="1"/>
    <x:row r="1051" ht="45" customHeight="1"/>
    <x:row r="1052" ht="45" customHeight="1"/>
    <x:row r="1053" ht="45" customHeight="1"/>
    <x:row r="1054" ht="45" customHeight="1"/>
    <x:row r="1055" ht="45" customHeight="1"/>
    <x:row r="1056" ht="45" customHeight="1"/>
    <x:row r="1057" ht="45" customHeight="1"/>
    <x:row r="1058" ht="45" customHeight="1"/>
    <x:row r="1059" ht="45" customHeight="1"/>
    <x:row r="1060" ht="45" customHeight="1"/>
    <x:row r="1061" ht="45" customHeight="1"/>
    <x:row r="1062" ht="45" customHeight="1"/>
    <x:row r="1063" ht="45" customHeight="1"/>
    <x:row r="1064" ht="45" customHeight="1"/>
    <x:row r="1065" ht="45" customHeight="1"/>
    <x:row r="1066" ht="45" customHeight="1"/>
    <x:row r="1067" ht="45" customHeight="1"/>
    <x:row r="1068" ht="45" customHeight="1"/>
    <x:row r="1069" ht="45" customHeight="1"/>
    <x:row r="1070" ht="45" customHeight="1"/>
    <x:row r="1071" ht="45" customHeight="1"/>
    <x:row r="1072" ht="45" customHeight="1"/>
    <x:row r="1073" ht="45" customHeight="1"/>
    <x:row r="1074" ht="45" customHeight="1"/>
    <x:row r="1075" ht="45" customHeight="1"/>
    <x:row r="1076" ht="45" customHeight="1"/>
    <x:row r="1077" ht="45" customHeight="1"/>
    <x:row r="1078" ht="45" customHeight="1"/>
    <x:row r="1079" ht="45" customHeight="1"/>
    <x:row r="1080" ht="45" customHeight="1"/>
    <x:row r="1081" ht="45" customHeight="1"/>
    <x:row r="1082" ht="45" customHeight="1"/>
    <x:row r="1083" ht="45" customHeight="1"/>
    <x:row r="1084" ht="45" customHeight="1"/>
    <x:row r="1085" ht="45" customHeight="1"/>
    <x:row r="1086" ht="45" customHeight="1"/>
    <x:row r="1087" ht="45" customHeight="1"/>
    <x:row r="1088" ht="45" customHeight="1"/>
    <x:row r="1089" ht="45" customHeight="1"/>
    <x:row r="1090" ht="45" customHeight="1"/>
    <x:row r="1091" ht="45" customHeight="1"/>
    <x:row r="1092" ht="45" customHeight="1"/>
    <x:row r="1093" ht="45" customHeight="1"/>
    <x:row r="1094" ht="45" customHeight="1"/>
    <x:row r="1095" ht="45" customHeight="1"/>
    <x:row r="1096" ht="45" customHeight="1"/>
    <x:row r="1097" ht="45" customHeight="1"/>
    <x:row r="1098" ht="45" customHeight="1"/>
    <x:row r="1099" ht="45" customHeight="1"/>
    <x:row r="1100" ht="45" customHeight="1"/>
    <x:row r="1101" ht="45" customHeight="1"/>
    <x:row r="1102" ht="45" customHeight="1"/>
    <x:row r="1103" ht="45" customHeight="1"/>
    <x:row r="1104" ht="45" customHeight="1"/>
    <x:row r="1105" ht="45" customHeight="1"/>
    <x:row r="1106" ht="45" customHeight="1"/>
    <x:row r="1107" ht="45" customHeight="1"/>
    <x:row r="1108" ht="45" customHeight="1"/>
    <x:row r="1109" ht="45" customHeight="1"/>
    <x:row r="1110" ht="45" customHeight="1"/>
    <x:row r="1111" ht="45" customHeight="1"/>
    <x:row r="1112" ht="45" customHeight="1"/>
    <x:row r="1113" ht="45" customHeight="1"/>
    <x:row r="1114" ht="45" customHeight="1"/>
    <x:row r="1115" ht="45" customHeight="1"/>
    <x:row r="1116" ht="45" customHeight="1"/>
    <x:row r="1117" ht="45" customHeight="1"/>
    <x:row r="1118" ht="45" customHeight="1"/>
    <x:row r="1119" ht="45" customHeight="1"/>
    <x:row r="1120" ht="45" customHeight="1"/>
    <x:row r="1121" ht="45" customHeight="1"/>
    <x:row r="1122" ht="45" customHeight="1"/>
    <x:row r="1123" ht="45" customHeight="1"/>
    <x:row r="1124" ht="45" customHeight="1"/>
    <x:row r="1125" ht="45" customHeight="1"/>
    <x:row r="1126" ht="45" customHeight="1"/>
    <x:row r="1127" ht="45" customHeight="1"/>
    <x:row r="1128" ht="45" customHeight="1"/>
    <x:row r="1129" ht="45" customHeight="1"/>
    <x:row r="1130" ht="45" customHeight="1"/>
    <x:row r="1131" ht="45" customHeight="1"/>
    <x:row r="1132" ht="45" customHeight="1"/>
    <x:row r="1133" ht="45" customHeight="1"/>
    <x:row r="1134" ht="45" customHeight="1"/>
    <x:row r="1135" ht="45" customHeight="1"/>
    <x:row r="1136" ht="45" customHeight="1"/>
    <x:row r="1137" ht="45" customHeight="1"/>
    <x:row r="1138" ht="45" customHeight="1"/>
    <x:row r="1139" ht="45" customHeight="1"/>
    <x:row r="1140" ht="45" customHeight="1"/>
    <x:row r="1141" ht="45" customHeight="1"/>
    <x:row r="1142" ht="45" customHeight="1"/>
    <x:row r="1143" ht="45" customHeight="1"/>
    <x:row r="1144" ht="45" customHeight="1"/>
    <x:row r="1145" ht="45" customHeight="1"/>
    <x:row r="1146" ht="45" customHeight="1"/>
    <x:row r="1147" ht="45" customHeight="1"/>
    <x:row r="1148" ht="45" customHeight="1"/>
    <x:row r="1149" ht="45" customHeight="1"/>
    <x:row r="1150" ht="45" customHeight="1"/>
    <x:row r="1151" ht="45" customHeight="1"/>
    <x:row r="1152" ht="45" customHeight="1"/>
    <x:row r="1153" ht="45" customHeight="1"/>
    <x:row r="1154" ht="45" customHeight="1"/>
    <x:row r="1155" ht="45" customHeight="1"/>
    <x:row r="1156" ht="45" customHeight="1"/>
    <x:row r="1157" ht="45" customHeight="1"/>
    <x:row r="1158" ht="45" customHeight="1"/>
    <x:row r="1159" ht="45" customHeight="1"/>
    <x:row r="1160" ht="45" customHeight="1"/>
    <x:row r="1161" ht="45" customHeight="1"/>
    <x:row r="1162" ht="45" customHeight="1"/>
    <x:row r="1163" ht="45" customHeight="1"/>
    <x:row r="1164" ht="45" customHeight="1"/>
    <x:row r="1165" ht="45" customHeight="1"/>
    <x:row r="1166" ht="45" customHeight="1"/>
    <x:row r="1167" ht="45" customHeight="1"/>
    <x:row r="1168" ht="45" customHeight="1"/>
    <x:row r="1169" ht="45" customHeight="1"/>
    <x:row r="1170" ht="45" customHeight="1"/>
    <x:row r="1171" ht="45" customHeight="1"/>
    <x:row r="1172" ht="45" customHeight="1"/>
    <x:row r="1173" ht="45" customHeight="1"/>
    <x:row r="1174" ht="45" customHeight="1"/>
    <x:row r="1175" ht="45" customHeight="1"/>
    <x:row r="1176" ht="45" customHeight="1"/>
    <x:row r="1177" ht="45" customHeight="1"/>
    <x:row r="1178" ht="45" customHeight="1"/>
    <x:row r="1179" ht="45" customHeight="1"/>
    <x:row r="1180" ht="45" customHeight="1"/>
    <x:row r="1181" ht="45" customHeight="1"/>
    <x:row r="1182" ht="45" customHeight="1"/>
    <x:row r="1183" ht="45" customHeight="1"/>
    <x:row r="1184" ht="45" customHeight="1"/>
    <x:row r="1185" ht="45" customHeight="1"/>
    <x:row r="1186" ht="45" customHeight="1"/>
    <x:row r="1187" ht="45" customHeight="1"/>
    <x:row r="1188" ht="45" customHeight="1"/>
    <x:row r="1189" ht="45" customHeight="1"/>
    <x:row r="1190" ht="45" customHeight="1"/>
    <x:row r="1191" ht="45" customHeight="1"/>
    <x:row r="1192" ht="45" customHeight="1"/>
    <x:row r="1193" ht="45" customHeight="1"/>
    <x:row r="1194" ht="45" customHeight="1"/>
    <x:row r="1195" ht="45" customHeight="1"/>
    <x:row r="1196" ht="45" customHeight="1"/>
    <x:row r="1197" ht="45" customHeight="1"/>
    <x:row r="1198" ht="45" customHeight="1"/>
    <x:row r="1199" ht="45" customHeight="1"/>
    <x:row r="1200" ht="45" customHeight="1"/>
    <x:row r="1201" ht="45" customHeight="1"/>
    <x:row r="1202" ht="45" customHeight="1"/>
    <x:row r="1203" ht="45" customHeight="1"/>
    <x:row r="1204" ht="45" customHeight="1"/>
    <x:row r="1205" ht="45" customHeight="1"/>
    <x:row r="1206" ht="45" customHeight="1"/>
    <x:row r="1207" ht="45" customHeight="1"/>
    <x:row r="1208" ht="45" customHeight="1"/>
    <x:row r="1209" ht="45" customHeight="1"/>
    <x:row r="1210" ht="45" customHeight="1"/>
    <x:row r="1211" ht="45" customHeight="1"/>
    <x:row r="1212" ht="45" customHeight="1"/>
    <x:row r="1213" ht="45" customHeight="1"/>
    <x:row r="1214" ht="45" customHeight="1"/>
    <x:row r="1215" ht="45" customHeight="1"/>
    <x:row r="1216" ht="45" customHeight="1"/>
    <x:row r="1217" ht="45" customHeight="1"/>
    <x:row r="1218" ht="45" customHeight="1"/>
    <x:row r="1219" ht="45" customHeight="1"/>
    <x:row r="1220" ht="45" customHeight="1"/>
    <x:row r="1221" ht="45" customHeight="1"/>
    <x:row r="1222" ht="45" customHeight="1"/>
    <x:row r="1223" ht="45" customHeight="1"/>
    <x:row r="1224" ht="45" customHeight="1"/>
    <x:row r="1225" ht="45" customHeight="1"/>
    <x:row r="1226" ht="45" customHeight="1"/>
    <x:row r="1227" ht="45" customHeight="1"/>
    <x:row r="1228" ht="45" customHeight="1"/>
    <x:row r="1229" ht="45" customHeight="1"/>
    <x:row r="1230" ht="45" customHeight="1"/>
    <x:row r="1231" ht="45" customHeight="1"/>
    <x:row r="1232" ht="45" customHeight="1"/>
    <x:row r="1233" ht="45" customHeight="1"/>
    <x:row r="1234" ht="45" customHeight="1"/>
    <x:row r="1235" ht="45" customHeight="1"/>
    <x:row r="1236" ht="45" customHeight="1"/>
    <x:row r="1237" ht="45" customHeight="1"/>
    <x:row r="1238" ht="45" customHeight="1"/>
    <x:row r="1239" ht="45" customHeight="1"/>
    <x:row r="1240" ht="45" customHeight="1"/>
    <x:row r="1241" ht="45" customHeight="1"/>
    <x:row r="1242" ht="45" customHeight="1"/>
    <x:row r="1243" ht="45" customHeight="1"/>
    <x:row r="1244" ht="45" customHeight="1"/>
    <x:row r="1245" ht="45" customHeight="1"/>
    <x:row r="1246" ht="45" customHeight="1"/>
    <x:row r="1247" ht="45" customHeight="1"/>
    <x:row r="1248" ht="45" customHeight="1"/>
    <x:row r="1249" ht="45" customHeight="1"/>
    <x:row r="1250" ht="45" customHeight="1"/>
    <x:row r="1251" ht="45" customHeight="1"/>
    <x:row r="1252" ht="45" customHeight="1"/>
    <x:row r="1253" ht="45" customHeight="1"/>
    <x:row r="1254" ht="45" customHeight="1"/>
    <x:row r="1255" ht="45" customHeight="1"/>
    <x:row r="1256" ht="45" customHeight="1"/>
    <x:row r="1257" ht="45" customHeight="1"/>
    <x:row r="1258" ht="45" customHeight="1"/>
    <x:row r="1259" ht="45" customHeight="1"/>
    <x:row r="1260" ht="45" customHeight="1"/>
    <x:row r="1261" ht="45" customHeight="1"/>
    <x:row r="1262" ht="45" customHeight="1"/>
    <x:row r="1263" ht="45" customHeight="1"/>
    <x:row r="1264" ht="45" customHeight="1"/>
    <x:row r="1265" ht="45" customHeight="1"/>
    <x:row r="1266" ht="45" customHeight="1"/>
    <x:row r="1267" ht="45" customHeight="1"/>
    <x:row r="1268" ht="45" customHeight="1"/>
    <x:row r="1269" ht="45" customHeight="1"/>
    <x:row r="1270" ht="45" customHeight="1"/>
    <x:row r="1271" ht="45" customHeight="1"/>
    <x:row r="1272" ht="45" customHeight="1"/>
    <x:row r="1273" ht="45" customHeight="1"/>
    <x:row r="1274" ht="45" customHeight="1"/>
    <x:row r="1275" ht="45" customHeight="1"/>
    <x:row r="1276" ht="45" customHeight="1"/>
    <x:row r="1277" ht="45" customHeight="1"/>
    <x:row r="1278" ht="45" customHeight="1"/>
    <x:row r="1279" ht="45" customHeight="1"/>
    <x:row r="1280" ht="45" customHeight="1"/>
    <x:row r="1281" ht="45" customHeight="1"/>
    <x:row r="1282" ht="45" customHeight="1"/>
    <x:row r="1283" ht="45" customHeight="1"/>
    <x:row r="1284" ht="45" customHeight="1"/>
    <x:row r="1285" ht="45" customHeight="1"/>
    <x:row r="1286" ht="45" customHeight="1"/>
    <x:row r="1287" ht="45" customHeight="1"/>
    <x:row r="1288" ht="45" customHeight="1"/>
    <x:row r="1289" ht="45" customHeight="1"/>
    <x:row r="1290" ht="45" customHeight="1"/>
    <x:row r="1291" ht="45" customHeight="1"/>
    <x:row r="1292" ht="45" customHeight="1"/>
    <x:row r="1293" ht="45" customHeight="1"/>
    <x:row r="1294" ht="45" customHeight="1"/>
    <x:row r="1295" ht="45" customHeight="1"/>
    <x:row r="1296" ht="45" customHeight="1"/>
    <x:row r="1297" ht="45" customHeight="1"/>
    <x:row r="1298" ht="45" customHeight="1"/>
    <x:row r="1299" ht="45" customHeight="1"/>
    <x:row r="1300" ht="45" customHeight="1"/>
    <x:row r="1301" ht="45" customHeight="1"/>
    <x:row r="1302" ht="45" customHeight="1"/>
    <x:row r="1303" ht="45" customHeight="1"/>
    <x:row r="1304" ht="45" customHeight="1"/>
    <x:row r="1305" ht="45" customHeight="1"/>
    <x:row r="1306" ht="45" customHeight="1"/>
    <x:row r="1307" ht="45" customHeight="1"/>
    <x:row r="1308" ht="45" customHeight="1"/>
    <x:row r="1309" ht="45" customHeight="1"/>
    <x:row r="1310" ht="45" customHeight="1"/>
    <x:row r="1311" ht="45" customHeight="1"/>
    <x:row r="1312" ht="45" customHeight="1"/>
    <x:row r="1313" ht="45" customHeight="1"/>
    <x:row r="1314" ht="45" customHeight="1"/>
    <x:row r="1315" ht="45" customHeight="1"/>
    <x:row r="1316" ht="45" customHeight="1"/>
    <x:row r="1317" ht="45" customHeight="1"/>
    <x:row r="1318" ht="45" customHeight="1"/>
    <x:row r="1319" ht="45" customHeight="1"/>
    <x:row r="1320" ht="45" customHeight="1"/>
    <x:row r="1321" ht="45" customHeight="1"/>
    <x:row r="1322" ht="45" customHeight="1"/>
    <x:row r="1323" ht="45" customHeight="1"/>
    <x:row r="1324" ht="45" customHeight="1"/>
    <x:row r="1325" ht="45" customHeight="1"/>
    <x:row r="1326" ht="45" customHeight="1"/>
    <x:row r="1327" ht="45" customHeight="1"/>
    <x:row r="1328" ht="45" customHeight="1"/>
    <x:row r="1329" ht="45" customHeight="1"/>
    <x:row r="1330" ht="45" customHeight="1"/>
    <x:row r="1331" ht="45" customHeight="1"/>
    <x:row r="1332" ht="45" customHeight="1"/>
    <x:row r="1333" ht="45" customHeight="1"/>
    <x:row r="1334" ht="45" customHeight="1"/>
    <x:row r="1335" ht="45" customHeight="1"/>
    <x:row r="1336" ht="45" customHeight="1"/>
    <x:row r="1337" ht="45" customHeight="1"/>
    <x:row r="1338" ht="45" customHeight="1"/>
    <x:row r="1339" ht="45" customHeight="1"/>
    <x:row r="1340" ht="45" customHeight="1"/>
    <x:row r="1341" ht="45" customHeight="1"/>
    <x:row r="1342" ht="45" customHeight="1"/>
    <x:row r="1343" ht="45" customHeight="1"/>
    <x:row r="1344" ht="45" customHeight="1"/>
    <x:row r="1345" ht="45" customHeight="1"/>
    <x:row r="1346" ht="45" customHeight="1"/>
    <x:row r="1347" ht="45" customHeight="1"/>
    <x:row r="1348" ht="45" customHeight="1"/>
    <x:row r="1349" ht="45" customHeight="1"/>
    <x:row r="1350" ht="45" customHeight="1"/>
    <x:row r="1351" ht="45" customHeight="1"/>
    <x:row r="1352" ht="45" customHeight="1"/>
    <x:row r="1353" ht="45" customHeight="1"/>
    <x:row r="1354" ht="45" customHeight="1"/>
    <x:row r="1355" ht="45" customHeight="1"/>
    <x:row r="1356" ht="45" customHeight="1"/>
    <x:row r="1357" ht="45" customHeight="1"/>
    <x:row r="1358" ht="45" customHeight="1"/>
    <x:row r="1359" ht="45" customHeight="1"/>
    <x:row r="1360" ht="45" customHeight="1"/>
    <x:row r="1361" ht="45" customHeight="1"/>
    <x:row r="1362" ht="45" customHeight="1"/>
    <x:row r="1363" ht="45" customHeight="1"/>
    <x:row r="1364" ht="45" customHeight="1"/>
    <x:row r="1365" ht="45" customHeight="1"/>
    <x:row r="1366" ht="45" customHeight="1"/>
    <x:row r="1367" ht="45" customHeight="1"/>
    <x:row r="1368" ht="45" customHeight="1"/>
    <x:row r="1369" ht="45" customHeight="1"/>
    <x:row r="1370" ht="45" customHeight="1"/>
    <x:row r="1371" ht="45" customHeight="1"/>
    <x:row r="1372" ht="45" customHeight="1"/>
    <x:row r="1373" ht="45" customHeight="1"/>
    <x:row r="1374" ht="45" customHeight="1"/>
    <x:row r="1375" ht="45" customHeight="1"/>
    <x:row r="1376" ht="45" customHeight="1"/>
    <x:row r="1377" ht="45" customHeight="1"/>
    <x:row r="1378" ht="45" customHeight="1"/>
    <x:row r="1379" ht="45" customHeight="1"/>
    <x:row r="1380" ht="45" customHeight="1"/>
    <x:row r="1381" ht="45" customHeight="1"/>
    <x:row r="1382" ht="45" customHeight="1"/>
    <x:row r="1383" ht="45" customHeight="1"/>
    <x:row r="1384" ht="45" customHeight="1"/>
    <x:row r="1385" ht="45" customHeight="1"/>
    <x:row r="1386" ht="45" customHeight="1"/>
    <x:row r="1387" ht="45" customHeight="1"/>
    <x:row r="1388" ht="45" customHeight="1"/>
    <x:row r="1389" ht="45" customHeight="1"/>
    <x:row r="1390" ht="45" customHeight="1"/>
    <x:row r="1391" ht="45" customHeight="1"/>
    <x:row r="1392" ht="45" customHeight="1"/>
    <x:row r="1393" ht="45" customHeight="1"/>
    <x:row r="1394" ht="45" customHeight="1"/>
    <x:row r="1395" ht="45" customHeight="1"/>
    <x:row r="1396" ht="45" customHeight="1"/>
    <x:row r="1397" ht="45" customHeight="1"/>
    <x:row r="1398" ht="45" customHeight="1"/>
    <x:row r="1399" ht="45" customHeight="1"/>
    <x:row r="1400" ht="45" customHeight="1"/>
    <x:row r="1401" ht="45" customHeight="1"/>
    <x:row r="1402" ht="45" customHeight="1"/>
    <x:row r="1403" ht="45" customHeight="1"/>
    <x:row r="1404" ht="45" customHeight="1"/>
    <x:row r="1405" ht="45" customHeight="1"/>
    <x:row r="1406" ht="45" customHeight="1"/>
    <x:row r="1407" ht="45" customHeight="1"/>
    <x:row r="1408" ht="45" customHeight="1"/>
    <x:row r="1409" ht="45" customHeight="1"/>
    <x:row r="1410" ht="45" customHeight="1"/>
    <x:row r="1411" ht="45" customHeight="1"/>
    <x:row r="1412" ht="45" customHeight="1"/>
    <x:row r="1413" ht="45" customHeight="1"/>
    <x:row r="1414" ht="45" customHeight="1"/>
    <x:row r="1415" ht="45" customHeight="1"/>
    <x:row r="1416" ht="45" customHeight="1"/>
    <x:row r="1417" ht="45" customHeight="1"/>
    <x:row r="1418" ht="45" customHeight="1"/>
    <x:row r="1419" ht="45" customHeight="1"/>
    <x:row r="1420" ht="45" customHeight="1"/>
    <x:row r="1421" ht="45" customHeight="1"/>
    <x:row r="1422" ht="45" customHeight="1"/>
    <x:row r="1423" ht="45" customHeight="1"/>
    <x:row r="1424" ht="45" customHeight="1"/>
    <x:row r="1425" ht="45" customHeight="1"/>
    <x:row r="1426" ht="45" customHeight="1"/>
    <x:row r="1427" ht="45" customHeight="1"/>
    <x:row r="1428" ht="45" customHeight="1"/>
    <x:row r="1429" ht="45" customHeight="1"/>
    <x:row r="1430" ht="45" customHeight="1"/>
    <x:row r="1431" ht="45" customHeight="1"/>
    <x:row r="1432" ht="45" customHeight="1"/>
    <x:row r="1433" ht="45" customHeight="1"/>
    <x:row r="1434" ht="45" customHeight="1"/>
    <x:row r="1435" ht="45" customHeight="1"/>
    <x:row r="1436" ht="45" customHeight="1"/>
    <x:row r="1437" ht="45" customHeight="1"/>
    <x:row r="1438" ht="45" customHeight="1"/>
    <x:row r="1439" ht="45" customHeight="1"/>
    <x:row r="1440" ht="45" customHeight="1"/>
    <x:row r="1441" ht="45" customHeight="1"/>
    <x:row r="1442" ht="45" customHeight="1"/>
    <x:row r="1443" ht="45" customHeight="1"/>
    <x:row r="1444" ht="45" customHeight="1"/>
    <x:row r="1445" ht="45" customHeight="1"/>
    <x:row r="1446" ht="45" customHeight="1"/>
    <x:row r="1447" ht="45" customHeight="1"/>
    <x:row r="1448" ht="45" customHeight="1"/>
    <x:row r="1449" ht="45" customHeight="1"/>
    <x:row r="1450" ht="45" customHeight="1"/>
    <x:row r="1451" ht="45" customHeight="1"/>
    <x:row r="1452" ht="45" customHeight="1"/>
    <x:row r="1453" ht="45" customHeight="1"/>
    <x:row r="1454" ht="45" customHeight="1"/>
    <x:row r="1455" ht="45" customHeight="1"/>
    <x:row r="1456" ht="45" customHeight="1"/>
    <x:row r="1457" ht="45" customHeight="1"/>
    <x:row r="1458" ht="45" customHeight="1"/>
    <x:row r="1459" ht="45" customHeight="1"/>
    <x:row r="1460" ht="45" customHeight="1"/>
    <x:row r="1461" ht="45" customHeight="1"/>
    <x:row r="1462" ht="45" customHeight="1"/>
    <x:row r="1463" ht="45" customHeight="1"/>
    <x:row r="1464" ht="45" customHeight="1"/>
    <x:row r="1465" ht="45" customHeight="1"/>
    <x:row r="1466" ht="45" customHeight="1"/>
    <x:row r="1467" ht="45" customHeight="1"/>
    <x:row r="1468" ht="45" customHeight="1"/>
    <x:row r="1469" ht="45" customHeight="1"/>
    <x:row r="1470" ht="45" customHeight="1"/>
    <x:row r="1471" ht="45" customHeight="1"/>
    <x:row r="1472" ht="45" customHeight="1"/>
    <x:row r="1473" ht="45" customHeight="1"/>
    <x:row r="1474" ht="45" customHeight="1"/>
    <x:row r="1475" ht="45" customHeight="1"/>
    <x:row r="1476" ht="45" customHeight="1"/>
    <x:row r="1477" ht="45" customHeight="1"/>
    <x:row r="1478" ht="45" customHeight="1"/>
    <x:row r="1479" ht="45" customHeight="1"/>
    <x:row r="1480" ht="45" customHeight="1"/>
    <x:row r="1481" ht="45" customHeight="1"/>
    <x:row r="1482" ht="45" customHeight="1"/>
    <x:row r="1483" ht="45" customHeight="1"/>
    <x:row r="1484" ht="45" customHeight="1"/>
    <x:row r="1485" ht="45" customHeight="1"/>
    <x:row r="1486" ht="45" customHeight="1"/>
    <x:row r="1487" ht="45" customHeight="1"/>
    <x:row r="1488" ht="45" customHeight="1"/>
    <x:row r="1489" ht="45" customHeight="1"/>
    <x:row r="1490" ht="45" customHeight="1"/>
    <x:row r="1491" ht="45" customHeight="1"/>
    <x:row r="1492" ht="45" customHeight="1"/>
    <x:row r="1493" ht="45" customHeight="1"/>
    <x:row r="1494" ht="45" customHeight="1"/>
    <x:row r="1495" ht="45" customHeight="1"/>
    <x:row r="1496" ht="45" customHeight="1"/>
    <x:row r="1497" ht="45" customHeight="1"/>
    <x:row r="1498" ht="45" customHeight="1"/>
    <x:row r="1499" ht="45" customHeight="1"/>
    <x:row r="1500" ht="45" customHeight="1"/>
    <x:row r="1501" ht="45" customHeight="1"/>
    <x:row r="1502" ht="45" customHeight="1"/>
    <x:row r="1503" ht="45" customHeight="1"/>
    <x:row r="1504" ht="45" customHeight="1"/>
    <x:row r="1505" ht="45" customHeight="1"/>
    <x:row r="1506" ht="45" customHeight="1"/>
    <x:row r="1507" ht="45" customHeight="1"/>
    <x:row r="1508" ht="45" customHeight="1"/>
    <x:row r="1509" ht="45" customHeight="1"/>
    <x:row r="1510" ht="45" customHeight="1"/>
    <x:row r="1511" ht="45" customHeight="1"/>
    <x:row r="1512" ht="45" customHeight="1"/>
    <x:row r="1513" ht="45" customHeight="1"/>
    <x:row r="1514" ht="45" customHeight="1"/>
    <x:row r="1515" ht="45" customHeight="1"/>
    <x:row r="1516" ht="45" customHeight="1"/>
    <x:row r="1517" ht="45" customHeight="1"/>
    <x:row r="1518" ht="45" customHeight="1"/>
    <x:row r="1519" ht="45" customHeight="1"/>
    <x:row r="1520" ht="45" customHeight="1"/>
    <x:row r="1521" ht="45" customHeight="1"/>
    <x:row r="1522" ht="45" customHeight="1"/>
    <x:row r="1523" ht="45" customHeight="1"/>
    <x:row r="1524" ht="45" customHeight="1"/>
    <x:row r="1525" ht="45" customHeight="1"/>
    <x:row r="1526" ht="45" customHeight="1"/>
    <x:row r="1527" ht="45" customHeight="1"/>
    <x:row r="1528" ht="45" customHeight="1"/>
    <x:row r="1529" ht="45" customHeight="1"/>
    <x:row r="1530" ht="45" customHeight="1"/>
    <x:row r="1531" ht="45" customHeight="1"/>
    <x:row r="1532" ht="45" customHeight="1"/>
    <x:row r="1533" ht="45" customHeight="1"/>
    <x:row r="1534" ht="45" customHeight="1"/>
    <x:row r="1535" ht="45" customHeight="1"/>
    <x:row r="1536" ht="45" customHeight="1"/>
    <x:row r="1537" ht="45" customHeight="1"/>
    <x:row r="1538" ht="45" customHeight="1"/>
    <x:row r="1539" ht="45" customHeight="1"/>
    <x:row r="1540" ht="45" customHeight="1"/>
    <x:row r="1541" ht="45" customHeight="1"/>
    <x:row r="1542" ht="45" customHeight="1"/>
    <x:row r="1543" ht="45" customHeight="1"/>
    <x:row r="1544" ht="45" customHeight="1"/>
    <x:row r="1545" ht="45" customHeight="1"/>
    <x:row r="1546" ht="45" customHeight="1"/>
    <x:row r="1547" ht="45" customHeight="1"/>
    <x:row r="1548" ht="45" customHeight="1"/>
    <x:row r="1549" ht="45" customHeight="1"/>
    <x:row r="1550" ht="45" customHeight="1"/>
    <x:row r="1551" ht="45" customHeight="1"/>
    <x:row r="1552" ht="45" customHeight="1"/>
    <x:row r="1553" ht="45" customHeight="1"/>
    <x:row r="1554" ht="45" customHeight="1"/>
    <x:row r="1555" ht="45" customHeight="1"/>
    <x:row r="1556" ht="45" customHeight="1"/>
    <x:row r="1557" ht="45" customHeight="1"/>
    <x:row r="1558" ht="45" customHeight="1"/>
    <x:row r="1559" ht="45" customHeight="1"/>
    <x:row r="1560" ht="45" customHeight="1"/>
    <x:row r="1561" ht="45" customHeight="1"/>
    <x:row r="1562" ht="45" customHeight="1"/>
    <x:row r="1563" ht="45" customHeight="1"/>
    <x:row r="1564" ht="45" customHeight="1"/>
    <x:row r="1565" ht="45" customHeight="1"/>
    <x:row r="1566" ht="45" customHeight="1"/>
    <x:row r="1567" ht="45" customHeight="1"/>
    <x:row r="1568" ht="45" customHeight="1"/>
    <x:row r="1569" ht="45" customHeight="1"/>
    <x:row r="1570" ht="45" customHeight="1"/>
    <x:row r="1571" ht="45" customHeight="1"/>
    <x:row r="1572" ht="45" customHeight="1"/>
    <x:row r="1573" ht="45" customHeight="1"/>
    <x:row r="1574" ht="45" customHeight="1"/>
    <x:row r="1575" ht="45" customHeight="1"/>
    <x:row r="1576" ht="45" customHeight="1"/>
    <x:row r="1577" ht="45" customHeight="1"/>
    <x:row r="1578" ht="45" customHeight="1"/>
    <x:row r="1579" ht="45" customHeight="1"/>
    <x:row r="1580" ht="45" customHeight="1"/>
    <x:row r="1581" ht="45" customHeight="1"/>
    <x:row r="1582" ht="45" customHeight="1"/>
    <x:row r="1583" ht="45" customHeight="1"/>
    <x:row r="1584" ht="45" customHeight="1"/>
    <x:row r="1585" ht="45" customHeight="1"/>
    <x:row r="1586" ht="45" customHeight="1"/>
    <x:row r="1587" ht="45" customHeight="1"/>
    <x:row r="1588" ht="45" customHeight="1"/>
    <x:row r="1589" ht="45" customHeight="1"/>
    <x:row r="1590" ht="45" customHeight="1"/>
    <x:row r="1591" ht="45" customHeight="1"/>
    <x:row r="1592" ht="45" customHeight="1"/>
    <x:row r="1593" ht="45" customHeight="1"/>
    <x:row r="1594" ht="45" customHeight="1"/>
    <x:row r="1595" ht="45" customHeight="1"/>
    <x:row r="1596" ht="45" customHeight="1"/>
    <x:row r="1597" ht="45" customHeight="1"/>
    <x:row r="1598" ht="45" customHeight="1"/>
    <x:row r="1599" ht="45" customHeight="1"/>
    <x:row r="1600" ht="45" customHeight="1"/>
    <x:row r="1601" ht="45" customHeight="1"/>
    <x:row r="1602" ht="45" customHeight="1"/>
    <x:row r="1603" ht="45" customHeight="1"/>
    <x:row r="1604" ht="45" customHeight="1"/>
    <x:row r="1605" ht="45" customHeight="1"/>
    <x:row r="1606" ht="45" customHeight="1"/>
    <x:row r="1607" ht="45" customHeight="1"/>
    <x:row r="1608" ht="45" customHeight="1"/>
    <x:row r="1609" ht="45" customHeight="1"/>
    <x:row r="1610" ht="45" customHeight="1"/>
    <x:row r="1611" ht="45" customHeight="1"/>
    <x:row r="1612" ht="45" customHeight="1"/>
    <x:row r="1613" ht="45" customHeight="1"/>
    <x:row r="1614" ht="45" customHeight="1"/>
    <x:row r="1615" ht="45" customHeight="1"/>
    <x:row r="1616" ht="45" customHeight="1"/>
    <x:row r="1617" ht="45" customHeight="1"/>
    <x:row r="1618" ht="45" customHeight="1"/>
    <x:row r="1619" ht="45" customHeight="1"/>
    <x:row r="1620" ht="45" customHeight="1"/>
    <x:row r="1621" ht="45" customHeight="1"/>
    <x:row r="1622" ht="45" customHeight="1"/>
    <x:row r="1623" ht="45" customHeight="1"/>
    <x:row r="1624" ht="45" customHeight="1"/>
    <x:row r="1625" ht="45" customHeight="1"/>
  </x:sheetData>
  <x:mergeCells count="23">
    <x:mergeCell ref="A2:K2"/>
    <x:mergeCell ref="M2:W2"/>
    <x:mergeCell ref="A3:K3"/>
    <x:mergeCell ref="M3:W3"/>
    <x:mergeCell ref="D4:H4"/>
    <x:mergeCell ref="A10:K10"/>
    <x:mergeCell ref="M10:W10"/>
    <x:mergeCell ref="C17:J17"/>
    <x:mergeCell ref="D18:H18"/>
    <x:mergeCell ref="P18:T18"/>
    <x:mergeCell ref="D21:H21"/>
    <x:mergeCell ref="D23:H23"/>
    <x:mergeCell ref="D25:H25"/>
    <x:mergeCell ref="D27:H27"/>
    <x:mergeCell ref="D29:H29"/>
    <x:mergeCell ref="D31:H31"/>
    <x:mergeCell ref="D33:H33"/>
    <x:mergeCell ref="D34:H34"/>
    <x:mergeCell ref="D45:H45"/>
    <x:mergeCell ref="D62:H62"/>
    <x:mergeCell ref="D79:H79"/>
    <x:mergeCell ref="D96:H96"/>
    <x:mergeCell ref="D113:H113"/>
  </x:mergeCells>
  <x:printOptions horizontalCentered="1" verticalCentered="1" headings="0" gridLines="0" gridLinesSet="1"/>
  <x:pageMargins left="0.70861113071441650391" right="0.70861113071441650391" top="0.98416668176651000977" bottom="0.78736108541488647461" header="0.47236111760139465332" footer="0.51180553436279296875"/>
  <x:pageSetup paperSize="9" scale="100" firstPageNumber="1" fitToWidth="1" fitToHeight="1" orientation="portrait" usePrinterDefaults="1" blackAndWhite="0" draft="0" useFirstPageNumber="0" horizontalDpi="300" verticalDpi="300" copies="1"/>
  <x:drawing r:id="rId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C1:X34"/>
  <x:sheetViews>
    <x:sheetView tabSelected="1" view="pageBreakPreview" topLeftCell="M1" zoomScale="85" zoomScaleNormal="85" zoomScaleSheetLayoutView="75" workbookViewId="0">
      <x:selection activeCell="Q10" activeCellId="0" sqref="Q10:U10"/>
    </x:sheetView>
  </x:sheetViews>
  <x:sheetFormatPr defaultColWidth="10" defaultRowHeight="13.55000000000000071054"/>
  <x:cols>
    <x:col min="1" max="12" width="10" style="176" hidden="1" customWidth="1"/>
    <x:col min="13" max="13" width="10" style="232"/>
    <x:col min="14" max="14" width="10.25" style="232" customWidth="1"/>
    <x:col min="15" max="24" width="10" style="232"/>
    <x:col min="25" max="16384" width="10" style="176"/>
  </x:cols>
  <x:sheetData>
    <x:row r="1" spans="13:24" s="177" customFormat="1" ht="42" customHeight="1">
      <x:c r="M1" s="226"/>
      <x:c r="N1" s="226"/>
      <x:c r="O1" s="226"/>
      <x:c r="P1" s="226"/>
      <x:c r="Q1" s="226"/>
      <x:c r="R1" s="226"/>
      <x:c r="S1" s="226"/>
      <x:c r="T1" s="226"/>
      <x:c r="U1" s="226"/>
      <x:c r="V1" s="226"/>
      <x:c r="W1" s="226"/>
      <x:c r="X1" s="226"/>
    </x:row>
    <x:row r="2" spans="5:24" s="177" customFormat="1" ht="42" customHeight="1">
      <x:c r="E2" s="178"/>
      <x:c r="F2" s="178" t="s">
        <x:v>123</x:v>
      </x:c>
      <x:c r="G2" s="178"/>
      <x:c r="H2" s="178" t="s">
        <x:v>124</x:v>
      </x:c>
      <x:c r="M2" s="226"/>
      <x:c r="N2" s="226"/>
      <x:c r="O2" s="226"/>
      <x:c r="P2" s="404" t="s">
        <x:v>237</x:v>
      </x:c>
      <x:c r="Q2" s="404"/>
      <x:c r="R2" s="404"/>
      <x:c r="S2" s="404"/>
      <x:c r="T2" s="404"/>
      <x:c r="U2" s="404"/>
      <x:c r="V2" s="226"/>
      <x:c r="W2" s="226"/>
      <x:c r="X2" s="226"/>
    </x:row>
    <x:row r="3" spans="5:24" s="177" customFormat="1" ht="17.25" customHeight="1">
      <x:c r="E3" s="178"/>
      <x:c r="F3" s="178"/>
      <x:c r="G3" s="178"/>
      <x:c r="H3" s="178"/>
      <x:c r="M3" s="226"/>
      <x:c r="N3" s="226"/>
      <x:c r="O3" s="226"/>
      <x:c r="P3" s="227"/>
      <x:c r="Q3" s="227"/>
      <x:c r="R3" s="227"/>
      <x:c r="S3" s="227"/>
      <x:c r="T3" s="227"/>
      <x:c r="U3" s="227"/>
      <x:c r="V3" s="226"/>
      <x:c r="W3" s="226"/>
      <x:c r="X3" s="226"/>
    </x:row>
    <x:row r="4" spans="3:24" s="177" customFormat="1" ht="45" customHeight="1">
      <x:c r="C4" s="402" t="s">
        <x:v>355</x:v>
      </x:c>
      <x:c r="D4" s="402"/>
      <x:c r="E4" s="402"/>
      <x:c r="F4" s="400" t="s">
        <x:v>112</x:v>
      </x:c>
      <x:c r="G4" s="401"/>
      <x:c r="H4" s="401"/>
      <x:c r="I4" s="401"/>
      <x:c r="J4" s="178"/>
      <x:c r="M4" s="226"/>
      <x:c r="N4" s="226"/>
      <x:c r="O4" s="227"/>
      <x:c r="P4" s="228"/>
      <x:c r="Q4" s="399"/>
      <x:c r="R4" s="399"/>
      <x:c r="S4" s="399"/>
      <x:c r="T4" s="399"/>
      <x:c r="U4" s="399"/>
      <x:c r="V4" s="227"/>
      <x:c r="W4" s="226"/>
      <x:c r="X4" s="226"/>
    </x:row>
    <x:row r="5" spans="3:24" s="177" customFormat="1" ht="45" customHeight="1">
      <x:c r="C5" s="402" t="s">
        <x:v>344</x:v>
      </x:c>
      <x:c r="D5" s="402"/>
      <x:c r="E5" s="402"/>
      <x:c r="F5" s="400" t="s">
        <x:v>112</x:v>
      </x:c>
      <x:c r="G5" s="401"/>
      <x:c r="H5" s="401"/>
      <x:c r="I5" s="401"/>
      <x:c r="J5" s="178"/>
      <x:c r="M5" s="226"/>
      <x:c r="N5" s="226"/>
      <x:c r="O5" s="226"/>
      <x:c r="P5" s="229" t="s">
        <x:v>142</x:v>
      </x:c>
      <x:c r="Q5" s="399" t="s">
        <x:v>356</x:v>
      </x:c>
      <x:c r="R5" s="399"/>
      <x:c r="S5" s="399"/>
      <x:c r="T5" s="399"/>
      <x:c r="U5" s="399"/>
      <x:c r="V5" s="230"/>
      <x:c r="W5" s="226"/>
      <x:c r="X5" s="226"/>
    </x:row>
    <x:row r="6" spans="3:24" s="177" customFormat="1" ht="45" customHeight="1">
      <x:c r="C6" s="402" t="s">
        <x:v>247</x:v>
      </x:c>
      <x:c r="D6" s="403"/>
      <x:c r="E6" s="403"/>
      <x:c r="F6" s="400" t="s">
        <x:v>112</x:v>
      </x:c>
      <x:c r="G6" s="401"/>
      <x:c r="H6" s="401"/>
      <x:c r="I6" s="401"/>
      <x:c r="J6" s="178"/>
      <x:c r="M6" s="226"/>
      <x:c r="N6" s="226"/>
      <x:c r="O6" s="226"/>
      <x:c r="P6" s="228" t="s">
        <x:v>143</x:v>
      </x:c>
      <x:c r="Q6" s="399" t="s">
        <x:v>342</x:v>
      </x:c>
      <x:c r="R6" s="399"/>
      <x:c r="S6" s="399"/>
      <x:c r="T6" s="399"/>
      <x:c r="U6" s="399"/>
      <x:c r="V6" s="227"/>
      <x:c r="W6" s="226"/>
      <x:c r="X6" s="226"/>
    </x:row>
    <x:row r="7" spans="3:24" s="177" customFormat="1" ht="45" customHeight="1">
      <x:c r="C7" s="402" t="s">
        <x:v>253</x:v>
      </x:c>
      <x:c r="D7" s="402"/>
      <x:c r="E7" s="402"/>
      <x:c r="F7" s="400" t="s">
        <x:v>112</x:v>
      </x:c>
      <x:c r="G7" s="401"/>
      <x:c r="H7" s="401"/>
      <x:c r="I7" s="401"/>
      <x:c r="J7" s="178"/>
      <x:c r="M7" s="226"/>
      <x:c r="N7" s="226"/>
      <x:c r="O7" s="226"/>
      <x:c r="P7" s="228"/>
      <x:c r="Q7" s="399"/>
      <x:c r="R7" s="399"/>
      <x:c r="S7" s="399"/>
      <x:c r="T7" s="399"/>
      <x:c r="U7" s="399"/>
      <x:c r="V7" s="230"/>
      <x:c r="W7" s="226"/>
      <x:c r="X7" s="226"/>
    </x:row>
    <x:row r="8" spans="3:24" s="177" customFormat="1" ht="45" customHeight="1">
      <x:c r="C8" s="402" t="s">
        <x:v>355</x:v>
      </x:c>
      <x:c r="D8" s="402"/>
      <x:c r="E8" s="402"/>
      <x:c r="F8" s="400" t="s">
        <x:v>112</x:v>
      </x:c>
      <x:c r="G8" s="401"/>
      <x:c r="H8" s="401"/>
      <x:c r="I8" s="401"/>
      <x:c r="J8" s="178"/>
      <x:c r="M8" s="226"/>
      <x:c r="N8" s="226"/>
      <x:c r="O8" s="226"/>
      <x:c r="P8" s="228"/>
      <x:c r="Q8" s="399"/>
      <x:c r="R8" s="399"/>
      <x:c r="S8" s="399"/>
      <x:c r="T8" s="399"/>
      <x:c r="U8" s="399"/>
      <x:c r="V8" s="230"/>
      <x:c r="W8" s="226"/>
      <x:c r="X8" s="226"/>
    </x:row>
    <x:row r="9" spans="3:24" s="177" customFormat="1" ht="45" customHeight="1">
      <x:c r="C9" s="402" t="s">
        <x:v>355</x:v>
      </x:c>
      <x:c r="D9" s="402"/>
      <x:c r="E9" s="402"/>
      <x:c r="F9" s="400" t="s">
        <x:v>112</x:v>
      </x:c>
      <x:c r="G9" s="401"/>
      <x:c r="H9" s="401"/>
      <x:c r="I9" s="401"/>
      <x:c r="J9" s="178"/>
      <x:c r="M9" s="226"/>
      <x:c r="N9" s="226"/>
      <x:c r="O9" s="226"/>
      <x:c r="P9" s="228"/>
      <x:c r="Q9" s="399"/>
      <x:c r="R9" s="399"/>
      <x:c r="S9" s="399"/>
      <x:c r="T9" s="399"/>
      <x:c r="U9" s="399"/>
      <x:c r="V9" s="230"/>
      <x:c r="W9" s="226"/>
      <x:c r="X9" s="226"/>
    </x:row>
    <x:row r="10" spans="3:24" s="177" customFormat="1" ht="45" customHeight="1">
      <x:c r="C10" s="402" t="s">
        <x:v>355</x:v>
      </x:c>
      <x:c r="D10" s="402"/>
      <x:c r="E10" s="402"/>
      <x:c r="F10" s="400" t="s">
        <x:v>112</x:v>
      </x:c>
      <x:c r="G10" s="401"/>
      <x:c r="H10" s="401"/>
      <x:c r="I10" s="401"/>
      <x:c r="J10" s="178"/>
      <x:c r="M10" s="226"/>
      <x:c r="N10" s="226"/>
      <x:c r="O10" s="226"/>
      <x:c r="P10" s="228"/>
      <x:c r="Q10" s="399"/>
      <x:c r="R10" s="399"/>
      <x:c r="S10" s="399"/>
      <x:c r="T10" s="399"/>
      <x:c r="U10" s="399"/>
      <x:c r="V10" s="230"/>
      <x:c r="W10" s="226"/>
      <x:c r="X10" s="226"/>
    </x:row>
    <x:row r="11" spans="5:24" s="177" customFormat="1" ht="17.25" customHeight="1">
      <x:c r="E11" s="178"/>
      <x:c r="F11" s="178"/>
      <x:c r="G11" s="178"/>
      <x:c r="H11" s="178"/>
      <x:c r="M11" s="226"/>
      <x:c r="N11" s="226"/>
      <x:c r="O11" s="226"/>
      <x:c r="P11" s="227"/>
      <x:c r="Q11" s="227"/>
      <x:c r="R11" s="227"/>
      <x:c r="S11" s="227"/>
      <x:c r="T11" s="227"/>
      <x:c r="U11" s="227"/>
      <x:c r="V11" s="226"/>
      <x:c r="W11" s="226"/>
      <x:c r="X11" s="226"/>
    </x:row>
    <x:row r="12" spans="3:24" s="177" customFormat="1" ht="42" customHeight="1">
      <x:c r="C12" s="179"/>
      <x:c r="F12" s="178"/>
      <x:c r="G12" s="178"/>
      <x:c r="H12" s="178"/>
      <x:c r="I12" s="178"/>
      <x:c r="J12" s="178"/>
      <x:c r="M12" s="226"/>
      <x:c r="N12" s="226"/>
      <x:c r="O12" s="230"/>
      <x:c r="P12" s="226"/>
      <x:c r="Q12" s="226"/>
      <x:c r="R12" s="227"/>
      <x:c r="S12" s="227"/>
      <x:c r="T12" s="227"/>
      <x:c r="U12" s="227"/>
      <x:c r="V12" s="227"/>
      <x:c r="W12" s="226"/>
      <x:c r="X12" s="226"/>
    </x:row>
    <x:row r="13" spans="3:24" s="177" customFormat="1" ht="42" customHeight="1">
      <x:c r="C13" s="179"/>
      <x:c r="F13" s="178"/>
      <x:c r="G13" s="178"/>
      <x:c r="H13" s="178"/>
      <x:c r="I13" s="178"/>
      <x:c r="J13" s="178"/>
      <x:c r="M13" s="226"/>
      <x:c r="N13" s="226"/>
      <x:c r="O13" s="230"/>
      <x:c r="P13" s="226"/>
      <x:c r="Q13" s="226"/>
      <x:c r="R13" s="227"/>
      <x:c r="S13" s="227"/>
      <x:c r="T13" s="227"/>
      <x:c r="U13" s="227"/>
      <x:c r="V13" s="227"/>
      <x:c r="W13" s="226"/>
      <x:c r="X13" s="226"/>
    </x:row>
    <x:row r="14" spans="3:24" s="177" customFormat="1" ht="42" customHeight="1">
      <x:c r="C14" s="179"/>
      <x:c r="F14" s="178"/>
      <x:c r="G14" s="178"/>
      <x:c r="H14" s="178"/>
      <x:c r="I14" s="178"/>
      <x:c r="J14" s="178"/>
      <x:c r="M14" s="226"/>
      <x:c r="N14" s="226"/>
      <x:c r="O14" s="230"/>
      <x:c r="P14" s="226"/>
      <x:c r="Q14" s="226"/>
      <x:c r="R14" s="227"/>
      <x:c r="S14" s="227"/>
      <x:c r="T14" s="227"/>
      <x:c r="U14" s="227"/>
      <x:c r="V14" s="227"/>
      <x:c r="W14" s="226"/>
      <x:c r="X14" s="226"/>
    </x:row>
    <x:row r="15" spans="3:24" s="177" customFormat="1" ht="42" customHeight="1">
      <x:c r="C15" s="179"/>
      <x:c r="F15" s="178"/>
      <x:c r="G15" s="178"/>
      <x:c r="H15" s="178"/>
      <x:c r="I15" s="178"/>
      <x:c r="J15" s="178"/>
      <x:c r="M15" s="226"/>
      <x:c r="N15" s="226"/>
      <x:c r="O15" s="230"/>
      <x:c r="P15" s="226"/>
      <x:c r="Q15" s="226"/>
      <x:c r="R15" s="227"/>
      <x:c r="S15" s="227"/>
      <x:c r="T15" s="227"/>
      <x:c r="U15" s="227"/>
      <x:c r="V15" s="227"/>
      <x:c r="W15" s="226"/>
      <x:c r="X15" s="226"/>
    </x:row>
    <x:row r="16" spans="3:24" s="177" customFormat="1" ht="42" customHeight="1">
      <x:c r="C16" s="179"/>
      <x:c r="F16" s="178"/>
      <x:c r="G16" s="178"/>
      <x:c r="H16" s="178"/>
      <x:c r="I16" s="178"/>
      <x:c r="J16" s="178"/>
      <x:c r="M16" s="226"/>
      <x:c r="N16" s="226"/>
      <x:c r="O16" s="230"/>
      <x:c r="P16" s="226"/>
      <x:c r="Q16" s="226"/>
      <x:c r="R16" s="227"/>
      <x:c r="S16" s="227"/>
      <x:c r="T16" s="227"/>
      <x:c r="U16" s="227"/>
      <x:c r="V16" s="227"/>
      <x:c r="W16" s="226"/>
      <x:c r="X16" s="226"/>
    </x:row>
    <x:row r="17" spans="3:24" s="177" customFormat="1" ht="42" customHeight="1">
      <x:c r="C17" s="179"/>
      <x:c r="F17" s="178"/>
      <x:c r="G17" s="178"/>
      <x:c r="H17" s="178"/>
      <x:c r="I17" s="178"/>
      <x:c r="J17" s="178"/>
      <x:c r="M17" s="226"/>
      <x:c r="N17" s="226"/>
      <x:c r="O17" s="230"/>
      <x:c r="P17" s="226"/>
      <x:c r="Q17" s="226"/>
      <x:c r="R17" s="227"/>
      <x:c r="S17" s="227"/>
      <x:c r="T17" s="227"/>
      <x:c r="U17" s="227"/>
      <x:c r="V17" s="227"/>
      <x:c r="W17" s="226"/>
      <x:c r="X17" s="226"/>
    </x:row>
    <x:row r="18" spans="3:24" s="177" customFormat="1" ht="42" customHeight="1">
      <x:c r="C18" s="402" t="s">
        <x:v>355</x:v>
      </x:c>
      <x:c r="D18" s="402"/>
      <x:c r="E18" s="402"/>
      <x:c r="F18" s="400" t="s">
        <x:v>112</x:v>
      </x:c>
      <x:c r="G18" s="401"/>
      <x:c r="H18" s="401"/>
      <x:c r="I18" s="401"/>
      <x:c r="J18" s="178"/>
      <x:c r="M18" s="226"/>
      <x:c r="N18" s="226"/>
      <x:c r="O18" s="227"/>
      <x:c r="P18" s="231" t="str">
        <x:f>P5</x:f>
        <x:v>1)</x:v>
      </x:c>
      <x:c r="Q18" s="405" t="str">
        <x:f>Q5</x:f>
        <x:v>일반사항</x:v>
      </x:c>
      <x:c r="R18" s="405"/>
      <x:c r="S18" s="405"/>
      <x:c r="T18" s="405"/>
      <x:c r="U18" s="405"/>
      <x:c r="V18" s="227"/>
      <x:c r="W18" s="226"/>
      <x:c r="X18" s="226"/>
    </x:row>
    <x:row r="19" spans="3:24" s="177" customFormat="1" ht="42" customHeight="1">
      <x:c r="C19" s="179"/>
      <x:c r="D19" s="179"/>
      <x:c r="E19" s="179"/>
      <x:c r="F19" s="180"/>
      <x:c r="G19" s="178"/>
      <x:c r="H19" s="178"/>
      <x:c r="I19" s="178"/>
      <x:c r="J19" s="178"/>
      <x:c r="M19" s="226"/>
      <x:c r="N19" s="226"/>
      <x:c r="O19" s="227"/>
      <x:c r="P19" s="228"/>
      <x:c r="Q19" s="230"/>
      <x:c r="R19" s="230"/>
      <x:c r="S19" s="230"/>
      <x:c r="T19" s="230"/>
      <x:c r="U19" s="230"/>
      <x:c r="V19" s="227"/>
      <x:c r="W19" s="226"/>
      <x:c r="X19" s="226"/>
    </x:row>
    <x:row r="20" spans="3:24" s="177" customFormat="1" ht="42" customHeight="1">
      <x:c r="C20" s="179"/>
      <x:c r="D20" s="179"/>
      <x:c r="E20" s="179"/>
      <x:c r="F20" s="180"/>
      <x:c r="G20" s="178"/>
      <x:c r="H20" s="178"/>
      <x:c r="I20" s="178"/>
      <x:c r="J20" s="178"/>
      <x:c r="M20" s="226"/>
      <x:c r="N20" s="226"/>
      <x:c r="O20" s="227"/>
      <x:c r="P20" s="228"/>
      <x:c r="Q20" s="230"/>
      <x:c r="R20" s="230"/>
      <x:c r="S20" s="230"/>
      <x:c r="T20" s="230"/>
      <x:c r="U20" s="230"/>
      <x:c r="V20" s="227"/>
      <x:c r="W20" s="226"/>
      <x:c r="X20" s="226"/>
    </x:row>
    <x:row r="21" spans="3:24" s="177" customFormat="1" ht="42" customHeight="1">
      <x:c r="C21" s="179"/>
      <x:c r="D21" s="179"/>
      <x:c r="E21" s="179"/>
      <x:c r="F21" s="180"/>
      <x:c r="G21" s="178"/>
      <x:c r="H21" s="178"/>
      <x:c r="I21" s="178"/>
      <x:c r="J21" s="178"/>
      <x:c r="M21" s="226"/>
      <x:c r="N21" s="226"/>
      <x:c r="O21" s="227"/>
      <x:c r="P21" s="228"/>
      <x:c r="Q21" s="230"/>
      <x:c r="R21" s="230"/>
      <x:c r="S21" s="230"/>
      <x:c r="T21" s="230"/>
      <x:c r="U21" s="230"/>
      <x:c r="V21" s="227"/>
      <x:c r="W21" s="226"/>
      <x:c r="X21" s="226"/>
    </x:row>
    <x:row r="22" spans="3:24" s="177" customFormat="1" ht="42" customHeight="1">
      <x:c r="C22" s="179"/>
      <x:c r="D22" s="179"/>
      <x:c r="E22" s="179"/>
      <x:c r="F22" s="180"/>
      <x:c r="G22" s="178"/>
      <x:c r="H22" s="178"/>
      <x:c r="I22" s="178"/>
      <x:c r="J22" s="178"/>
      <x:c r="M22" s="226"/>
      <x:c r="N22" s="226"/>
      <x:c r="O22" s="227"/>
      <x:c r="P22" s="228"/>
      <x:c r="Q22" s="230"/>
      <x:c r="R22" s="230"/>
      <x:c r="S22" s="230"/>
      <x:c r="T22" s="230"/>
      <x:c r="U22" s="230"/>
      <x:c r="V22" s="227"/>
      <x:c r="W22" s="226"/>
      <x:c r="X22" s="226"/>
    </x:row>
    <x:row r="23" spans="3:24" s="177" customFormat="1" ht="42" customHeight="1">
      <x:c r="C23" s="179"/>
      <x:c r="D23" s="179"/>
      <x:c r="E23" s="179"/>
      <x:c r="F23" s="180"/>
      <x:c r="G23" s="178"/>
      <x:c r="H23" s="178"/>
      <x:c r="I23" s="178"/>
      <x:c r="J23" s="178"/>
      <x:c r="M23" s="226"/>
      <x:c r="N23" s="226"/>
      <x:c r="O23" s="227"/>
      <x:c r="P23" s="228"/>
      <x:c r="Q23" s="230"/>
      <x:c r="R23" s="230"/>
      <x:c r="S23" s="230"/>
      <x:c r="T23" s="230"/>
      <x:c r="U23" s="230"/>
      <x:c r="V23" s="227"/>
      <x:c r="W23" s="226"/>
      <x:c r="X23" s="226"/>
    </x:row>
    <x:row r="24" spans="3:24" s="177" customFormat="1" ht="42" customHeight="1">
      <x:c r="C24" s="179"/>
      <x:c r="D24" s="179"/>
      <x:c r="E24" s="179"/>
      <x:c r="F24" s="180"/>
      <x:c r="G24" s="178"/>
      <x:c r="H24" s="178"/>
      <x:c r="I24" s="178"/>
      <x:c r="J24" s="178"/>
      <x:c r="M24" s="226"/>
      <x:c r="N24" s="226"/>
      <x:c r="O24" s="227"/>
      <x:c r="P24" s="228"/>
      <x:c r="Q24" s="230"/>
      <x:c r="R24" s="230"/>
      <x:c r="S24" s="230"/>
      <x:c r="T24" s="230"/>
      <x:c r="U24" s="230"/>
      <x:c r="V24" s="227"/>
      <x:c r="W24" s="226"/>
      <x:c r="X24" s="226"/>
    </x:row>
    <x:row r="25" spans="3:24" s="177" customFormat="1" ht="42" customHeight="1">
      <x:c r="C25" s="179"/>
      <x:c r="D25" s="179"/>
      <x:c r="E25" s="179"/>
      <x:c r="F25" s="180"/>
      <x:c r="G25" s="178"/>
      <x:c r="H25" s="178"/>
      <x:c r="I25" s="178"/>
      <x:c r="J25" s="178"/>
      <x:c r="M25" s="226"/>
      <x:c r="N25" s="226"/>
      <x:c r="O25" s="227"/>
      <x:c r="P25" s="228"/>
      <x:c r="Q25" s="230"/>
      <x:c r="R25" s="230"/>
      <x:c r="S25" s="230"/>
      <x:c r="T25" s="230"/>
      <x:c r="U25" s="230"/>
      <x:c r="V25" s="227"/>
      <x:c r="W25" s="226"/>
      <x:c r="X25" s="226"/>
    </x:row>
    <x:row r="26" spans="3:24" s="177" customFormat="1" ht="42" customHeight="1">
      <x:c r="C26" s="179"/>
      <x:c r="D26" s="179"/>
      <x:c r="E26" s="179"/>
      <x:c r="F26" s="180"/>
      <x:c r="G26" s="178"/>
      <x:c r="H26" s="178"/>
      <x:c r="I26" s="178"/>
      <x:c r="J26" s="178"/>
      <x:c r="M26" s="226"/>
      <x:c r="N26" s="226"/>
      <x:c r="O26" s="227"/>
      <x:c r="P26" s="228"/>
      <x:c r="Q26" s="230"/>
      <x:c r="R26" s="230"/>
      <x:c r="S26" s="230"/>
      <x:c r="T26" s="230"/>
      <x:c r="U26" s="230"/>
      <x:c r="V26" s="227"/>
      <x:c r="W26" s="226"/>
      <x:c r="X26" s="226"/>
    </x:row>
    <x:row r="27" spans="3:24" s="177" customFormat="1" ht="42" customHeight="1">
      <x:c r="C27" s="179"/>
      <x:c r="D27" s="179"/>
      <x:c r="E27" s="179"/>
      <x:c r="F27" s="180"/>
      <x:c r="G27" s="178"/>
      <x:c r="H27" s="178"/>
      <x:c r="I27" s="178"/>
      <x:c r="J27" s="178"/>
      <x:c r="M27" s="226"/>
      <x:c r="N27" s="226"/>
      <x:c r="O27" s="227"/>
      <x:c r="P27" s="228"/>
      <x:c r="Q27" s="230"/>
      <x:c r="R27" s="230"/>
      <x:c r="S27" s="230"/>
      <x:c r="T27" s="230"/>
      <x:c r="U27" s="230"/>
      <x:c r="V27" s="227"/>
      <x:c r="W27" s="226"/>
      <x:c r="X27" s="226"/>
    </x:row>
    <x:row r="28" spans="3:24" s="177" customFormat="1" ht="42" customHeight="1">
      <x:c r="C28" s="179"/>
      <x:c r="D28" s="179"/>
      <x:c r="E28" s="179"/>
      <x:c r="F28" s="180"/>
      <x:c r="G28" s="178"/>
      <x:c r="H28" s="178"/>
      <x:c r="I28" s="178"/>
      <x:c r="J28" s="178"/>
      <x:c r="M28" s="226"/>
      <x:c r="N28" s="226"/>
      <x:c r="O28" s="227"/>
      <x:c r="P28" s="228"/>
      <x:c r="Q28" s="230"/>
      <x:c r="R28" s="230"/>
      <x:c r="S28" s="230"/>
      <x:c r="T28" s="230"/>
      <x:c r="U28" s="230"/>
      <x:c r="V28" s="227"/>
      <x:c r="W28" s="226"/>
      <x:c r="X28" s="226"/>
    </x:row>
    <x:row r="29" spans="3:24" s="177" customFormat="1" ht="42" customHeight="1">
      <x:c r="C29" s="402" t="s">
        <x:v>344</x:v>
      </x:c>
      <x:c r="D29" s="402"/>
      <x:c r="E29" s="402"/>
      <x:c r="F29" s="400" t="s">
        <x:v>112</x:v>
      </x:c>
      <x:c r="G29" s="401"/>
      <x:c r="H29" s="401"/>
      <x:c r="I29" s="401"/>
      <x:c r="J29" s="178"/>
      <x:c r="M29" s="226"/>
      <x:c r="N29" s="226"/>
      <x:c r="O29" s="226"/>
      <x:c r="P29" s="231" t="str">
        <x:f>P6</x:f>
        <x:v>2)</x:v>
      </x:c>
      <x:c r="Q29" s="405" t="str">
        <x:f>Q6</x:f>
        <x:v>특별사항</x:v>
      </x:c>
      <x:c r="R29" s="405"/>
      <x:c r="S29" s="405"/>
      <x:c r="T29" s="405"/>
      <x:c r="U29" s="405"/>
      <x:c r="V29" s="230"/>
      <x:c r="W29" s="226"/>
      <x:c r="X29" s="226"/>
    </x:row>
    <x:row r="30" spans="3:24" s="177" customFormat="1" ht="42" customHeight="1">
      <x:c r="C30" s="179"/>
      <x:c r="D30" s="179"/>
      <x:c r="E30" s="179"/>
      <x:c r="F30" s="180"/>
      <x:c r="G30" s="178"/>
      <x:c r="H30" s="178"/>
      <x:c r="I30" s="178"/>
      <x:c r="J30" s="178"/>
      <x:c r="M30" s="226"/>
      <x:c r="N30" s="226"/>
      <x:c r="O30" s="226"/>
      <x:c r="P30" s="228"/>
      <x:c r="Q30" s="230"/>
      <x:c r="R30" s="230"/>
      <x:c r="S30" s="230"/>
      <x:c r="T30" s="230"/>
      <x:c r="U30" s="230"/>
      <x:c r="V30" s="230"/>
      <x:c r="W30" s="226"/>
      <x:c r="X30" s="226"/>
    </x:row>
    <x:row r="31" spans="3:24" s="177" customFormat="1" ht="42" customHeight="1">
      <x:c r="C31" s="179"/>
      <x:c r="D31" s="179"/>
      <x:c r="E31" s="179"/>
      <x:c r="F31" s="180"/>
      <x:c r="G31" s="178"/>
      <x:c r="H31" s="178"/>
      <x:c r="I31" s="178"/>
      <x:c r="J31" s="178"/>
      <x:c r="M31" s="226"/>
      <x:c r="N31" s="226"/>
      <x:c r="O31" s="226"/>
      <x:c r="P31" s="228"/>
      <x:c r="Q31" s="230"/>
      <x:c r="R31" s="230"/>
      <x:c r="S31" s="230"/>
      <x:c r="T31" s="230"/>
      <x:c r="U31" s="230"/>
      <x:c r="V31" s="230"/>
      <x:c r="W31" s="226"/>
      <x:c r="X31" s="226"/>
    </x:row>
    <x:row r="32" spans="3:24" s="177" customFormat="1" ht="42" customHeight="1">
      <x:c r="C32" s="179"/>
      <x:c r="D32" s="179"/>
      <x:c r="E32" s="179"/>
      <x:c r="F32" s="180"/>
      <x:c r="G32" s="178"/>
      <x:c r="H32" s="178"/>
      <x:c r="I32" s="178"/>
      <x:c r="J32" s="178"/>
      <x:c r="M32" s="226"/>
      <x:c r="N32" s="226"/>
      <x:c r="O32" s="226"/>
      <x:c r="P32" s="228"/>
      <x:c r="Q32" s="230"/>
      <x:c r="R32" s="230"/>
      <x:c r="S32" s="230"/>
      <x:c r="T32" s="230"/>
      <x:c r="U32" s="230"/>
      <x:c r="V32" s="230"/>
      <x:c r="W32" s="226"/>
      <x:c r="X32" s="226"/>
    </x:row>
    <x:row r="33" spans="3:24" s="177" customFormat="1" ht="42" customHeight="1">
      <x:c r="C33" s="179"/>
      <x:c r="D33" s="179"/>
      <x:c r="E33" s="179"/>
      <x:c r="F33" s="180"/>
      <x:c r="G33" s="178"/>
      <x:c r="H33" s="178"/>
      <x:c r="I33" s="178"/>
      <x:c r="J33" s="178"/>
      <x:c r="M33" s="226"/>
      <x:c r="N33" s="226"/>
      <x:c r="O33" s="226"/>
      <x:c r="P33" s="228"/>
      <x:c r="Q33" s="230"/>
      <x:c r="R33" s="230"/>
      <x:c r="S33" s="230"/>
      <x:c r="T33" s="230"/>
      <x:c r="U33" s="230"/>
      <x:c r="V33" s="230"/>
      <x:c r="W33" s="226"/>
      <x:c r="X33" s="226"/>
    </x:row>
    <x:row r="34" spans="3:24" s="177" customFormat="1" ht="42" customHeight="1">
      <x:c r="C34" s="179"/>
      <x:c r="D34" s="179"/>
      <x:c r="E34" s="179"/>
      <x:c r="F34" s="180"/>
      <x:c r="G34" s="178"/>
      <x:c r="H34" s="178"/>
      <x:c r="I34" s="178"/>
      <x:c r="J34" s="178"/>
      <x:c r="M34" s="226"/>
      <x:c r="N34" s="226"/>
      <x:c r="O34" s="226"/>
      <x:c r="P34" s="228"/>
      <x:c r="Q34" s="230"/>
      <x:c r="R34" s="230"/>
      <x:c r="S34" s="230"/>
      <x:c r="T34" s="230"/>
      <x:c r="U34" s="230"/>
      <x:c r="V34" s="230"/>
      <x:c r="W34" s="226"/>
      <x:c r="X34" s="226"/>
    </x:row>
  </x:sheetData>
  <x:mergeCells count="28">
    <x:mergeCell ref="P2:U2"/>
    <x:mergeCell ref="C4:E4"/>
    <x:mergeCell ref="F4:I4"/>
    <x:mergeCell ref="Q4:U4"/>
    <x:mergeCell ref="C5:E5"/>
    <x:mergeCell ref="F5:I5"/>
    <x:mergeCell ref="Q5:U5"/>
    <x:mergeCell ref="C6:E6"/>
    <x:mergeCell ref="F6:I6"/>
    <x:mergeCell ref="Q6:U6"/>
    <x:mergeCell ref="C7:E7"/>
    <x:mergeCell ref="F7:I7"/>
    <x:mergeCell ref="Q7:U7"/>
    <x:mergeCell ref="C8:E8"/>
    <x:mergeCell ref="F8:I8"/>
    <x:mergeCell ref="Q8:U8"/>
    <x:mergeCell ref="C9:E9"/>
    <x:mergeCell ref="F9:I9"/>
    <x:mergeCell ref="Q9:U9"/>
    <x:mergeCell ref="C10:E10"/>
    <x:mergeCell ref="F10:I10"/>
    <x:mergeCell ref="Q10:U10"/>
    <x:mergeCell ref="C18:E18"/>
    <x:mergeCell ref="F18:I18"/>
    <x:mergeCell ref="Q18:U18"/>
    <x:mergeCell ref="C29:E29"/>
    <x:mergeCell ref="F29:I29"/>
    <x:mergeCell ref="Q29:U29"/>
  </x:mergeCells>
  <x:printOptions horizontalCentered="1" verticalCentered="0" headings="0" gridLines="0" gridLinesSet="1"/>
  <x:pageMargins left="0.78736108541488647461" right="0.78736108541488647461" top="0.98416668176651000977" bottom="0.78736108541488647461" header="0.47236111760139465332" footer="0.51180553436279296875"/>
  <x:pageSetup paperSize="9" scale="100" firstPageNumber="1" fitToWidth="1" fitToHeight="1" orientation="landscape" usePrinterDefaults="1" blackAndWhite="0" draft="0" useFirstPageNumber="0" horizontalDpi="300" verticalDpi="3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0" baseType="lpstr">
      <vt:lpstr>표지및목차</vt:lpstr>
      <vt:lpstr>설계설명서</vt:lpstr>
      <vt:lpstr>공정,예정</vt:lpstr>
      <vt:lpstr>총괄내역갑지</vt:lpstr>
      <vt:lpstr>총괄내역서</vt:lpstr>
      <vt:lpstr>제경비산출근거</vt:lpstr>
      <vt:lpstr>토목내역서</vt:lpstr>
      <vt:lpstr>수량목차</vt:lpstr>
      <vt:lpstr>단가목차</vt:lpstr>
      <vt:lpstr>시방서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2026-10-08T02:23:12.000</cp:lastPrinted>
  <dcterms:created xsi:type="dcterms:W3CDTF">1998-08-10T06:22:45.000</dcterms:created>
  <dcterms:modified xsi:type="dcterms:W3CDTF">2026-10-21T01:55:12.885</dcterms:modified>
  <cp:version>1200.0100.01</cp:version>
</cp:coreProperties>
</file>