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 공사\전자공개\공원녹지과\7(2026.10)()목3동 간이휴게소 환경개선사업-이미경\1.공고\"/>
    </mc:Choice>
  </mc:AlternateContent>
  <xr:revisionPtr revIDLastSave="0" documentId="8_{B3AF70BA-51C4-4228-B725-42D12DB3D737}" xr6:coauthVersionLast="47" xr6:coauthVersionMax="47" xr10:uidLastSave="{00000000-0000-0000-0000-000000000000}"/>
  <bookViews>
    <workbookView xWindow="28680" yWindow="-15" windowWidth="29040" windowHeight="15720" tabRatio="934" xr2:uid="{00000000-000D-0000-FFFF-FFFF00000000}"/>
  </bookViews>
  <sheets>
    <sheet name="내역서" sheetId="233" r:id="rId1"/>
  </sheets>
  <definedNames>
    <definedName name="_">#REF!</definedName>
    <definedName name="_?ó_ü?Ì?æ">#REF!</definedName>
    <definedName name="_1_3_0Crite">#REF!</definedName>
    <definedName name="_14a1_">[0]!BlankMacro1</definedName>
    <definedName name="_15G_0Extr">#REF!</definedName>
    <definedName name="_16G_0Extr">#REF!</definedName>
    <definedName name="_17G_0Extr">#REF!</definedName>
    <definedName name="_18G_0Extract">#REF!</definedName>
    <definedName name="_19G_0Extract">#REF!</definedName>
    <definedName name="_1공장">#REF!</definedName>
    <definedName name="_2_0_0_F" hidden="1">#REF!</definedName>
    <definedName name="_2_3_0Crite">#REF!</definedName>
    <definedName name="_20G_0Extract">#REF!</definedName>
    <definedName name="_21G__Extr">#REF!</definedName>
    <definedName name="_22G__Extract">#REF!</definedName>
    <definedName name="_2공장">#REF!</definedName>
    <definedName name="_3_0_0_F" hidden="1">#REF!</definedName>
    <definedName name="_3_3_0Crite">#REF!</definedName>
    <definedName name="_3공장">#REF!</definedName>
    <definedName name="_4_0_0_F" hidden="1">#REF!</definedName>
    <definedName name="_4_3_0Criteria">#REF!</definedName>
    <definedName name="_5_3_0Criteria">#REF!</definedName>
    <definedName name="_6_3_0Criteria">#REF!</definedName>
    <definedName name="_7_0_0_F" hidden="1">#REF!</definedName>
    <definedName name="_7_3__Crite">#REF!</definedName>
    <definedName name="_8_0_0_F" hidden="1">#REF!</definedName>
    <definedName name="_8_3__Criteria">#REF!</definedName>
    <definedName name="_99_상반기시중노임">#REF!</definedName>
    <definedName name="_99_하반기시중노임">#REF!</definedName>
    <definedName name="_9q45_" hidden="1">{"'용역비'!$A$4:$C$8"}</definedName>
    <definedName name="_A">#REF!</definedName>
    <definedName name="_a1">[0]!BlankMacro1</definedName>
    <definedName name="_A100000">#REF!</definedName>
    <definedName name="_A183154">#REF!</definedName>
    <definedName name="_A69999">#REF!</definedName>
    <definedName name="_A99999">#REF!</definedName>
    <definedName name="_Dist_Bin" hidden="1">#REF!</definedName>
    <definedName name="_Dist_Values" hidden="1">#REF!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eee1">[0]!BlankMacro1</definedName>
    <definedName name="_Fill" hidden="1">#REF!</definedName>
    <definedName name="_xlnm._FilterDatabase" hidden="1">#REF!</definedName>
    <definedName name="_Key1" hidden="1">#REF!</definedName>
    <definedName name="_Key11" hidden="1">#REF!</definedName>
    <definedName name="_Key2" hidden="1">#REF!</definedName>
    <definedName name="_Key3" hidden="1">#REF!</definedName>
    <definedName name="_kfkf" hidden="1">#REF!</definedName>
    <definedName name="_lll1">[0]!BlankMacro1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q45" hidden="1">{"'용역비'!$A$4:$C$8"}</definedName>
    <definedName name="_Regression_Int" hidden="1">1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#N/A</definedName>
    <definedName name="_SHH1">#REF!</definedName>
    <definedName name="_SHH2">#REF!</definedName>
    <definedName name="_SHH3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a">#N/A</definedName>
    <definedName name="\c">#N/A</definedName>
    <definedName name="\d">#REF!</definedName>
    <definedName name="\e">#REF!</definedName>
    <definedName name="\f">#REF!</definedName>
    <definedName name="\l">#REF!</definedName>
    <definedName name="\m">#REF!</definedName>
    <definedName name="\n">#N/A</definedName>
    <definedName name="\o">#N/A</definedName>
    <definedName name="\q">#N/A</definedName>
    <definedName name="\r">#N/A</definedName>
    <definedName name="\s">#N/A</definedName>
    <definedName name="\x">#REF!</definedName>
    <definedName name="\z">#REF!</definedName>
    <definedName name="A">[0]!BlankMacro1</definedName>
    <definedName name="A1..A2_">#N/A</definedName>
    <definedName name="A1..A200_">#N/A</definedName>
    <definedName name="A1111111">#REF!</definedName>
    <definedName name="A12..A13_">#N/A</definedName>
    <definedName name="aa">#REF!</definedName>
    <definedName name="AAA">#REF!</definedName>
    <definedName name="aaaa">BlankMacro1</definedName>
    <definedName name="aaaaa">#REF!</definedName>
    <definedName name="aaaaaa" hidden="1">{#N/A,#N/A,FALSE,"속도"}</definedName>
    <definedName name="aaaaaaaaaaa">#REF!</definedName>
    <definedName name="AAAAAAAAAAAAA">#REF!</definedName>
    <definedName name="AAD">#REF!,#REF!</definedName>
    <definedName name="AAW">[0]!SAF</definedName>
    <definedName name="ABC">#REF!,#REF!</definedName>
    <definedName name="ACB">#REF!,#REF!</definedName>
    <definedName name="Access_Button" hidden="1">"KT과금거리_지역좌표_970827_거리계산표_List"</definedName>
    <definedName name="AccessDatabase" hidden="1">"D:\공무jaje\98년품의-수불\98146.mdb"</definedName>
    <definedName name="ad">#REF!</definedName>
    <definedName name="ADC">#REF!,#REF!</definedName>
    <definedName name="aer">#REF!,#REF!</definedName>
    <definedName name="aervbgr">[0]!EGERG</definedName>
    <definedName name="AH">[0]!BlankMacro1</definedName>
    <definedName name="aherhe" hidden="1">{#N/A,#N/A,TRUE,"토적및재료집계";#N/A,#N/A,TRUE,"토적및재료집계";#N/A,#N/A,TRUE,"단위량"}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N">#REF!,#REF!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SL">[0]!ㅗㅠㅎㄹ</definedName>
    <definedName name="anscount" hidden="1">1</definedName>
    <definedName name="ARE">[0]!ARE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>#N/A</definedName>
    <definedName name="asd">[0]!REEG</definedName>
    <definedName name="asdfasdf">#N/A</definedName>
    <definedName name="ASF" hidden="1">{#N/A,#N/A,FALSE,"2~8번"}</definedName>
    <definedName name="ASS">[0]!TRR</definedName>
    <definedName name="asss">[0]!jhg</definedName>
    <definedName name="asw">[0]!juyjuy</definedName>
    <definedName name="asx">[0]!ㄹ퓰</definedName>
    <definedName name="AVGHBD">[0]!AVGHBD</definedName>
    <definedName name="AWA">#REF!,#REF!</definedName>
    <definedName name="AWD">#REF!,#REF!</definedName>
    <definedName name="awe">[0]!ret</definedName>
    <definedName name="AZX">#REF!,#REF!</definedName>
    <definedName name="AZZ">#REF!,#REF!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BB">#REF!,#REF!</definedName>
    <definedName name="BBC">[0]!SSR</definedName>
    <definedName name="BBJ">[0]!BBJ</definedName>
    <definedName name="bhg">[0]!ytjuy</definedName>
    <definedName name="BHJ">[0]!SAF</definedName>
    <definedName name="BHK">#REF!,#REF!</definedName>
    <definedName name="BKI">[0]!홁ㅎ</definedName>
    <definedName name="BNH">[0]!BNH</definedName>
    <definedName name="BNM">[0]!ㅈㅂㄷㄹ</definedName>
    <definedName name="bnv">[0]!ghgfh</definedName>
    <definedName name="BOB">[0]!WWF</definedName>
    <definedName name="BOOK2" hidden="1">{#N/A,#N/A,TRUE,"손익보고"}</definedName>
    <definedName name="box수량집계">{"Book1","토공.xls"}</definedName>
    <definedName name="bs_chekjum">#REF!</definedName>
    <definedName name="bs_chekplus">#REF!</definedName>
    <definedName name="bs_chekwave">#REF!</definedName>
    <definedName name="BVF">[0]!ㅇㄴㄿ</definedName>
    <definedName name="bvvc">[0]!bvvc</definedName>
    <definedName name="camberWork">[0]!camberWork</definedName>
    <definedName name="CBVCB">[0]!CBVCB</definedName>
    <definedName name="CCC">#REF!</definedName>
    <definedName name="cccc">#REF!</definedName>
    <definedName name="CCF">[0]!CCF</definedName>
    <definedName name="CCTV" hidden="1">{#N/A,#N/A,FALSE,"전력간선"}</definedName>
    <definedName name="cdd">BlankMacro1</definedName>
    <definedName name="CDE">#REF!,#REF!</definedName>
    <definedName name="cfg">[0]!bvvc</definedName>
    <definedName name="cgmh" hidden="1">{"'용역비'!$A$4:$C$8"}</definedName>
    <definedName name="COC">[0]!ㅠㅜㅎ</definedName>
    <definedName name="CPU_시험기사">#REF!</definedName>
    <definedName name="_xlnm.Criteria">#REF!</definedName>
    <definedName name="CV">#REF!,#REF!</definedName>
    <definedName name="CVB">#REF!,#REF!</definedName>
    <definedName name="cvd">[0]!홁ㅎ</definedName>
    <definedName name="CVDSD">[0]!CVDSD</definedName>
    <definedName name="CVG">#REF!,#REF!</definedName>
    <definedName name="CVV">[0]!CVV</definedName>
    <definedName name="cvx">[0]!ㅗㅠㅎㄹ</definedName>
    <definedName name="CZSVX">[0]!REEG</definedName>
    <definedName name="D">#REF!</definedName>
    <definedName name="danba">#REF!,#REF!</definedName>
    <definedName name="_xlnm.Database">#REF!</definedName>
    <definedName name="database2">#REF!</definedName>
    <definedName name="dataww" hidden="1">#REF!</definedName>
    <definedName name="date">#REF!</definedName>
    <definedName name="DC" hidden="1">#N/A</definedName>
    <definedName name="dcc">[0]!dcc</definedName>
    <definedName name="DDC">[0]!DDC</definedName>
    <definedName name="ddd">#REF!</definedName>
    <definedName name="ddddd" hidden="1">#REF!</definedName>
    <definedName name="dddddd" hidden="1">{#N/A,#N/A,FALSE,"이정표"}</definedName>
    <definedName name="DDE">[0]!DDC</definedName>
    <definedName name="ddf">[0]!xcf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>[0]!ㅠㅜㅎ</definedName>
    <definedName name="de">BlankMacro1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E" hidden="1">#REF!</definedName>
    <definedName name="DFG">#REF!,#REF!,#REF!</definedName>
    <definedName name="DFGADSGAFDG" hidden="1">{#N/A,#N/A,FALSE,"운반시간"}</definedName>
    <definedName name="DFGG">#REF!,#REF!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R">#REF!,#REF!</definedName>
    <definedName name="DFSAFG">[0]!DFSAFG</definedName>
    <definedName name="dfsdf">BlankMacro1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[0]!MMM</definedName>
    <definedName name="DGDFGFGDG" hidden="1">{#N/A,#N/A,FALSE,"배수1"}</definedName>
    <definedName name="dgh">[0]!dgh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RT">[0]!DGRT</definedName>
    <definedName name="DGV">[0]!vnb</definedName>
    <definedName name="DGVAFD">[0]!REGSVTEB</definedName>
    <definedName name="dhj" hidden="1">{"'용역비'!$A$4:$C$8"}</definedName>
    <definedName name="DJAJSL">#REF!,#REF!</definedName>
    <definedName name="DJKC">#REF!,#REF!</definedName>
    <definedName name="DJKNHVF">[0]!MATRO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SG" hidden="1">#REF!</definedName>
    <definedName name="DKSGMLWJD" hidden="1">#REF!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hidden="1">{#N/A,#N/A,TRUE,"토적및재료집계";#N/A,#N/A,TRUE,"토적및재료집계";#N/A,#N/A,TRUE,"단위량"}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MZ">#REF!,#REF!</definedName>
    <definedName name="DNH">[0]!EGERG</definedName>
    <definedName name="Document_array">{"Book1","토공.xls"}</definedName>
    <definedName name="DORO">#REF!,#REF!</definedName>
    <definedName name="Dp" hidden="1">#REF!</definedName>
    <definedName name="DRDRSSF">[0]!NBBV</definedName>
    <definedName name="DSA" hidden="1">{#N/A,#N/A,FALSE,"포장1";#N/A,#N/A,FALSE,"포장1"}</definedName>
    <definedName name="DSC">[0]!NND</definedName>
    <definedName name="DSFC">[0]!NNF</definedName>
    <definedName name="DSFD">[0]!SSX</definedName>
    <definedName name="dsgfggg" hidden="1">#REF!</definedName>
    <definedName name="DSS">[0]!MATRO</definedName>
    <definedName name="dsv">[0]!BlankMacro1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hidden="1">{#N/A,#N/A,TRUE,"토적및재료집계";#N/A,#N/A,TRUE,"토적및재료집계";#N/A,#N/A,TRUE,"단위량"}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VGDFS">[0]!FFC</definedName>
    <definedName name="DVZZ">[0]!DFSAFG</definedName>
    <definedName name="DW" hidden="1">{"'용역비'!$A$4:$C$8"}</definedName>
    <definedName name="DWD" hidden="1">{#N/A,#N/A,FALSE,"전력간선"}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ZGD">[0]!NHGF</definedName>
    <definedName name="EARTH">[0]!EARTH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D" hidden="1">#REF!</definedName>
    <definedName name="EDC">#REF!,#REF!</definedName>
    <definedName name="EDE">[0]!SAF</definedName>
    <definedName name="EED">[0]!EED</definedName>
    <definedName name="EEDD">[0]!EEDD</definedName>
    <definedName name="eee">[0]!BlankMacro1</definedName>
    <definedName name="EEEE">BlankMacro1</definedName>
    <definedName name="EEEEEEEE">BlankMacro1</definedName>
    <definedName name="EEEEEEEEEEEE">BlankMacro1</definedName>
    <definedName name="EEEEEEEEEEEEE">BlankMacro1</definedName>
    <definedName name="EEEEEEEEEEEEEE">BlankMacro1</definedName>
    <definedName name="EEEEEEEEEEEEEEEE">BlankMacro1</definedName>
    <definedName name="EEEEEEEEEEEEEEEEE">BlankMacro1</definedName>
    <definedName name="EEEEEEEEEEEEEEEEEEE">BlankMacro1</definedName>
    <definedName name="EEEEEEEEEEEEEEEEEEEE">BlankMacro1</definedName>
    <definedName name="EFG" hidden="1">{"'용역비'!$A$4:$C$8"}</definedName>
    <definedName name="EGE" hidden="1">{"'용역비'!$A$4:$C$8"}</definedName>
    <definedName name="EGERG">[0]!EGERG</definedName>
    <definedName name="EGG">[0]!vnb</definedName>
    <definedName name="egt">[0]!reyt</definedName>
    <definedName name="ehyt">[0]!jhg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GFD">[0]!uiy</definedName>
    <definedName name="ERGR">[0]!ERGR</definedName>
    <definedName name="ERR">[0]!ㅈㅂㄷㄹ</definedName>
    <definedName name="ertyertye" hidden="1">{"'용역비'!$A$4:$C$8"}</definedName>
    <definedName name="etr">[0]!reyt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DWQD">[0]!NNG</definedName>
    <definedName name="EWF">#REF!,#REF!</definedName>
    <definedName name="EWFDSVF">[0]!EWFDSVF</definedName>
    <definedName name="EWR">[0]!GDF</definedName>
    <definedName name="EWRDWQ">[0]!EWRDWQ</definedName>
    <definedName name="_xlnm.Extract">#REF!</definedName>
    <definedName name="FDFDS">#REF!,#REF!</definedName>
    <definedName name="fdfs">[0]!ㅗㅠㅎㄹ</definedName>
    <definedName name="FDGDFAGFD" hidden="1">{#N/A,#N/A,FALSE,"포장1";#N/A,#N/A,FALSE,"포장1"}</definedName>
    <definedName name="FDGFD">[0]!FDGFD</definedName>
    <definedName name="fdgfdg" hidden="1">{#N/A,#N/A,FALSE,"2~8번"}</definedName>
    <definedName name="fdgfgf" hidden="1">{#N/A,#N/A,FALSE,"운반시간"}</definedName>
    <definedName name="FDS">[0]!FDS</definedName>
    <definedName name="FDSV">[0]!FFC</definedName>
    <definedName name="FDV">[0]!NBBV</definedName>
    <definedName name="FDVG">[0]!ㄹ퓰</definedName>
    <definedName name="FEEL">#REF!</definedName>
    <definedName name="fese">[0]!jytr</definedName>
    <definedName name="FFC">[0]!FFC</definedName>
    <definedName name="FFF">[0]!FFF</definedName>
    <definedName name="ffffff">#REF!</definedName>
    <definedName name="ffg">[0]!dgh</definedName>
    <definedName name="ffh">[0]!uiy</definedName>
    <definedName name="FFVG">[0]!FFVG</definedName>
    <definedName name="fgcfgg">[0]!ghgfh</definedName>
    <definedName name="FGDAG" hidden="1">{#N/A,#N/A,FALSE,"포장2"}</definedName>
    <definedName name="FGDAGFG" hidden="1">{#N/A,#N/A,FALSE,"혼합골재"}</definedName>
    <definedName name="FGF">[0]!FGF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">#REF!,#REF!</definedName>
    <definedName name="fghfdagfd" hidden="1">{#N/A,#N/A,FALSE,"표지목차"}</definedName>
    <definedName name="FGR">[0]!ㅠㅜㅎ</definedName>
    <definedName name="FGV">[0]!NNF</definedName>
    <definedName name="fhddg" hidden="1">{#N/A,#N/A,FALSE,"부대1"}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hidden="1">{"'용역비'!$A$4:$C$8"}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REE">[0]!NNC</definedName>
    <definedName name="frt">[0]!frt</definedName>
    <definedName name="FS" hidden="1">{#N/A,#N/A,FALSE,"배수1"}</definedName>
    <definedName name="FSDF">#REF!,#REF!</definedName>
    <definedName name="FSVGF">[0]!MATRO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V">[0]!NNF</definedName>
    <definedName name="FVD">[0]!SDVF</definedName>
    <definedName name="fvn">[0]!xcf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T">[0]!ㄹ퓰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>#REF!</definedName>
    <definedName name="GBFHG">[0]!GVHBG</definedName>
    <definedName name="GDF">[0]!GDF</definedName>
    <definedName name="GDG" hidden="1">{#N/A,#N/A,FALSE,"포장2"}</definedName>
    <definedName name="GDGFD" hidden="1">{#N/A,#N/A,FALSE,"배수1"}</definedName>
    <definedName name="GEMCO" hidden="1">#REF!</definedName>
    <definedName name="GER">[0]!TGGG</definedName>
    <definedName name="GFD">[0]!ㅠㅜㅎ</definedName>
    <definedName name="GFDG" hidden="1">{#N/A,#N/A,FALSE,"2~8번"}</definedName>
    <definedName name="GFDGDFGFG" hidden="1">{#N/A,#N/A,FALSE,"혼합골재"}</definedName>
    <definedName name="gfg">[0]!uiy</definedName>
    <definedName name="GFGFHGFHF" hidden="1">{#N/A,#N/A,FALSE,"토공2"}</definedName>
    <definedName name="GFH">[0]!FFF</definedName>
    <definedName name="gfhgh" hidden="1">{#N/A,#N/A,FALSE,"배수2"}</definedName>
    <definedName name="gg">#N/A</definedName>
    <definedName name="ggfhgfshgh" hidden="1">{#N/A,#N/A,FALSE,"포장2"}</definedName>
    <definedName name="ggg">#REF!</definedName>
    <definedName name="ggggg" hidden="1">{#N/A,#N/A,FALSE,"구조1"}</definedName>
    <definedName name="gg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#REF!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[0]!BlankMacro1</definedName>
    <definedName name="GHG">[0]!GHG</definedName>
    <definedName name="ghgfh">[0]!ghgfh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ckddud">#REF!,#REF!</definedName>
    <definedName name="GJHGLI" hidden="1">{#N/A,#N/A,FALSE,"포장1";#N/A,#N/A,FALSE,"포장1"}</definedName>
    <definedName name="GKDURK">#REF!,#REF!,#REF!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hidden="1">#REF!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E">[0]!vnb</definedName>
    <definedName name="GS" hidden="1">{#N/A,#N/A,FALSE,"포장2"}</definedName>
    <definedName name="gu">#REF!,#REF!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VH">#REF!,#REF!</definedName>
    <definedName name="GVHBG">[0]!GVHBG</definedName>
    <definedName name="gvv">[0]!ㅁㄴㄹㅇㄹ</definedName>
    <definedName name="GYTR">[0]!GYTR</definedName>
    <definedName name="G견적" hidden="1">{#N/A,#N/A,TRUE,"손익보고"}</definedName>
    <definedName name="H">#REF!</definedName>
    <definedName name="H_W_설치기사">#REF!</definedName>
    <definedName name="H_W_시험기사">#REF!</definedName>
    <definedName name="H1H">#REF!</definedName>
    <definedName name="H2H">#REF!</definedName>
    <definedName name="H3H">#REF!</definedName>
    <definedName name="H4H">#REF!</definedName>
    <definedName name="HBHG">[0]!HBHG</definedName>
    <definedName name="HCY">[0]!cdd</definedName>
    <definedName name="HERE" hidden="1">{#N/A,#N/A,TRUE,"손익보고"}</definedName>
    <definedName name="hgd" hidden="1">{#N/A,#N/A,FALSE,"배수2"}</definedName>
    <definedName name="HGG">[0]!HGG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G">[0]!NNC</definedName>
    <definedName name="HHH">#REF!,#REF!</definedName>
    <definedName name="HHHH" hidden="1">#REF!</definedName>
    <definedName name="hhhhhh">#N/A</definedName>
    <definedName name="HHK">[0]!HHK</definedName>
    <definedName name="HHR" hidden="1">{#N/A,#N/A,FALSE,"포장2"}</definedName>
    <definedName name="hjk">[0]!hjk</definedName>
    <definedName name="HJU">#REF!,#REF!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hidden="1">{"'용역비'!$A$4:$C$8"}</definedName>
    <definedName name="HTD">[0]!HTD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yh">[0]!ytjuy</definedName>
    <definedName name="I">#REF!</definedName>
    <definedName name="ID">#REF!,#REF!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[0]!ghgfh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o">#REF!</definedName>
    <definedName name="IOI" hidden="1">{"'용역비'!$A$4:$C$8"}</definedName>
    <definedName name="IOIOIOIO" hidden="1">{#N/A,#N/A,FALSE,"표지목차"}</definedName>
    <definedName name="IOP">#REF!,#REF!</definedName>
    <definedName name="IOU">#REF!,#REF!</definedName>
    <definedName name="jhg">[0]!jhg</definedName>
    <definedName name="jin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#REF!,#REF!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>[0]!호서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KJKJK" hidden="1">{#N/A,#N/A,FALSE,"포장1";#N/A,#N/A,FALSE,"포장1"}</definedName>
    <definedName name="JKL">#REF!,#REF!</definedName>
    <definedName name="JNH">#REF!,#REF!</definedName>
    <definedName name="JPG">[0]!JPG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U">[0]!FGF</definedName>
    <definedName name="JUYGDF">[0]!SSX</definedName>
    <definedName name="juyjuy">[0]!juyjuy</definedName>
    <definedName name="jyt">[0]!jyt</definedName>
    <definedName name="jytr">[0]!jytr</definedName>
    <definedName name="jyu">[0]!jhg</definedName>
    <definedName name="jyuj">[0]!yth</definedName>
    <definedName name="KBS">#REF!,#REF!</definedName>
    <definedName name="KGB">[0]!uiy</definedName>
    <definedName name="khl" hidden="1">{#N/A,#N/A,FALSE,"2~8번"}</definedName>
    <definedName name="kiuk">[0]!jhg</definedName>
    <definedName name="KJH">[0]!KJH</definedName>
    <definedName name="kjuj">[0]!tyj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[0]!SSR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[0]!tyj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lkl">[0]!BlankMacro1</definedName>
    <definedName name="KLLKLKLK" hidden="1">{#N/A,#N/A,FALSE,"포장2"}</definedName>
    <definedName name="KMN">#REF!,#REF!</definedName>
    <definedName name="ktf" hidden="1">#REF!</definedName>
    <definedName name="kty" hidden="1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fyuyul" hidden="1">{#N/A,#N/A,TRUE,"토적및재료집계";#N/A,#N/A,TRUE,"토적및재료집계";#N/A,#N/A,TRUE,"단위량"}</definedName>
    <definedName name="li" hidden="1">{"'용역비'!$A$4:$C$8"}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[0]!BlankMacro1</definedName>
    <definedName name="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[0]!CCF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#REF!</definedName>
    <definedName name="Macro2">[0]!Macro2</definedName>
    <definedName name="Macro4">[0]!Macro4</definedName>
    <definedName name="Macro5">[0]!Macro5</definedName>
    <definedName name="MATRO">[0]!MATRO</definedName>
    <definedName name="MHHG">[0]!MHHG</definedName>
    <definedName name="MM">#REF!,#REF!</definedName>
    <definedName name="MMH">[0]!DDC</definedName>
    <definedName name="MMJN">[0]!ㅗㅠㅎㄹ</definedName>
    <definedName name="MMK">[0]!MMK</definedName>
    <definedName name="mml">[0]!jhg</definedName>
    <definedName name="MMM">#REF!,#REF!</definedName>
    <definedName name="MMN">[0]!ㅈㅂㄷㄹ</definedName>
    <definedName name="MMX">[0]!MMK</definedName>
    <definedName name="MNH">[0]!HGG</definedName>
    <definedName name="MOM">[0]!ㅈㅂㄷ</definedName>
    <definedName name="MONEY">#REF!,#REF!</definedName>
    <definedName name="mylfylu" hidden="1">{#N/A,#N/A,TRUE,"토적및재료집계";#N/A,#N/A,TRUE,"토적및재료집계";#N/A,#N/A,TRUE,"단위량"}</definedName>
    <definedName name="n">#REF!</definedName>
    <definedName name="NBBV">[0]!NBBV</definedName>
    <definedName name="NBC">#REF!,#REF!,#REF!</definedName>
    <definedName name="NBDFF">#REF!,#REF!</definedName>
    <definedName name="nbv">[0]!ㄷㄹㅈ</definedName>
    <definedName name="NHGF">[0]!NHGF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JHT">#REF!,#REF!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LG">#REF!,#REF!</definedName>
    <definedName name="nmb">[0]!ㄹ퓰</definedName>
    <definedName name="NMJ">[0]!ㅇㄴㄿ</definedName>
    <definedName name="NN">#REF!,#REF!</definedName>
    <definedName name="NNA">[0]!NNF</definedName>
    <definedName name="NNC">[0]!NNC</definedName>
    <definedName name="NND">[0]!NND</definedName>
    <definedName name="NNF">[0]!NNF</definedName>
    <definedName name="NNG">[0]!NNG</definedName>
    <definedName name="nnj">[0]!uiy</definedName>
    <definedName name="nnk">[0]!nnk</definedName>
    <definedName name="nnm">[0]!xcf</definedName>
    <definedName name="NNN">#REF!,#REF!</definedName>
    <definedName name="NON">[0]!xcf</definedName>
    <definedName name="OIL" hidden="1">{"'용역비'!$A$4:$C$8"}</definedName>
    <definedName name="OIOK">[0]!EED</definedName>
    <definedName name="OIU">[0]!OIU</definedName>
    <definedName name="old예산" hidden="1">{#N/A,#N/A,TRUE,"손익보고"}</definedName>
    <definedName name="OOO">#REF!</definedName>
    <definedName name="ooooo">#REF!</definedName>
    <definedName name="OP" hidden="1">#REF!</definedName>
    <definedName name="OPL">[0]!ㅈㅂㄷ</definedName>
    <definedName name="OPP" hidden="1">#REF!</definedName>
    <definedName name="PIP">#REF!,#REF!</definedName>
    <definedName name="PJG">[0]!NNF</definedName>
    <definedName name="plk">[0]!EGERG</definedName>
    <definedName name="plo">[0]!ㅠㅜㅎ</definedName>
    <definedName name="poi">[0]!HBHG</definedName>
    <definedName name="POL">[0]!HGG</definedName>
    <definedName name="POP">#REF!,#REF!</definedName>
    <definedName name="pp">#REF!,#REF!</definedName>
    <definedName name="ppl">[0]!jhg</definedName>
    <definedName name="PPP">#REF!</definedName>
    <definedName name="print">#REF!</definedName>
    <definedName name="_xlnm.Print_Area">#REF!</definedName>
    <definedName name="Print_Area_MI">#REF!</definedName>
    <definedName name="PRINT_AREA_MI1">#REF!</definedName>
    <definedName name="_xlnm.Print_Titles" localSheetId="0">내역서!$1:$3</definedName>
    <definedName name="_xlnm.Print_Titles">#REF!</definedName>
    <definedName name="PRINT_TITLES_MI">#N/A</definedName>
    <definedName name="Q">BlankMacro1</definedName>
    <definedName name="q234562456" hidden="1">{"'용역비'!$A$4:$C$8"}</definedName>
    <definedName name="QA" hidden="1">#REF!</definedName>
    <definedName name="qas">[0]!ㅁㄴㄹㅇㄹ</definedName>
    <definedName name="qdr">[0]!REEG</definedName>
    <definedName name="qq">#REF!</definedName>
    <definedName name="QQA">[0]!QQA</definedName>
    <definedName name="QQQ" hidden="1">#REF!</definedName>
    <definedName name="QQQQQQQQQQQQQQQQQ">BlankMacro1</definedName>
    <definedName name="QREWQ">[0]!FFF</definedName>
    <definedName name="QSR">[0]!cdd</definedName>
    <definedName name="QSS">[0]!MATRO</definedName>
    <definedName name="QTY">[0]!SAF</definedName>
    <definedName name="QW" hidden="1">{#N/A,#N/A,FALSE,"배수2"}</definedName>
    <definedName name="qwe">[0]!ㅈㅂㄷㄹ</definedName>
    <definedName name="QWQ" hidden="1">{#N/A,#N/A,FALSE,"배수2"}</definedName>
    <definedName name="QWS" hidden="1">#REF!</definedName>
    <definedName name="qyk" hidden="1">{"'용역비'!$A$4:$C$8"}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EG">[0]!REEG</definedName>
    <definedName name="REGSVTEB">[0]!REGSVTEB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t">[0]!ret</definedName>
    <definedName name="REUIHGURI">[0]!REUIHGURI</definedName>
    <definedName name="reyt">[0]!reyt</definedName>
    <definedName name="RF">BlankMacro1</definedName>
    <definedName name="RFG">#REF!,#REF!,#REF!</definedName>
    <definedName name="RFWE">[0]!GDF</definedName>
    <definedName name="rgfg">[0]!jhg</definedName>
    <definedName name="RGR">[0]!GDF</definedName>
    <definedName name="RGVBF">[0]!RGVBF</definedName>
    <definedName name="RH" hidden="1">{"'용역비'!$A$4:$C$8"}</definedName>
    <definedName name="RJRJ">BlankMacro1</definedName>
    <definedName name="RJRKJRKJR">BlankMacro1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L">BlankMacro1</definedName>
    <definedName name="RLTJD">BlankMacro1</definedName>
    <definedName name="round">#REF!</definedName>
    <definedName name="RRE">#REF!,#REF!</definedName>
    <definedName name="RRR">#REF!</definedName>
    <definedName name="RT">#REF!,#REF!,#REF!</definedName>
    <definedName name="RT5G">[0]!RT5G</definedName>
    <definedName name="RTG">[0]!EEDD</definedName>
    <definedName name="RTGH" hidden="1">{"'용역비'!$A$4:$C$8"}</definedName>
    <definedName name="rth" hidden="1">#REF!</definedName>
    <definedName name="rthrtu">[0]!juyjuy</definedName>
    <definedName name="RTHT">[0]!TTHG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U">#REF!,#REF!</definedName>
    <definedName name="rty">#REF!,#REF!</definedName>
    <definedName name="RYUIRYU" hidden="1">{"'용역비'!$A$4:$C$8"}</definedName>
    <definedName name="ryuk" hidden="1">{"'용역비'!$A$4:$C$8"}</definedName>
    <definedName name="S_W_시험기사">#REF!</definedName>
    <definedName name="S2L">#REF!</definedName>
    <definedName name="SAF">[0]!SAF</definedName>
    <definedName name="sanch_2">#REF!</definedName>
    <definedName name="sanch_3">#REF!</definedName>
    <definedName name="sanch_4">#REF!</definedName>
    <definedName name="sd" hidden="1">{#N/A,#N/A,FALSE,"전력간선"}</definedName>
    <definedName name="SDAVF">[0]!GVHBG</definedName>
    <definedName name="SDC">#REF!,#REF!</definedName>
    <definedName name="SdcdF">[0]!NBBV</definedName>
    <definedName name="SDCFG\" hidden="1">{#N/A,#N/A,FALSE,"운반시간"}</definedName>
    <definedName name="sdd" hidden="1">{#N/A,#N/A,FALSE,"전력간선"}</definedName>
    <definedName name="SDDFD" hidden="1">{#N/A,#N/A,FALSE,"배수1"}</definedName>
    <definedName name="sdf">[0]!홁ㅎ</definedName>
    <definedName name="SDFDFD" hidden="1">{#N/A,#N/A,FALSE,"운반시간"}</definedName>
    <definedName name="SDG">[0]!ㄷㄹㅈ</definedName>
    <definedName name="SDK">#REF!,#REF!</definedName>
    <definedName name="SDRFE">[0]!SDRFE</definedName>
    <definedName name="sdryhj" hidden="1">{"'용역비'!$A$4:$C$8"}</definedName>
    <definedName name="sdsd">[0]!jhg</definedName>
    <definedName name="sdsdddd" hidden="1">{#N/A,#N/A,FALSE,"토공2"}</definedName>
    <definedName name="sdv">[0]!uiy</definedName>
    <definedName name="SDVF">[0]!SDVF</definedName>
    <definedName name="SE" hidden="1">{"'용역비'!$A$4:$C$8"}</definedName>
    <definedName name="SFA" hidden="1">{#N/A,#N/A,FALSE,"포장1";#N/A,#N/A,FALSE,"포장1"}</definedName>
    <definedName name="sfd">[0]!sfd</definedName>
    <definedName name="sfggf" hidden="1">{#N/A,#N/A,FALSE,"배수1"}</definedName>
    <definedName name="SFH">[0]!ㅗㅠㅎㄹ</definedName>
    <definedName name="SFSDFDSF" hidden="1">{#N/A,#N/A,FALSE,"운반시간"}</definedName>
    <definedName name="SHT">#REF!</definedName>
    <definedName name="sinchook">#REF!</definedName>
    <definedName name="SIS">[0]!NNF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" hidden="1">{#N/A,#N/A,TRUE,"토적및재료집계";#N/A,#N/A,TRUE,"토적및재료집계";#N/A,#N/A,TRUE,"단위량"}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C">[0]!OIU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OS">[0]!MATRO</definedName>
    <definedName name="sr">#REF!,#REF!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hidden="1">{"'용역비'!$A$4:$C$8"}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>#REF!</definedName>
    <definedName name="SSR">[0]!SSR</definedName>
    <definedName name="sss" hidden="1">{#N/A,#N/A,FALSE,"전력간선"}</definedName>
    <definedName name="SSSC">[0]!CCF</definedName>
    <definedName name="SSSSS">[0]!ㅈㄷㅂㄹ</definedName>
    <definedName name="SSSSSSSSSSSSS">BlankMacro1</definedName>
    <definedName name="SSW">#REF!,#REF!</definedName>
    <definedName name="SSX">[0]!SSX</definedName>
    <definedName name="STS" hidden="1">{"'용역비'!$A$4:$C$8"}</definedName>
    <definedName name="ST산출">[0]!BlankMacro1</definedName>
    <definedName name="st산출1">[0]!BlankMacro1</definedName>
    <definedName name="SUP">#REF!</definedName>
    <definedName name="SVFGSF">[0]!KJH</definedName>
    <definedName name="SWS" hidden="1">#REF!</definedName>
    <definedName name="SZVFGG">[0]!REEG</definedName>
    <definedName name="TBDK">BlankMacro1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hidden="1">{"'용역비'!$A$4:$C$8"}</definedName>
    <definedName name="TFG">#REF!,#REF!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hidden="1">{"'용역비'!$A$4:$C$8"}</definedName>
    <definedName name="TGGG">[0]!TGGG</definedName>
    <definedName name="TKG">#REF!,#REF!</definedName>
    <definedName name="TN" hidden="1">#REF!</definedName>
    <definedName name="TRR">[0]!TRR</definedName>
    <definedName name="TRRR">[0]!TRRR</definedName>
    <definedName name="tryrtg">[0]!bvvc</definedName>
    <definedName name="TTHG">[0]!TTHG</definedName>
    <definedName name="TTI">#REF!,#REF!,#REF!</definedName>
    <definedName name="TTR">[0]!ㅁㄴㄹㅇㄹ</definedName>
    <definedName name="TTT">#REF!</definedName>
    <definedName name="TTTG">#REF!,#REF!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[0]!ㄷㄹㅈ</definedName>
    <definedName name="tuu">[0]!frt</definedName>
    <definedName name="TYH">[0]!TYH</definedName>
    <definedName name="TYHFDGFD" hidden="1">{#N/A,#N/A,FALSE,"배수2"}</definedName>
    <definedName name="tyj">[0]!tyj</definedName>
    <definedName name="tyje" hidden="1">{"'용역비'!$A$4:$C$8"}</definedName>
    <definedName name="tyjet" hidden="1">{"'용역비'!$A$4:$C$8"}</definedName>
    <definedName name="TYU">#REF!,#REF!</definedName>
    <definedName name="tyy">[0]!reyt</definedName>
    <definedName name="uiy">[0]!uiy</definedName>
    <definedName name="UJJ">[0]!YHG</definedName>
    <definedName name="ujy">[0]!ret</definedName>
    <definedName name="ulo" hidden="1">{"'용역비'!$A$4:$C$8"}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TI" hidden="1">{"'용역비'!$A$4:$C$8"}</definedName>
    <definedName name="UTIOL" hidden="1">{"'용역비'!$A$4:$C$8"}</definedName>
    <definedName name="UUU">[0]!UUU</definedName>
    <definedName name="uyj">[0]!tyj</definedName>
    <definedName name="UYUY">[0]!DGRT</definedName>
    <definedName name="vbbb">BlankMacro1</definedName>
    <definedName name="vbc">[0]!REGSVTEB</definedName>
    <definedName name="VBGDH">[0]!HBHG</definedName>
    <definedName name="vbn">[0]!vbn</definedName>
    <definedName name="vbnh">[0]!ㅗㅠㅎㄹ</definedName>
    <definedName name="VBV">[0]!RGVBF</definedName>
    <definedName name="vcx">[0]!ㅗㅠㅎㄹ</definedName>
    <definedName name="VFJKEH">[0]!DDC</definedName>
    <definedName name="VFV">[0]!ㄷㄹㅈ</definedName>
    <definedName name="VGF">[0]!VGF</definedName>
    <definedName name="vhj">#REF!,#REF!</definedName>
    <definedName name="vlo">[0]!juyjuy</definedName>
    <definedName name="vnb">[0]!vnb</definedName>
    <definedName name="VNJ">[0]!VNJ</definedName>
    <definedName name="vvb">[0]!ㅌㅊㅍ</definedName>
    <definedName name="VVV">#REF!</definedName>
    <definedName name="W">BlankMacro1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F">#REF!,#REF!</definedName>
    <definedName name="WEFDS">[0]!MATRO</definedName>
    <definedName name="WER">[0]!TRRR</definedName>
    <definedName name="WFG">[0]!MATRO</definedName>
    <definedName name="WIRUY">[0]!WIRUY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oogi" hidden="1">#REF!</definedName>
    <definedName name="woogi2" hidden="1">#REF!</definedName>
    <definedName name="wqd">[0]!ㅗㅠㅎㄹ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._.보고." hidden="1">{#N/A,#N/A,TRUE,"손익보고"}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df">[0]!ret</definedName>
    <definedName name="wsg">#REF!,#REF!</definedName>
    <definedName name="WSS">[0]!ㅁㄴㄹㅇㄹ</definedName>
    <definedName name="WSX">[0]!WWF</definedName>
    <definedName name="wuy" hidden="1">{"'용역비'!$A$4:$C$8"}</definedName>
    <definedName name="WW">#REF!</definedName>
    <definedName name="WWF">[0]!WWF</definedName>
    <definedName name="WWQ">[0]!ㄷㄹㅈ</definedName>
    <definedName name="WWR">[0]!uiy</definedName>
    <definedName name="WWT">[0]!WWT</definedName>
    <definedName name="WWU">[0]!ㅈㄷㅂㄹ</definedName>
    <definedName name="WWW">[0]!DGRT</definedName>
    <definedName name="xcc">[0]!ㅁㄴㄹㅇㄹ</definedName>
    <definedName name="xcf">[0]!xcf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[0]!xhd</definedName>
    <definedName name="XSD">[0]!MATRO</definedName>
    <definedName name="XX">#REF!</definedName>
    <definedName name="XXD">#REF!,#REF!</definedName>
    <definedName name="xxx">#REF!</definedName>
    <definedName name="XXXXXX" hidden="1">{"'공사부문'!$A$6:$A$32"}</definedName>
    <definedName name="Y6U">[0]!Y6U</definedName>
    <definedName name="YBG견적서통" hidden="1">{#N/A,#N/A,TRUE,"손익보고"}</definedName>
    <definedName name="YFU" hidden="1">{"'용역비'!$A$4:$C$8"}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HG">[0]!YHG</definedName>
    <definedName name="YHGG">[0]!HTD</definedName>
    <definedName name="YIP">[0]!QQA</definedName>
    <definedName name="YJH">[0]!YJH</definedName>
    <definedName name="yjy">[0]!jytr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hidden="1">{"'용역비'!$A$4:$C$8"}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h">[0]!yth</definedName>
    <definedName name="ytjuy">[0]!ytjuy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hidden="1">{"'용역비'!$A$4:$C$8"}</definedName>
    <definedName name="YUK" hidden="1">{"'용역비'!$A$4:$C$8"}</definedName>
    <definedName name="YUKOI" hidden="1">{"'용역비'!$A$4:$C$8"}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YUY" hidden="1">{#N/A,#N/A,FALSE,"혼합골재"}</definedName>
    <definedName name="Z">BlankMacro1</definedName>
    <definedName name="ZFVGFDHB">[0]!AVGHBD</definedName>
    <definedName name="ZK">[0]!BlankMacro1</definedName>
    <definedName name="ZLO">[0]!QQA</definedName>
    <definedName name="ZM">[0]!BlankMacro1</definedName>
    <definedName name="zsb">[0]!GVHBG</definedName>
    <definedName name="zsd">[0]!ㅈㄷㅂㄹ</definedName>
    <definedName name="zxc">[0]!ㄷㄹㅈ</definedName>
    <definedName name="zxcf">[0]!zxcf</definedName>
    <definedName name="zxd">[0]!zxd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" hidden="1">{"'용역비'!$A$4:$C$8"}</definedName>
    <definedName name="ㄱㄱㄱㄱㄱㄱ" hidden="1">{"'용역비'!$A$4:$C$8"}</definedName>
    <definedName name="ㄱㄷㅂㄱㅈ" hidden="1">{#N/A,#N/A,FALSE,"2~8번"}</definedName>
    <definedName name="ㄱㅀㅍㅇ">[0]!ㅝㅗ허</definedName>
    <definedName name="가로등부표2">#REF!,#REF!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간">#REF!</definedName>
    <definedName name="갑지">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아지" hidden="1">#REF!</definedName>
    <definedName name="갱부">#REF!</definedName>
    <definedName name="거러">[0]!OIU</definedName>
    <definedName name="건축목공">#REF!</definedName>
    <definedName name="겨" hidden="1">{"'용역비'!$A$4:$C$8"}</definedName>
    <definedName name="견___출___공">#REF!</definedName>
    <definedName name="견적">#REF!</definedName>
    <definedName name="견적대비">BlankMacro1</definedName>
    <definedName name="견적서" hidden="1">{#N/A,#N/A,TRUE,"손익보고"}</definedName>
    <definedName name="경">#REF!</definedName>
    <definedName name="경비">#REF!</definedName>
    <definedName name="경비율">#REF!</definedName>
    <definedName name="경비집계" hidden="1">{"'용역비'!$A$4:$C$8"}</definedName>
    <definedName name="경용">[0]!WWF</definedName>
    <definedName name="경유">#REF!</definedName>
    <definedName name="계">#REF!</definedName>
    <definedName name="계___장___공">#REF!</definedName>
    <definedName name="계수나무6노무">#REF!</definedName>
    <definedName name="계수나무6재료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_급__선_원">#REF!</definedName>
    <definedName name="고급원자력비파괴시험">#REF!</definedName>
    <definedName name="고압케이블전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명">#REF!</definedName>
    <definedName name="공사원가명세서">#REF!</definedName>
    <definedName name="공정">#REF!</definedName>
    <definedName name="공종명">#REF!</definedName>
    <definedName name="공통일위">#REF!</definedName>
    <definedName name="관급">#REF!,#REF!,#REF!</definedName>
    <definedName name="관급단가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광명">#REF!</definedName>
    <definedName name="광영">[0]!ㅁㄴㄹㅇㄹ</definedName>
    <definedName name="광케이블기사">#REF!</definedName>
    <definedName name="광통신__기사">#REF!</definedName>
    <definedName name="교대펄근집계" hidden="1">{#N/A,#N/A,FALSE,"배수1"}</definedName>
    <definedName name="교통" hidden="1">#REF!</definedName>
    <definedName name="구______분">#REF!</definedName>
    <definedName name="구분">BlankMacro1</definedName>
    <definedName name="구분1">BlankMacro1</definedName>
    <definedName name="구분12">BlankMacro1</definedName>
    <definedName name="구분2">BlankMacro1</definedName>
    <definedName name="굴취품셈기준">[0]!굴취품셈기준</definedName>
    <definedName name="궤___도___공">#REF!</definedName>
    <definedName name="그림" hidden="1">{#N/A,#N/A,FALSE,"전력간선"}</definedName>
    <definedName name="기">#N/A</definedName>
    <definedName name="기___계___공">#REF!</definedName>
    <definedName name="기계__설치공">#REF!</definedName>
    <definedName name="기계3">BlankMacro1</definedName>
    <definedName name="기계4">BlankMacro1</definedName>
    <definedName name="기계되경">#REF!</definedName>
    <definedName name="기계되노">#REF!</definedName>
    <definedName name="기계되재">#REF!</definedName>
    <definedName name="기계운전">#REF!</definedName>
    <definedName name="기계잔경">#REF!</definedName>
    <definedName name="기계잔노">#REF!</definedName>
    <definedName name="기계잔재">#REF!</definedName>
    <definedName name="기계중계펌프내역">#REF!</definedName>
    <definedName name="기계터경">#REF!</definedName>
    <definedName name="기계터노">#REF!</definedName>
    <definedName name="기계터재">#REF!</definedName>
    <definedName name="기기설치">#REF!</definedName>
    <definedName name="기기자재">#REF!</definedName>
    <definedName name="기성">#N/A</definedName>
    <definedName name="기성1">#N/A</definedName>
    <definedName name="기성품">BlankMacro1</definedName>
    <definedName name="기술3" hidden="1">{#N/A,#N/A,TRUE,"손익보고"}</definedName>
    <definedName name="기조일위대가">#REF!</definedName>
    <definedName name="기준">#REF!</definedName>
    <definedName name="기초단가">#REF!</definedName>
    <definedName name="기초단가1">#REF!</definedName>
    <definedName name="기초일위">#REF!</definedName>
    <definedName name="기초일위대가">#REF!</definedName>
    <definedName name="기초일위대가1">#REF!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김">[0]!VGF</definedName>
    <definedName name="김1" hidden="1">{"'Firr(선)'!$AS$1:$AY$62","'Firr(사)'!$AS$1:$AY$62","'Firr(회)'!$AS$1:$AY$62","'Firr(선)'!$L$1:$V$62","'Firr(사)'!$L$1:$V$62","'Firr(회)'!$L$1:$V$62"}</definedName>
    <definedName name="깊이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ㄳㄳㄳㄳ" hidden="1">{"'용역비'!$A$4:$C$8"}</definedName>
    <definedName name="ㄴ">BlankMacro1</definedName>
    <definedName name="ㄴㄴ">#N/A</definedName>
    <definedName name="ㄴㄴㄴ">BlankMacro1</definedName>
    <definedName name="ㄴㄴㄴㄴ" hidden="1">#REF!</definedName>
    <definedName name="ㄴㄴㄴㄴㄴ" hidden="1">#REF!</definedName>
    <definedName name="ㄴㄴㄴㄴㄴㄴ">BlankMacro1</definedName>
    <definedName name="ㄴㄴㅀㅇㅇㅀ" hidden="1">{#N/A,#N/A,FALSE,"부대1"}</definedName>
    <definedName name="ㄴㄹ" hidden="1">#REF!</definedName>
    <definedName name="ㄴㄹㄴ" hidden="1">{#N/A,#N/A,FALSE,"단가표지"}</definedName>
    <definedName name="ㄴㄹㅇ" hidden="1">{#N/A,#N/A,FALSE,"포장2"}</definedName>
    <definedName name="ㄴㅀ" hidden="1">#REF!</definedName>
    <definedName name="ㄴㅁㄹㅈㄹ" hidden="1">#REF!</definedName>
    <definedName name="ㄴㅁㅇㄴㅁㅇ" hidden="1">{#N/A,#N/A,FALSE,"배수1"}</definedName>
    <definedName name="ㄴㅁㅇㄹㅊㅇ">#REF!,#REF!</definedName>
    <definedName name="ㄴㅁㅇㅁㄴ" hidden="1">#REF!</definedName>
    <definedName name="ㄴㅅㅎㅇㅎㄹㅇ" hidden="1">{#N/A,#N/A,FALSE,"배수2"}</definedName>
    <definedName name="ㄴㅇ">#REF!</definedName>
    <definedName name="ㄴㅇㄴㄴ">[0]!BlankMacro1</definedName>
    <definedName name="ㄴㅇㄻㄴㅇㄹ" hidden="1">{"'용역비'!$A$4:$C$8"}</definedName>
    <definedName name="ㄴㅇㅎㄴㅇ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율적용가">#REF!</definedName>
    <definedName name="남해">[0]!TRR</definedName>
    <definedName name="내">#N/A</definedName>
    <definedName name="내___장___공">#REF!</definedName>
    <definedName name="내_선__전_공">#REF!</definedName>
    <definedName name="내역1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낵역4">#REF!</definedName>
    <definedName name="네트">#REF!</definedName>
    <definedName name="노___즐___공">#REF!</definedName>
    <definedName name="노무">#REF!</definedName>
    <definedName name="노무비">#REF!</definedName>
    <definedName name="노반경">#REF!</definedName>
    <definedName name="노반노무">#REF!</definedName>
    <definedName name="노반재료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BlankMacro1</definedName>
    <definedName name="노임1">BlankMacro1</definedName>
    <definedName name="노임2">BlankMacro1</definedName>
    <definedName name="노임3">BlankMacro1</definedName>
    <definedName name="노임단가">#REF!</definedName>
    <definedName name="노임단가1">[0]!노임단가1</definedName>
    <definedName name="녹지노">#REF!</definedName>
    <definedName name="녹지재">#REF!</definedName>
    <definedName name="녹화마대">BlankMacro1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능형망철거">#N/A</definedName>
    <definedName name="능형망철거1">#N/A</definedName>
    <definedName name="ㄷ">[0]!BlankMacro1</definedName>
    <definedName name="ㄷ6ㅓ" hidden="1">{"'용역비'!$A$4:$C$8"}</definedName>
    <definedName name="ㄷㄱㄷ" hidden="1">{#N/A,#N/A,FALSE,"전력간선"}</definedName>
    <definedName name="ㄷㄱㄷㄱ">[0]!BlankMacro1</definedName>
    <definedName name="ㄷㄱㄷㄱㄷㄱ">[0]!BlankMacro1</definedName>
    <definedName name="ㄷㄳㅅㄷㄱ" hidden="1">{#N/A,#N/A,FALSE,"2~8번"}</definedName>
    <definedName name="ㄷㄷ">BlankMacro1</definedName>
    <definedName name="ㄷㄷㄱㄱ" hidden="1">{"'용역비'!$A$4:$C$8"}</definedName>
    <definedName name="ㄷㄷㄷ">BlankMacro1</definedName>
    <definedName name="ㄷㄹㅈ">[0]!ㄷㄹㅈ</definedName>
    <definedName name="ㄷ숃ㄱ" hidden="1">#REF!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ㅍㅂ" hidden="1">{"'용역비'!$A$4:$C$8"}</definedName>
    <definedName name="ㄷㅎㄹㅇ" hidden="1">#REF!</definedName>
    <definedName name="닥___트___공">#REF!</definedName>
    <definedName name="단">[0]!단</definedName>
    <definedName name="단가">#REF!</definedName>
    <definedName name="단가비교표">#REF!,#REF!</definedName>
    <definedName name="단가산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리석포장" hidden="1">{#N/A,#N/A,TRUE,"총괄"}</definedName>
    <definedName name="대상" hidden="1">{"'용역비'!$A$4:$C$8"}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뎡유">#REF!</definedName>
    <definedName name="도___배___공">#REF!</definedName>
    <definedName name="도___장___공">#REF!</definedName>
    <definedName name="도___편___수">#REF!</definedName>
    <definedName name="도급단가">#REF!</definedName>
    <definedName name="도라지">[0]!ㄹ퓰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발공_터널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생">[0]!ㄹ퓰</definedName>
    <definedName name="되메우고다짐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드_잡_이__공">#REF!</definedName>
    <definedName name="ㄹㄹ">BlankMacro1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ㄶ옿" hidden="1">#REF!</definedName>
    <definedName name="ㄹㅇㄹㅇ">#REF!,#REF!</definedName>
    <definedName name="ㄹㅇㅇㅎㅇ">[0]!BlankMacro1</definedName>
    <definedName name="ㄹㅇㅊ">#REF!,#REF!</definedName>
    <definedName name="ㄹㅇㅎ">#REF!,#REF!</definedName>
    <definedName name="ㄹㅇㅎㅇㅀ" hidden="1">{#N/A,#N/A,FALSE,"부대2"}</definedName>
    <definedName name="ㄹ퓰">[0]!ㄹ퓰</definedName>
    <definedName name="ㄹㅎ퓨">[0]!FFF</definedName>
    <definedName name="ㄹ허ㅗ" hidden="1">{#N/A,#N/A,FALSE,"이정표"}</definedName>
    <definedName name="ㄹ홓ㄹ" hidden="1">{#N/A,#N/A,FALSE,"조골재"}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인마킹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머경">#REF!</definedName>
    <definedName name="램머노무">#REF!</definedName>
    <definedName name="램머재료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료" hidden="1">{"'용역비'!$A$4:$C$8"}</definedName>
    <definedName name="ㅀ">[0]!BlankMacro1</definedName>
    <definedName name="ㅀㅀ" hidden="1">{"'Firr(선)'!$AS$1:$AY$62","'Firr(사)'!$AS$1:$AY$62","'Firr(회)'!$AS$1:$AY$62","'Firr(선)'!$L$1:$V$62","'Firr(사)'!$L$1:$V$62","'Firr(회)'!$L$1:$V$62"}</definedName>
    <definedName name="ㅀㅀㄱ">[0]!BlankMacro1</definedName>
    <definedName name="ㅀㅀㄹ">[0]!BlankMacro1</definedName>
    <definedName name="ㅁ" hidden="1">#REF!</definedName>
    <definedName name="ㅁ1">#REF!</definedName>
    <definedName name="ㅁ1382">#REF!</definedName>
    <definedName name="ㅁ331">#REF!</definedName>
    <definedName name="ㅁㄱㅂ" hidden="1">{#N/A,#N/A,FALSE,"단가표지"}</definedName>
    <definedName name="ㅁㄴㄹㅇㄹ">[0]!ㅁㄴㄹㅇㄹ</definedName>
    <definedName name="ㅁㄴㅇ">#REF!</definedName>
    <definedName name="ㅁㄴㅇㄻㄴㅇㄹㄴㅁㅎㄴㅇㅎ" hidden="1">{"'용역비'!$A$4:$C$8"}</definedName>
    <definedName name="ㅁㄴㅇㅁ" hidden="1">{#N/A,#N/A,FALSE,"배수1"}</definedName>
    <definedName name="ㅁㄴㅇㅁㄴㅇ" hidden="1">#REF!</definedName>
    <definedName name="ㅁㄴㅇㅁㄴㅇㅁ">BlankMacro1</definedName>
    <definedName name="ㅁㄹ" hidden="1">{#N/A,#N/A,TRUE,"총괄"}</definedName>
    <definedName name="ㅁㄹㄹㄴㅇㄹㅇㄴㄹㄴㅇ" hidden="1">{#N/A,#N/A,FALSE,"포장1";#N/A,#N/A,FALSE,"포장1"}</definedName>
    <definedName name="ㅁㄹㅇㄹ">#REF!,#REF!</definedName>
    <definedName name="ㅁㅁ">#N/A</definedName>
    <definedName name="ㅁㅁㅁ">#REF!</definedName>
    <definedName name="ㅁㅁㅁㅁ">[0]!BlankMacro1</definedName>
    <definedName name="ㅁㅁㅁㅁㅁ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hidden="1">{#N/A,#N/A,FALSE,"배수1"}</definedName>
    <definedName name="마구리">{"Book1","토공.xls"}</definedName>
    <definedName name="마케담경">#REF!</definedName>
    <definedName name="마케담노무">#REF!</definedName>
    <definedName name="마케담재료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맹암거간선">#REF!</definedName>
    <definedName name="맹암거지선">#REF!</definedName>
    <definedName name="머" hidden="1">{#N/A,#N/A,FALSE,"명세표"}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">#REF!</definedName>
    <definedName name="목________도">#REF!</definedName>
    <definedName name="목__조_각_공">#REF!</definedName>
    <definedName name="목록">#REF!</definedName>
    <definedName name="목록1" hidden="1">#REF!</definedName>
    <definedName name="목재가공">#REF!</definedName>
    <definedName name="몰라">BlankMacro1</definedName>
    <definedName name="몰라2">BlankMacro1</definedName>
    <definedName name="몰탈노">#REF!</definedName>
    <definedName name="몰탈재">#REF!</definedName>
    <definedName name="무기질노">#REF!</definedName>
    <definedName name="무기질재">#REF!</definedName>
    <definedName name="무선안테나공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경">#REF!</definedName>
    <definedName name="물노무">#REF!</definedName>
    <definedName name="물재료">#REF!</definedName>
    <definedName name="미">[0]!BlankMacro1</definedName>
    <definedName name="미___장___공">#REF!</definedName>
    <definedName name="미나">[0]!ㅈㄷㅂㄹ</definedName>
    <definedName name="미송원목">#REF!</definedName>
    <definedName name="미진">[0]!NNG</definedName>
    <definedName name="ㅂ">#REF!</definedName>
    <definedName name="ㅂㅂ">#REF!</definedName>
    <definedName name="ㅂㅂㅂㅂ">[0]!BlankMacro1</definedName>
    <definedName name="ㅂㅂㅂㅂㅂㅂ" hidden="1">{"'용역비'!$A$4:$C$8"}</definedName>
    <definedName name="ㅂㅂㅂㅂㅂㅂㅂ" hidden="1">{#N/A,#N/A,FALSE,"명세표"}</definedName>
    <definedName name="ㅂㅈㄱㄷㅈㅂㄱㅈㄷㅂㄱ" hidden="1">{#N/A,#N/A,FALSE,"이정표"}</definedName>
    <definedName name="ㅂㅈㄷ">[0]!jhg</definedName>
    <definedName name="ㅂㅈㄷㄴㅌ">[0]!juyjuy</definedName>
    <definedName name="ㅂㅈㄷㅂㅈㄷ">#REF!</definedName>
    <definedName name="바보">#REF!</definedName>
    <definedName name="바부" hidden="1">{"'용역비'!$A$4:$C$8"}</definedName>
    <definedName name="바이오">#REF!</definedName>
    <definedName name="박피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__수___공">#REF!</definedName>
    <definedName name="방류펌프">#REF!</definedName>
    <definedName name="방수공">#REF!</definedName>
    <definedName name="배___관___공">#REF!</definedName>
    <definedName name="배_전__전_공">#REF!</definedName>
    <definedName name="배관공수율" hidden="1">#REF!</definedName>
    <definedName name="배전활선전공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호">#REF!</definedName>
    <definedName name="벌___목___부">#REF!</definedName>
    <definedName name="벽돌_블럭_제작공">#REF!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도" hidden="1">{#N/A,#N/A,TRUE,"총괄"}</definedName>
    <definedName name="보도노">#REF!</definedName>
    <definedName name="보도재">#REF!</definedName>
    <definedName name="보링공_지질조사">#REF!</definedName>
    <definedName name="보습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부설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중" hidden="1">{#N/A,#N/A,FALSE,"전력간선"}</definedName>
    <definedName name="보현">[0]!ㅁㄴㄹㅇㄹ</definedName>
    <definedName name="부대일위대가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직포노">#REF!</definedName>
    <definedName name="부직포재">#REF!</definedName>
    <definedName name="분수경">#REF!</definedName>
    <definedName name="분수노">#REF!</definedName>
    <definedName name="분수재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불도자15경">#REF!</definedName>
    <definedName name="불도자15노무">#REF!</definedName>
    <definedName name="불도자15재료">#REF!</definedName>
    <definedName name="비___계___공">#REF!</definedName>
    <definedName name="비교" hidden="1">255</definedName>
    <definedName name="비교표1" hidden="1">255</definedName>
    <definedName name="비목1">#REF!</definedName>
    <definedName name="비목2">#REF!</definedName>
    <definedName name="비목3">#REF!</definedName>
    <definedName name="비목4">#REF!</definedName>
    <definedName name="비상부하계산">[0]!비상부하계산</definedName>
    <definedName name="비율">#REF!</definedName>
    <definedName name="비인">[0]!MATRO</definedName>
    <definedName name="빌딩통합관리">[0]!BlankMacro1</definedName>
    <definedName name="빌딩통합관리3">[0]!BlankMacro1</definedName>
    <definedName name="ㅅㅅ" hidden="1">{#N/A,#N/A,FALSE,"전력간선"}</definedName>
    <definedName name="ㅅㅅㅅ" hidden="1">{#N/A,#N/A,FALSE,"전력간선"}</definedName>
    <definedName name="ㅅㅅㅅㅅ">BlankMacro1</definedName>
    <definedName name="ㅅㅎㄱㄷㅅㄷㄱ" hidden="1">{#N/A,#N/A,FALSE,"표지목차"}</definedName>
    <definedName name="사리도경">#REF!</definedName>
    <definedName name="사리도노무">#REF!</definedName>
    <definedName name="사리도재료">#REF!</definedName>
    <definedName name="사이지">#REF!</definedName>
    <definedName name="사인일위">#REF!</definedName>
    <definedName name="산근">#REF!</definedName>
    <definedName name="산수">BlankMacro1</definedName>
    <definedName name="산출근거">BlankMacro1</definedName>
    <definedName name="산출근거1">BlankMacro1</definedName>
    <definedName name="산출근거2">BlankMacro1</definedName>
    <definedName name="삼노">#REF!</definedName>
    <definedName name="삼재">#REF!</definedName>
    <definedName name="상급원자력기술자">#REF!</definedName>
    <definedName name="상진이">#REF!</definedName>
    <definedName name="상호">[0]!상호</definedName>
    <definedName name="색인">#REF!</definedName>
    <definedName name="샷시공">#REF!</definedName>
    <definedName name="서해">[0]!서해</definedName>
    <definedName name="석__조_각_공">#REF!</definedName>
    <definedName name="석공">#REF!</definedName>
    <definedName name="석재타일경">#REF!</definedName>
    <definedName name="석재타일노">#REF!</definedName>
    <definedName name="석재타일재">#REF!</definedName>
    <definedName name="석항" hidden="1">{#N/A,#N/A,FALSE,"명세표"}</definedName>
    <definedName name="선________부">#REF!</definedName>
    <definedName name="설계" hidden="1">{#N/A,#N/A,FALSE,"전력간선"}</definedName>
    <definedName name="설계단면력요약.SAP90Work">[0]!설계단면력요약.SAP90Work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소">[0]!BlankMacro1</definedName>
    <definedName name="소일위대가1">#REF!</definedName>
    <definedName name="송_전__전__공">#REF!</definedName>
    <definedName name="송도">[0]!NNF</definedName>
    <definedName name="송전활선전공">#REF!</definedName>
    <definedName name="쇠흙손경비">#REF!</definedName>
    <definedName name="쇠흙손노무비">#REF!</definedName>
    <definedName name="쇠흙손재료비">#REF!</definedName>
    <definedName name="쇼ㅕ">#REF!,#REF!,#REF!</definedName>
    <definedName name="수경단가">#REF!</definedName>
    <definedName name="수경단가1">#REF!</definedName>
    <definedName name="수경일위">#REF!</definedName>
    <definedName name="수량">BlankMacro1</definedName>
    <definedName name="수량산출">BlankMacro1</definedName>
    <definedName name="수량산출2">BlankMacro1</definedName>
    <definedName name="수량산출3">BlankMacro1</definedName>
    <definedName name="수량산출5">BlankMacro1</definedName>
    <definedName name="수량산출6">BlankMacro1</definedName>
    <definedName name="수량산출서" hidden="1">#REF!</definedName>
    <definedName name="수량산출서2">#REF!</definedName>
    <definedName name="수량산출서표지">BlankMacro1</definedName>
    <definedName name="수량산출서표지1">BlankMacro1</definedName>
    <definedName name="수목">#REF!</definedName>
    <definedName name="수목공통대가">#REF!</definedName>
    <definedName name="수목일위대가">#REF!</definedName>
    <definedName name="수목자재">#N/A</definedName>
    <definedName name="수영">[0]!ㅁㄴㄹㅇㄹ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[0]!NNF</definedName>
    <definedName name="수축줄눈경비">#REF!</definedName>
    <definedName name="수축줄눈노무비">#REF!</definedName>
    <definedName name="수축줄눈재료비">#REF!</definedName>
    <definedName name="수퍼클레이">#REF!</definedName>
    <definedName name="수평규준틀노무비">#REF!</definedName>
    <definedName name="수평규준틀재료비">#REF!</definedName>
    <definedName name="수현">[0]!수현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승호">[0]!MMK</definedName>
    <definedName name="시_험_사_1급">#REF!</definedName>
    <definedName name="시_험_사_2급">#REF!</definedName>
    <definedName name="시_험_사_3급">#REF!</definedName>
    <definedName name="시3">BlankMacro1</definedName>
    <definedName name="시4">BlankMacro1</definedName>
    <definedName name="시공__측량사">#REF!</definedName>
    <definedName name="시공측량사조수">#REF!</definedName>
    <definedName name="시멘트">BlankMacro1</definedName>
    <definedName name="시멘트6">BlankMacro1</definedName>
    <definedName name="시설물수량산출서">#REF!</definedName>
    <definedName name="시설일위">#REF!</definedName>
    <definedName name="시설일위금액">#REF!</definedName>
    <definedName name="시설일위대가">#REF!</definedName>
    <definedName name="시성">#REF!</definedName>
    <definedName name="시중노임">#REF!</definedName>
    <definedName name="시중노임1">#N/A</definedName>
    <definedName name="식재공사97">#REF!</definedName>
    <definedName name="식재단가">#REF!</definedName>
    <definedName name="식재일위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심판대">#REF!</definedName>
    <definedName name="ㅇ">#N/A</definedName>
    <definedName name="ㅇㄴㄴㄴㄴㄴㄴㄴㄴㄴ" hidden="1">{#N/A,#N/A,FALSE,"혼합골재"}</definedName>
    <definedName name="ㅇㄴㄿ">[0]!ㅇㄴㄿ</definedName>
    <definedName name="ㅇㄴㅍ">[0]!ㅁㄴㄹㅇㄹ</definedName>
    <definedName name="ㅇㄷㄷ">#REF!</definedName>
    <definedName name="ㅇㄹ">#REF!</definedName>
    <definedName name="ㅇㄹㄴㅀㄹㅇㅎㄹㅇㅎ" hidden="1">{#N/A,#N/A,FALSE,"2~8번"}</definedName>
    <definedName name="ㅇㄹㄹ" hidden="1">#REF!</definedName>
    <definedName name="ㅇㄹㅀ" hidden="1">#REF!</definedName>
    <definedName name="ㅇㄹㅇㄹ">[0]!BlankMacro1</definedName>
    <definedName name="ㅇㄹㅇㄹㅇ">[0]!BlankMacro1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ㅎㅎㅎㅎㅎㅎㅎㅎㅎㅎㅎㅎㅎㅎㅎ" hidden="1">{#N/A,#N/A,FALSE,"구조2"}</definedName>
    <definedName name="ㅇㅇ">#N/A</definedName>
    <definedName name="ㅇㅇ미가">BlankMacro1</definedName>
    <definedName name="ㅇㅇㅇ">BlankMacro1</definedName>
    <definedName name="ㅇㅇㅇㄷㄷㄷ">[0]!BlankMacro1</definedName>
    <definedName name="ㅇㅇㅇㅇ">[0]!BlankMacro1</definedName>
    <definedName name="ㅇㅇㅇㅇㅇㅇㅇㅇㅇ">[0]!BlankMacro1</definedName>
    <definedName name="ㅇㅎㅇ">{"Book1","토공.xls"}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hidden="1">#REF!</definedName>
    <definedName name="아러ㅏ러" hidden="1">{"'Firr(선)'!$AS$1:$AY$62","'Firr(사)'!$AS$1:$AY$62","'Firr(회)'!$AS$1:$AY$62","'Firr(선)'!$L$1:$V$62","'Firr(사)'!$L$1:$V$62","'Firr(회)'!$L$1:$V$62"}</definedName>
    <definedName name="아르">BlankMacro1</definedName>
    <definedName name="아스팔트포장복구">{"Book1","토공.xls"}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왜나무12노무">#REF!</definedName>
    <definedName name="아왜나무12재료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>#REF!</definedName>
    <definedName name="앵커볼트">#REF!</definedName>
    <definedName name="양생경비">#REF!</definedName>
    <definedName name="양생노무비">#REF!</definedName>
    <definedName name="양생재료비">#REF!</definedName>
    <definedName name="양식">#REF!</definedName>
    <definedName name="어" hidden="1">{"'용역비'!$A$4:$C$8"}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연___마___공">#REF!</definedName>
    <definedName name="연결지주목수량산출근거">#REF!</definedName>
    <definedName name="염색기술3" hidden="1">{#N/A,#N/A,TRUE,"손익보고"}</definedName>
    <definedName name="영">#REF!,#REF!</definedName>
    <definedName name="영남">[0]!SSR</definedName>
    <definedName name="영미">[0]!NNF</definedName>
    <definedName name="예산" hidden="1">{#N/A,#N/A,TRUE,"손익보고"}</definedName>
    <definedName name="예정공정">#REF!</definedName>
    <definedName name="예정공정표">#REF!</definedName>
    <definedName name="오케이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마">BlankMacro1</definedName>
    <definedName name="용마1">BlankMacro1</definedName>
    <definedName name="용접200경비">#REF!</definedName>
    <definedName name="용접300경비">#REF!</definedName>
    <definedName name="용접공_일반">#REF!</definedName>
    <definedName name="용접공_철도">#REF!</definedName>
    <definedName name="우리나라">[0]!jhg</definedName>
    <definedName name="운반량집계표" hidden="1">{#N/A,#N/A,FALSE,"전력간선"}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전사">#REF!</definedName>
    <definedName name="운전사_기계">#REF!</definedName>
    <definedName name="운전사_운반차">#REF!</definedName>
    <definedName name="원_가_계_산_서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지반다짐">#REF!</definedName>
    <definedName name="원파고라노">#REF!</definedName>
    <definedName name="원파고라재">#REF!</definedName>
    <definedName name="위___생___공">#REF!</definedName>
    <definedName name="유___리___공">#REF!</definedName>
    <definedName name="유도등교체집계표" hidden="1">{#N/A,#N/A,TRUE,"토적및재료집계";#N/A,#N/A,TRUE,"토적및재료집계";#N/A,#N/A,TRUE,"단위량"}</definedName>
    <definedName name="유상진">#REF!</definedName>
    <definedName name="유지관리비" hidden="1">#REF!</definedName>
    <definedName name="으악" hidden="1">{#N/A,#N/A,TRUE,"토적및재료집계";#N/A,#N/A,TRUE,"토적및재료집계";#N/A,#N/A,TRUE,"단위량"}</definedName>
    <definedName name="의영">[0]!ㅁㄴㄹㅇㄹ</definedName>
    <definedName name="이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노">#REF!</definedName>
    <definedName name="이런">BlankMacro1</definedName>
    <definedName name="이런1">BlankMacro1</definedName>
    <definedName name="이름충돌">#REF!</definedName>
    <definedName name="이릉" hidden="1">#REF!</definedName>
    <definedName name="이상">#REF!</definedName>
    <definedName name="이설수량산출">BlankMacro1</definedName>
    <definedName name="이식">#REF!</definedName>
    <definedName name="이식단가">#REF!</definedName>
    <definedName name="이식단가1">#REF!</definedName>
    <definedName name="이식일위">#REF!</definedName>
    <definedName name="이을">[0]!BlankMacro1</definedName>
    <definedName name="이재">#REF!</definedName>
    <definedName name="이전비">#REF!</definedName>
    <definedName name="이정" hidden="1">{#N/A,#N/A,FALSE,"2~8번"}</definedName>
    <definedName name="인쇄양식">#N/A</definedName>
    <definedName name="인쇄양식1">#N/A</definedName>
    <definedName name="인쇄양식2">#N/A</definedName>
    <definedName name="인쇄양식3">#N/A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>BlankMacro1</definedName>
    <definedName name="일공구가설">#REF!</definedName>
    <definedName name="일공구직영비">#REF!</definedName>
    <definedName name="일본">[0]!sfd</definedName>
    <definedName name="일위">#REF!,#REF!</definedName>
    <definedName name="일위대가">#REF!</definedName>
    <definedName name="일집" hidden="1">#REF!</definedName>
    <definedName name="잉ㅇ이" hidden="1">{#N/A,#N/A,TRUE,"총괄"}</definedName>
    <definedName name="ㅈ">[0]!BlankMacro1</definedName>
    <definedName name="ㅈ56ㅕ" hidden="1">{"'용역비'!$A$4:$C$8"}</definedName>
    <definedName name="ㅈㄷㄱㄷㄱㄷ" hidden="1">{"'용역비'!$A$4:$C$8"}</definedName>
    <definedName name="ㅈㄷㄱㄷㅈㄱㄷㅈ" hidden="1">{#N/A,#N/A,FALSE,"표지목차"}</definedName>
    <definedName name="ㅈㄷㅂㄹ">[0]!ㅈㄷㅂㄹ</definedName>
    <definedName name="ㅈㅂㄷ">[0]!ㅈㅂㄷ</definedName>
    <definedName name="ㅈㅂㄷㄹ">[0]!ㅈㅂㄷㄹ</definedName>
    <definedName name="ㅈㅂㅇㅈ">#REF!,#REF!</definedName>
    <definedName name="ㅈㅇ" hidden="1">{"'용역비'!$A$4:$C$8"}</definedName>
    <definedName name="ㅈㅈ">BlankMacro1</definedName>
    <definedName name="ㅈㅈㅈㅈㅈㅈ" hidden="1">{"'용역비'!$A$4:$C$8"}</definedName>
    <definedName name="자3">BlankMacro1</definedName>
    <definedName name="자4">BlankMacro1</definedName>
    <definedName name="자갈부설">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미" hidden="1">{#N/A,#N/A,FALSE,"명세표"}</definedName>
    <definedName name="자재총괄집계2">{"Book1","토공.xls"}</definedName>
    <definedName name="자재총괄집계3">{"Book1","토공.xls"}</definedName>
    <definedName name="작_업__반_장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처리">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잠___수___부">#REF!</definedName>
    <definedName name="잡석노">#REF!</definedName>
    <definedName name="잡석재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산교">#REF!</definedName>
    <definedName name="재료비">#REF!</definedName>
    <definedName name="재집" hidden="1">{"'용역비'!$A$4:$C$8"}</definedName>
    <definedName name="저압케이블전공">#REF!</definedName>
    <definedName name="전기공사기사1급">#REF!</definedName>
    <definedName name="전기공사기사2급">#REF!</definedName>
    <definedName name="전기내역서">#REF!</definedName>
    <definedName name="전기일위" hidden="1">#REF!</definedName>
    <definedName name="전력">#REF!</definedName>
    <definedName name="전선관및접지내역서" hidden="1">#REF!</definedName>
    <definedName name="전시" hidden="1">{"'용역비'!$A$4:$C$8"}</definedName>
    <definedName name="전시물량" hidden="1">{"'공사부문'!$A$6:$A$32"}</definedName>
    <definedName name="전시시설물" hidden="1">{"'용역비'!$A$4:$C$8"}</definedName>
    <definedName name="전재만">#REF!</definedName>
    <definedName name="전후일위대가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제___도___사">#REF!</definedName>
    <definedName name="제경비율">#REF!</definedName>
    <definedName name="제수추가" hidden="1">{"'용역비'!$A$4:$C$8"}</definedName>
    <definedName name="제잡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원가율">"database+전체!$A$4:$W$825"</definedName>
    <definedName name="제철__축로공">#REF!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달수수료">#REF!</definedName>
    <definedName name="조수">#REF!</definedName>
    <definedName name="조장">#REF!</definedName>
    <definedName name="조합노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재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>BlankMacro1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주노">#REF!</definedName>
    <definedName name="주주재">#REF!</definedName>
    <definedName name="주호">[0]!ㄷㄹㅈ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준호">[0]!SAF</definedName>
    <definedName name="줄___눈___공">#REF!</definedName>
    <definedName name="중_기__조_장">#REF!</definedName>
    <definedName name="중급원자력기술자">#REF!</definedName>
    <definedName name="중기기사">#REF!</definedName>
    <definedName name="중기운전기사">#REF!</definedName>
    <definedName name="중기운전조수">#REF!</definedName>
    <definedName name="중대가시설2">#N/A</definedName>
    <definedName name="중량">#REF!</definedName>
    <definedName name="중량표">#REF!</definedName>
    <definedName name="증감">[0]!BlankMacro1</definedName>
    <definedName name="지붕__잇기공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주">#N/A</definedName>
    <definedName name="지주목">#REF!</definedName>
    <definedName name="지주목수량산출근거">#REF!</definedName>
    <definedName name="직매54P" hidden="1">{#N/A,#N/A,TRUE,"토적및재료집계";#N/A,#N/A,TRUE,"토적및재료집계";#N/A,#N/A,TRUE,"단위량"}</definedName>
    <definedName name="직종">#REF!</definedName>
    <definedName name="진국">[0]!NNF</definedName>
    <definedName name="진동롤라경">#REF!</definedName>
    <definedName name="진동롤라노무">#REF!</definedName>
    <definedName name="진동롤라재료">#REF!</definedName>
    <definedName name="집계" hidden="1">{#N/A,#N/A,FALSE,"명세표"}</definedName>
    <definedName name="집계표" hidden="1">{#N/A,#N/A,FALSE,"전력간선"}</definedName>
    <definedName name="ㅊ">[0]!BlankMacro1</definedName>
    <definedName name="ㅊㅌㅊㅊㅊ">BlankMacro1</definedName>
    <definedName name="ㅊ퓿ㅍ" hidden="1">{#N/A,#N/A,FALSE,"혼합골재"}</definedName>
    <definedName name="착___암___공">#REF!</definedName>
    <definedName name="찰샇기" hidden="1">#REF!</definedName>
    <definedName name="창호목공">#REF!</definedName>
    <definedName name="천사" hidden="1">{"'용역비'!$A$4:$C$8"}</definedName>
    <definedName name="철거">#N/A</definedName>
    <definedName name="철골공">#REF!</definedName>
    <definedName name="철공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도__신호공">#REF!</definedName>
    <definedName name="철판공">#REF!</definedName>
    <definedName name="총괄내역서" hidden="1">{#N/A,#N/A,TRUE,"토적및재료집계";#N/A,#N/A,TRUE,"토적및재료집계";#N/A,#N/A,TRUE,"단위량"}</definedName>
    <definedName name="총괄표" hidden="1">{#N/A,#N/A,TRUE,"총괄"}</definedName>
    <definedName name="추">[0]!BlankMacro1</definedName>
    <definedName name="충산대">[0]!VGF</definedName>
    <definedName name="측________부">#REF!</definedName>
    <definedName name="치장__벽돌공">#REF!</definedName>
    <definedName name="칠곡" hidden="1">{#N/A,#N/A,TRUE,"손익보고"}</definedName>
    <definedName name="ㅋ">#REF!</definedName>
    <definedName name="ㅋㄴㄴ">#REF!,#REF!,#REF!</definedName>
    <definedName name="ㅋ륭ㅎㄹㅇㄹ">[0]!BlankMacro1</definedName>
    <definedName name="ㅋㅁ" hidden="1">{#N/A,#N/A,FALSE,"명세표"}</definedName>
    <definedName name="ㅋㅋㅋ" hidden="1">{"'용역비'!$A$4:$C$8"}</definedName>
    <definedName name="ㅋㅌ" hidden="1">{"'용역비'!$A$4:$C$8"}</definedName>
    <definedName name="ㅋㅌㅇ">[0]!xcf</definedName>
    <definedName name="ㅋㅌㅊ">[0]!ㅋㅌㅊ</definedName>
    <definedName name="ㅋㅌㅌ">[0]!SSX</definedName>
    <definedName name="케이블간지" hidden="1">{#N/A,#N/A,TRUE,"토적및재료집계";#N/A,#N/A,TRUE,"토적및재료집계";#N/A,#N/A,TRUE,"단위량"}</definedName>
    <definedName name="코___킹___공">#REF!</definedName>
    <definedName name="콘노">#REF!</definedName>
    <definedName name="콘재">#REF!</definedName>
    <definedName name="콘크리트__공">#REF!</definedName>
    <definedName name="콘크리트2" hidden="1">#REF!</definedName>
    <definedName name="콘크리트공">#REF!</definedName>
    <definedName name="콘크리트타설">#REF!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콤팩터경비">#REF!</definedName>
    <definedName name="콤팩터노무비">#REF!</definedName>
    <definedName name="콤팩터재료비">#REF!</definedName>
    <definedName name="ㅌㅊㅍ">[0]!ㅌㅊㅍ</definedName>
    <definedName name="타___일___공">#REF!</definedName>
    <definedName name="타이어경">#REF!</definedName>
    <definedName name="타이어노무">#REF!</definedName>
    <definedName name="타이어재료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터파기">#REF!</definedName>
    <definedName name="터파기고">#REF!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테니스지주">#REF!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3">BlankMacro1</definedName>
    <definedName name="토3333">BlankMacro1</definedName>
    <definedName name="톱밥퇴비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_1급">#REF!</definedName>
    <definedName name="통신기사_2급">#REF!</definedName>
    <definedName name="통신케이블공">#REF!</definedName>
    <definedName name="특_별__인_부">#REF!</definedName>
    <definedName name="특_수_화__공">#REF!</definedName>
    <definedName name="특고압케이블전공">#REF!</definedName>
    <definedName name="특급기술자">#REF!,#REF!,#REF!,#REF!,#REF!,#REF!</definedName>
    <definedName name="특급원자력비파괴시험">#REF!</definedName>
    <definedName name="특급자">#REF!,#REF!,#REF!,#REF!,#REF!,#REF!</definedName>
    <definedName name="특수비계공">#REF!</definedName>
    <definedName name="ㅍ" hidden="1">{#N/A,#N/A,FALSE,"명세표"}</definedName>
    <definedName name="ㅍㅋㅌㅍㅋㅌㅊㅍ">#REF!</definedName>
    <definedName name="ㅍㅍ">[0]!BlankMacro1</definedName>
    <definedName name="ㅍㅍㅍ">[0]!BlankMacro1</definedName>
    <definedName name="파고라노">#REF!</definedName>
    <definedName name="파고라재">#REF!</definedName>
    <definedName name="파일" hidden="1">#REF!</definedName>
    <definedName name="판넬__조립공">#REF!</definedName>
    <definedName name="판석노">#REF!</definedName>
    <definedName name="판석재">#REF!</definedName>
    <definedName name="평의자노">#REF!</definedName>
    <definedName name="평의자재">#REF!</definedName>
    <definedName name="폐기물수량산출서" hidden="1">#REF!</definedName>
    <definedName name="폐추니아">#REF!</definedName>
    <definedName name="포___설___공">#REF!</definedName>
    <definedName name="포___장___공">#REF!</definedName>
    <definedName name="포장">#REF!</definedName>
    <definedName name="표면보호경비">#REF!</definedName>
    <definedName name="표면보호노무비">#REF!</definedName>
    <definedName name="표면보호재료비">#REF!</definedName>
    <definedName name="표지">BlankMacro1</definedName>
    <definedName name="표지2">#REF!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풍전2" hidden="1">{#N/A,#N/A,TRUE,"손익보고"}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플랜트__전공">#REF!</definedName>
    <definedName name="플랜트기계설치공">#REF!</definedName>
    <definedName name="플랜트배관공">#REF!</definedName>
    <definedName name="플랜트용접공">#REF!</definedName>
    <definedName name="플랜트제관공">#REF!</definedName>
    <definedName name="플랜트특수용접공">#REF!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ㅎ314">#REF!</definedName>
    <definedName name="ㅎ384">#REF!</definedName>
    <definedName name="ㅎㄴ">[0]!REUIHGURI</definedName>
    <definedName name="ㅎㄹ" hidden="1">#REF!</definedName>
    <definedName name="ㅎㄹㅇㅀ" hidden="1">{#N/A,#N/A,FALSE,"부대1"}</definedName>
    <definedName name="ㅎ로ㅓ" hidden="1">{#N/A,#N/A,FALSE,"운반시간"}</definedName>
    <definedName name="ㅎ류">[0]!SDRFE</definedName>
    <definedName name="ㅎㅇ" hidden="1">{"'용역비'!$A$4:$C$8"}</definedName>
    <definedName name="ㅎㅇㅀㅇㅀㅇㅎ" hidden="1">{#N/A,#N/A,FALSE,"표지목차"}</definedName>
    <definedName name="ㅎㅇㅇㅀㅎㄹ" hidden="1">{#N/A,#N/A,FALSE,"속도"}</definedName>
    <definedName name="ㅎ오" hidden="1">{"'용역비'!$A$4:$C$8"}</definedName>
    <definedName name="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#N/A</definedName>
    <definedName name="ㅎㅎㅎㅎㅎㅎ">#REF!</definedName>
    <definedName name="ㅎㅎㅎㅎㅎㅎㅎ">BlankMacro1</definedName>
    <definedName name="ㅎㅎㅎㅎㅎㅎㅎㅎㅎㅎㅎㅎㅎ">#REF!</definedName>
    <definedName name="ㅎ휴">BlankMacro1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교" hidden="1">{#N/A,#N/A,FALSE,"전력간선"}</definedName>
    <definedName name="한_식__목_공">#REF!</definedName>
    <definedName name="한_식__와_공">#REF!</definedName>
    <definedName name="한국">[0]!jhg</definedName>
    <definedName name="한글노무비">#REF!</definedName>
    <definedName name="한식__미장공">#REF!</definedName>
    <definedName name="한식목공조공">#REF!</definedName>
    <definedName name="한식와공조공">#REF!</definedName>
    <definedName name="한전수수료">[0]!한전수수료</definedName>
    <definedName name="할___석___공">#REF!</definedName>
    <definedName name="함___석___공">#REF!</definedName>
    <definedName name="합계">#REF!</definedName>
    <definedName name="합판거푸집">#REF!</definedName>
    <definedName name="합판노">#REF!</definedName>
    <definedName name="합판재">#REF!</definedName>
    <definedName name="허창영">#REF!,#REF!</definedName>
    <definedName name="허팡">[0]!dgh</definedName>
    <definedName name="현리간" hidden="1">{"'광피스표'!$A$3:$N$54"}</definedName>
    <definedName name="현천기자재비">#REF!</definedName>
    <definedName name="형">[0]!NNG</definedName>
    <definedName name="형틀목공">#REF!</definedName>
    <definedName name="호남">[0]!bvvc</definedName>
    <definedName name="호박노">#REF!</definedName>
    <definedName name="호박재">#REF!</definedName>
    <definedName name="호서">[0]!호서</definedName>
    <definedName name="호진">[0]!BNH</definedName>
    <definedName name="호표목록">BlankMacro1</definedName>
    <definedName name="호ㅓ" hidden="1">{"'용역비'!$A$4:$C$8"}</definedName>
    <definedName name="호ㅓㅗ" hidden="1">{#N/A,#N/A,FALSE,"포장1";#N/A,#N/A,FALSE,"포장1"}</definedName>
    <definedName name="홁ㅎ">[0]!홁ㅎ</definedName>
    <definedName name="홍ㄹㄴㄷㄱ" hidden="1">#REF!</definedName>
    <definedName name="홍ㅇ호" hidden="1">{"'용역비'!$A$4:$C$8"}</definedName>
    <definedName name="홍탁">[0]!xcf</definedName>
    <definedName name="화________공">#REF!</definedName>
    <definedName name="화약__취급공">#REF!</definedName>
    <definedName name="확">#REF!</definedName>
    <definedName name="환">#REF!</definedName>
    <definedName name="환율">#REF!</definedName>
    <definedName name="휀스">#REF!</definedName>
    <definedName name="희정">[0]!sfd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ㅏㅓㅣㅏㅓㅚㅏ" hidden="1">{#N/A,#N/A,FALSE,"구조1"}</definedName>
    <definedName name="ㅏ" hidden="1">{#N/A,#N/A,FALSE,"명세표"}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ㅣㅏㅓㅣ" hidden="1">{#N/A,#N/A,FALSE,"부대2"}</definedName>
    <definedName name="ㅏㅗ">[0]!BlankMacro1</definedName>
    <definedName name="ㅏㅢ">[0]!BlankMacro1</definedName>
    <definedName name="ㅐㅏ">[0]!BlankMacro1</definedName>
    <definedName name="ㅐㅐㅐ">BlankMacro1</definedName>
    <definedName name="ㅑㅑ" hidden="1">{"'용역비'!$A$4:$C$8"}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ㅑ" hidden="1">{#N/A,#N/A,FALSE,"전력간선"}</definedName>
    <definedName name="ㅑㅕㅕ" hidden="1">{"'용역비'!$A$4:$C$8"}</definedName>
    <definedName name="ㅓ">[0]!jhg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">[0]!BlankMacro1</definedName>
    <definedName name="ㅓㅏㅣㅓㅣㅓ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{#N/A,#N/A,FALSE,"전력간선"}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">[0]!BlankMacro1</definedName>
    <definedName name="ㅓㅓㅓㅓㅓㅓㅓ">[0]!BlankMacro1</definedName>
    <definedName name="ㅓㅗㅅㄹ" hidden="1">{#N/A,#N/A,FALSE,"조골재"}</definedName>
    <definedName name="ㅓㅗㅡ">[0]!DGRT</definedName>
    <definedName name="ㅔ3" hidden="1">{#N/A,#N/A,FALSE,"배수1"}</definedName>
    <definedName name="ㅔㅐ" hidden="1">#REF!</definedName>
    <definedName name="ㅔㅔ" hidden="1">{#N/A,#N/A,FALSE,"명세표"}</definedName>
    <definedName name="ㅔㅔㅔㅔ">#REF!,#REF!</definedName>
    <definedName name="ㅔㅣ" hidden="1">{"'용역비'!$A$4:$C$8"}</definedName>
    <definedName name="ㅕ">#REF!</definedName>
    <definedName name="ㅕㅑ" hidden="1">#REF!</definedName>
    <definedName name="ㅕㅑㅐㅔ" hidden="1">#REF!</definedName>
    <definedName name="ㅗ뉴">[0]!HGG</definedName>
    <definedName name="ㅗㄹㅇ">[0]!ㅗㄹㅇ</definedName>
    <definedName name="ㅗㄹ호" hidden="1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>[0]!BlankMacro1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ㅎㄹ">[0]!ㅗㅠㅎㄹ</definedName>
    <definedName name="ㅛ" hidden="1">{"'용역비'!$A$4:$C$8"}</definedName>
    <definedName name="ㅛㅕㅑ" hidden="1">#REF!</definedName>
    <definedName name="ㅛㅛ" hidden="1">{"'용역비'!$A$4:$C$8"}</definedName>
    <definedName name="ㅛㅛㅛ" hidden="1">{"'용역비'!$A$4:$C$8"}</definedName>
    <definedName name="ㅜ" hidden="1">{#N/A,#N/A,FALSE,"명세표"}</definedName>
    <definedName name="ㅝㅗ허">[0]!ㅝㅗ허</definedName>
    <definedName name="ㅠ121">#REF!</definedName>
    <definedName name="ㅠㄱ" hidden="1">{"'용역비'!$A$4:$C$8"}</definedName>
    <definedName name="ㅠ뮤ㅐ" hidden="1">#REF!</definedName>
    <definedName name="ㅠㅜㅎ">[0]!ㅠㅜㅎ</definedName>
    <definedName name="ㅡ" hidden="1">{#N/A,#N/A,FALSE,"명세표"}</definedName>
    <definedName name="ㅡㅡ" hidden="1">{#N/A,#N/A,FALSE,"명세표"}</definedName>
    <definedName name="ㅢㅏ">[0]!BlankMacro1</definedName>
    <definedName name="ㅣㅎㄹㅇㅇ" hidden="1">{#N/A,#N/A,FALSE,"토공2"}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ㅣㅏㅓㅣ" hidden="1">{#N/A,#N/A,FALSE,"속도"}</definedName>
    <definedName name="ㅣㅑㅣㅣ" hidden="1">{#N/A,#N/A,FALSE,"혼합골재"}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I111" i="233" l="1"/>
  <c r="BI106" i="233"/>
  <c r="BI105" i="233"/>
  <c r="BI104" i="233"/>
  <c r="BI103" i="233"/>
  <c r="BI100" i="233"/>
  <c r="BI97" i="233"/>
  <c r="BI96" i="233"/>
  <c r="BI95" i="233"/>
  <c r="BI94" i="233"/>
  <c r="BI93" i="233"/>
  <c r="BI92" i="233"/>
  <c r="BI89" i="233"/>
  <c r="BI88" i="233"/>
  <c r="BI85" i="233"/>
  <c r="BI84" i="233"/>
  <c r="BI83" i="233"/>
  <c r="BI82" i="233"/>
  <c r="BI81" i="233"/>
  <c r="BI80" i="233"/>
  <c r="BI79" i="233"/>
  <c r="BI78" i="233"/>
  <c r="BI77" i="233"/>
  <c r="BI76" i="233"/>
  <c r="BI75" i="233"/>
  <c r="BI74" i="233"/>
  <c r="BI73" i="233"/>
  <c r="BI72" i="233"/>
  <c r="BI69" i="233"/>
  <c r="BI68" i="233"/>
  <c r="BI67" i="233"/>
  <c r="BI66" i="233"/>
  <c r="BI63" i="233"/>
  <c r="BI62" i="233"/>
  <c r="BI61" i="233"/>
  <c r="BI60" i="233"/>
  <c r="BI59" i="233"/>
  <c r="BI58" i="233"/>
  <c r="BI57" i="233"/>
  <c r="BI54" i="233"/>
  <c r="BI53" i="233"/>
  <c r="BI52" i="233"/>
  <c r="BI51" i="233"/>
  <c r="BI50" i="233"/>
  <c r="BI49" i="233"/>
  <c r="BI48" i="233"/>
  <c r="BI47" i="233"/>
  <c r="BI46" i="233"/>
  <c r="BI45" i="233"/>
  <c r="BI44" i="233"/>
  <c r="BI43" i="233"/>
  <c r="BI42" i="233"/>
  <c r="BI41" i="233"/>
  <c r="BI40" i="233"/>
  <c r="BI39" i="233"/>
  <c r="BI35" i="233"/>
  <c r="BI34" i="233"/>
  <c r="BI30" i="233"/>
  <c r="BI25" i="233"/>
  <c r="BI24" i="233"/>
  <c r="BI8" i="233"/>
  <c r="BI7" i="233"/>
  <c r="BI6" i="233"/>
  <c r="BI5" i="233"/>
</calcChain>
</file>

<file path=xl/sharedStrings.xml><?xml version="1.0" encoding="utf-8"?>
<sst xmlns="http://schemas.openxmlformats.org/spreadsheetml/2006/main" count="849" uniqueCount="308">
  <si>
    <t>LA</t>
  </si>
  <si>
    <t>경    비</t>
  </si>
  <si>
    <t>A200</t>
  </si>
  <si>
    <t>50</t>
  </si>
  <si>
    <t>10</t>
  </si>
  <si>
    <t>내역서</t>
  </si>
  <si>
    <t>금 액</t>
  </si>
  <si>
    <t>EQ</t>
  </si>
  <si>
    <t>공 종 명</t>
  </si>
  <si>
    <t>A300</t>
  </si>
  <si>
    <t>단 가</t>
  </si>
  <si>
    <t>비 고</t>
  </si>
  <si>
    <t>A100</t>
  </si>
  <si>
    <t>MA</t>
  </si>
  <si>
    <t>할 증</t>
  </si>
  <si>
    <t>OP값</t>
  </si>
  <si>
    <t>40</t>
  </si>
  <si>
    <t>단위</t>
  </si>
  <si>
    <t xml:space="preserve">   원단위정리</t>
  </si>
  <si>
    <t xml:space="preserve">   </t>
  </si>
  <si>
    <t>노 무 비</t>
  </si>
  <si>
    <t>D100</t>
  </si>
  <si>
    <t>규 격</t>
  </si>
  <si>
    <t>A000</t>
  </si>
  <si>
    <t xml:space="preserve">   조달수수료</t>
  </si>
  <si>
    <t>▷ 관급자 관급자재</t>
  </si>
  <si>
    <t>수량</t>
  </si>
  <si>
    <t>70</t>
  </si>
  <si>
    <t>30</t>
  </si>
  <si>
    <t>T</t>
  </si>
  <si>
    <t>개소</t>
  </si>
  <si>
    <t>0.54%</t>
  </si>
  <si>
    <t>A400</t>
  </si>
  <si>
    <t>금액계상</t>
  </si>
  <si>
    <t>재 료 비</t>
  </si>
  <si>
    <t>화폐변환</t>
  </si>
  <si>
    <t>500</t>
  </si>
  <si>
    <t>식</t>
  </si>
  <si>
    <t>F</t>
  </si>
  <si>
    <t>60</t>
  </si>
  <si>
    <t>20</t>
  </si>
  <si>
    <t>합    계</t>
  </si>
  <si>
    <t/>
  </si>
  <si>
    <t xml:space="preserve">   보행안전도우미</t>
  </si>
  <si>
    <t>일</t>
  </si>
  <si>
    <t>SAF-01</t>
  </si>
  <si>
    <t xml:space="preserve">   PE가설휀스설치및해체</t>
  </si>
  <si>
    <t>m</t>
  </si>
  <si>
    <t>SAF-2-9-8</t>
  </si>
  <si>
    <t xml:space="preserve">   2. 시설물공</t>
  </si>
  <si>
    <t xml:space="preserve">   3. 포장공</t>
  </si>
  <si>
    <t>80</t>
  </si>
  <si>
    <t>90</t>
  </si>
  <si>
    <t>C100</t>
  </si>
  <si>
    <t>1. 철거 및 이설공</t>
  </si>
  <si>
    <t>㎡</t>
  </si>
  <si>
    <t>T60</t>
  </si>
  <si>
    <t>2. 시설물공</t>
  </si>
  <si>
    <t>3. 포장공</t>
  </si>
  <si>
    <t>▷ 폐기물운반 및 처리비</t>
  </si>
  <si>
    <t xml:space="preserve">   폐기물운반비</t>
  </si>
  <si>
    <t>건설폐재류</t>
  </si>
  <si>
    <t>ton</t>
  </si>
  <si>
    <t>GA001</t>
  </si>
  <si>
    <t>혼합폐기물</t>
  </si>
  <si>
    <t>GA002</t>
  </si>
  <si>
    <t xml:space="preserve">   폐기물처리비</t>
  </si>
  <si>
    <t>폐콘크리트</t>
  </si>
  <si>
    <t>GB001</t>
  </si>
  <si>
    <t>GB002</t>
  </si>
  <si>
    <t>GB003</t>
  </si>
  <si>
    <t xml:space="preserve">   1. 철거 및 이설공</t>
  </si>
  <si>
    <t>▷ 안전관리비</t>
  </si>
  <si>
    <t>C200</t>
  </si>
  <si>
    <t>▷ 고재처리</t>
  </si>
  <si>
    <t xml:space="preserve">   고재처리</t>
  </si>
  <si>
    <t>서울, 매출가</t>
  </si>
  <si>
    <t>kg</t>
  </si>
  <si>
    <t>400</t>
  </si>
  <si>
    <t>410</t>
  </si>
  <si>
    <t>100</t>
  </si>
  <si>
    <t>130</t>
  </si>
  <si>
    <t>140</t>
  </si>
  <si>
    <t>150</t>
  </si>
  <si>
    <t>160</t>
  </si>
  <si>
    <t>180</t>
  </si>
  <si>
    <t>W1600</t>
  </si>
  <si>
    <t>1인</t>
  </si>
  <si>
    <t xml:space="preserve">EQ=MA(10,0,100)*0.54/100_x000D_
</t>
  </si>
  <si>
    <t>M</t>
  </si>
  <si>
    <t>110</t>
  </si>
  <si>
    <t>120</t>
  </si>
  <si>
    <t>170</t>
  </si>
  <si>
    <t>190</t>
  </si>
  <si>
    <t>200</t>
  </si>
  <si>
    <t>310</t>
  </si>
  <si>
    <t>■ 목3동 휴게쉼터 환경개선사업</t>
  </si>
  <si>
    <t>26. 07.</t>
  </si>
  <si>
    <t xml:space="preserve">   4. 식재공</t>
  </si>
  <si>
    <t>C300</t>
  </si>
  <si>
    <t>D200</t>
  </si>
  <si>
    <t xml:space="preserve">   원형플랜터 철거</t>
  </si>
  <si>
    <t>H400</t>
  </si>
  <si>
    <t>HCG-MHU-001</t>
  </si>
  <si>
    <t xml:space="preserve">   등의자 철거</t>
  </si>
  <si>
    <t>HCG-MHU-002</t>
  </si>
  <si>
    <t xml:space="preserve">   야외운동기구D 철거</t>
  </si>
  <si>
    <t>1660x620x2060, 온몸허리돌리기</t>
  </si>
  <si>
    <t>HCG-MHU-003</t>
  </si>
  <si>
    <t>1200x600</t>
  </si>
  <si>
    <t>HCG-MHU-004</t>
  </si>
  <si>
    <t xml:space="preserve">   경고안내판 철거</t>
  </si>
  <si>
    <t>H1000</t>
  </si>
  <si>
    <t>HCG-MHU-005</t>
  </si>
  <si>
    <t xml:space="preserve">   볼라드 철거</t>
  </si>
  <si>
    <t>H500</t>
  </si>
  <si>
    <t>HCG-MHU-006</t>
  </si>
  <si>
    <t xml:space="preserve">   점토블록포장 철거</t>
  </si>
  <si>
    <t>T50</t>
  </si>
  <si>
    <t>HCG-MHU-007</t>
  </si>
  <si>
    <t xml:space="preserve">   보차도경계석 철거</t>
  </si>
  <si>
    <t>200x250x1000</t>
  </si>
  <si>
    <t>HCG-MHU-008</t>
  </si>
  <si>
    <t xml:space="preserve">   녹지경계석 철거</t>
  </si>
  <si>
    <t>150x150x1000</t>
  </si>
  <si>
    <t>HCG-MHU-009</t>
  </si>
  <si>
    <t xml:space="preserve">   회화나무 철거</t>
  </si>
  <si>
    <t>B25</t>
  </si>
  <si>
    <t>주</t>
  </si>
  <si>
    <t>HCG-MHU-010</t>
  </si>
  <si>
    <t xml:space="preserve">   관목 철거</t>
  </si>
  <si>
    <t>H0.6</t>
  </si>
  <si>
    <t>HCG-MHU-011</t>
  </si>
  <si>
    <t xml:space="preserve">   야외운동기구A 이설</t>
  </si>
  <si>
    <t>3185x615x1800, 마라톤달리기+공중걷기</t>
  </si>
  <si>
    <t>HIS-MHU-001</t>
  </si>
  <si>
    <t xml:space="preserve">   야외운동기구B 이설</t>
  </si>
  <si>
    <t>2365x700x1800, 자전거타기+앉아다리밀기</t>
  </si>
  <si>
    <t>HIS-MHU-002</t>
  </si>
  <si>
    <t xml:space="preserve">   야외운동기구C 이설</t>
  </si>
  <si>
    <t>1280x860x2330, 양팔줄당기기</t>
  </si>
  <si>
    <t>HIS-MHU-003</t>
  </si>
  <si>
    <t xml:space="preserve">   정자목 전지·전정</t>
  </si>
  <si>
    <t>B50</t>
  </si>
  <si>
    <t>HGR-MHU-01</t>
  </si>
  <si>
    <t xml:space="preserve">   교목 전지·전정</t>
  </si>
  <si>
    <t>HGR-MHU-02</t>
  </si>
  <si>
    <t xml:space="preserve">   앉음벽A</t>
  </si>
  <si>
    <t>HSS-MHU-01</t>
  </si>
  <si>
    <t xml:space="preserve">   앉음벽B</t>
  </si>
  <si>
    <t>HSS-MHU-02</t>
  </si>
  <si>
    <t xml:space="preserve">   앉음벽C</t>
  </si>
  <si>
    <t>HSS-MHU-03</t>
  </si>
  <si>
    <t xml:space="preserve">   주민운동시설A</t>
  </si>
  <si>
    <t>1935x500x1800</t>
  </si>
  <si>
    <t>HSS-MHU-04</t>
  </si>
  <si>
    <t xml:space="preserve">   주민운동시설B</t>
  </si>
  <si>
    <t>1315x785x1800</t>
  </si>
  <si>
    <t>HSS-MHU-05</t>
  </si>
  <si>
    <t xml:space="preserve">   볼라드</t>
  </si>
  <si>
    <t>H900</t>
  </si>
  <si>
    <t>HSS-MHU-06</t>
  </si>
  <si>
    <t xml:space="preserve">   휀스</t>
  </si>
  <si>
    <t>HSS-MHU-07</t>
  </si>
  <si>
    <t xml:space="preserve">   인조화강석블록</t>
  </si>
  <si>
    <t>HPJ-MHU-01</t>
  </si>
  <si>
    <t xml:space="preserve">   보차도경계석A</t>
  </si>
  <si>
    <t>HPJ-MHU-02</t>
  </si>
  <si>
    <t xml:space="preserve">   보차도경계석B</t>
  </si>
  <si>
    <t>200x250x1000,낮춤석</t>
  </si>
  <si>
    <t>41</t>
  </si>
  <si>
    <t>HPJ-MHU-03</t>
  </si>
  <si>
    <t xml:space="preserve">   녹지경계석</t>
  </si>
  <si>
    <t>42</t>
  </si>
  <si>
    <t>HPJ-MHU-04</t>
  </si>
  <si>
    <t>4. 식재공</t>
  </si>
  <si>
    <t xml:space="preserve">   사철나무</t>
  </si>
  <si>
    <t>H1.2xW0.4</t>
  </si>
  <si>
    <t>HTR-MHU-01</t>
  </si>
  <si>
    <t xml:space="preserve">   나무수국(라임라이트)</t>
  </si>
  <si>
    <t>21cm</t>
  </si>
  <si>
    <t>HTR-MHU-02</t>
  </si>
  <si>
    <t xml:space="preserve">   미스김라일락</t>
  </si>
  <si>
    <t>H0.6xW0.3</t>
  </si>
  <si>
    <t>HTR-MHU-03</t>
  </si>
  <si>
    <t xml:space="preserve">   꼬랑사초</t>
  </si>
  <si>
    <t>5치포트</t>
  </si>
  <si>
    <t>본</t>
  </si>
  <si>
    <t>HTR-MHU-04</t>
  </si>
  <si>
    <t xml:space="preserve">   수크령</t>
  </si>
  <si>
    <t>6치포트</t>
  </si>
  <si>
    <t>HTR-MHU-05</t>
  </si>
  <si>
    <t xml:space="preserve">   노루오줌</t>
  </si>
  <si>
    <t>10cm</t>
  </si>
  <si>
    <t>HTR-MHU-06</t>
  </si>
  <si>
    <t xml:space="preserve">   맥문동</t>
  </si>
  <si>
    <t>3~5분얼</t>
  </si>
  <si>
    <t>HTR-MHU-07</t>
  </si>
  <si>
    <t xml:space="preserve">   버들마편초</t>
  </si>
  <si>
    <t>HTR-MHU-08</t>
  </si>
  <si>
    <t xml:space="preserve">   서양톱풀</t>
  </si>
  <si>
    <t>HTR-MHU-09</t>
  </si>
  <si>
    <t xml:space="preserve">   에키네시아</t>
  </si>
  <si>
    <t>HTR-MHU-10</t>
  </si>
  <si>
    <t xml:space="preserve">   층꽃</t>
  </si>
  <si>
    <t>8cm</t>
  </si>
  <si>
    <t>HTR-MHU-11</t>
  </si>
  <si>
    <t xml:space="preserve">   큰꿩의비름</t>
  </si>
  <si>
    <t>HTR-MHU-12</t>
  </si>
  <si>
    <t xml:space="preserve">   멀칭</t>
  </si>
  <si>
    <t>D40, 쇄석</t>
  </si>
  <si>
    <t>HTR-MHU-13</t>
  </si>
  <si>
    <t xml:space="preserve">   잔디</t>
  </si>
  <si>
    <t>평떼</t>
  </si>
  <si>
    <t>HTR-MHU-14</t>
  </si>
  <si>
    <t>폐합성수지</t>
  </si>
  <si>
    <t>GB0015</t>
  </si>
  <si>
    <t>35</t>
  </si>
  <si>
    <t>MZZ003</t>
  </si>
  <si>
    <t>MSS-MHU-07</t>
  </si>
  <si>
    <t>MSS-MHU-08</t>
  </si>
  <si>
    <t>MSS-MHU-10</t>
  </si>
  <si>
    <t>이동식</t>
  </si>
  <si>
    <t>MSS-MHU-09</t>
  </si>
  <si>
    <t>▷ 도급자 관급자재</t>
  </si>
  <si>
    <t>200x200xT60</t>
  </si>
  <si>
    <t>MPJ-MHU-01</t>
  </si>
  <si>
    <t>EQ = 0 + 1512</t>
  </si>
  <si>
    <t>EQ=MA(10,0,100)*0.54/100</t>
  </si>
  <si>
    <t xml:space="preserve">   가. 직접공사비</t>
  </si>
  <si>
    <t xml:space="preserve">   1) 간 접 노 무 비</t>
  </si>
  <si>
    <t>직노의 18.4%</t>
  </si>
  <si>
    <t xml:space="preserve">.LA = (LA(60)) * 18.4 / 100_x000D_
</t>
  </si>
  <si>
    <t xml:space="preserve">   2) 산 재 보 험 료</t>
  </si>
  <si>
    <t>직노+간노의 3.56%</t>
  </si>
  <si>
    <t xml:space="preserve">.EQ = (LA(60) + LA(70)) * 3.56 / 100_x000D_
</t>
  </si>
  <si>
    <t xml:space="preserve">   3) 고 용 보 험 료</t>
  </si>
  <si>
    <t>직노+간노의 1.01%</t>
  </si>
  <si>
    <t xml:space="preserve">.EQ = (LA(60) + LA(70)) * 1.01 / 100_x000D_
</t>
  </si>
  <si>
    <t xml:space="preserve">   4) 건 강 보 험 료</t>
  </si>
  <si>
    <t>직노의 3.595%</t>
  </si>
  <si>
    <t xml:space="preserve">- 공사기간 30일 미만 제외 -_x000D_
_x000D_
.eq = (LA(60)) * 3.595 / 100 * 0_x000D_
</t>
  </si>
  <si>
    <t xml:space="preserve">   5) 연 금 보 험 료</t>
  </si>
  <si>
    <t>직노의 4.75%</t>
  </si>
  <si>
    <t xml:space="preserve">- 공사기간 30일 미만 제외 -_x000D_
_x000D_
.eq = (LA(60)) * 4.75 / 100 * 0_x000D_
</t>
  </si>
  <si>
    <t xml:space="preserve">   6) 퇴직공제부금비</t>
  </si>
  <si>
    <t>직노의 2.3%</t>
  </si>
  <si>
    <t xml:space="preserve">- 추정금액 1억원 이상 -_x000D_
.eq = (LA(60)) * 2.3 / 100 * 0_x000D_
</t>
  </si>
  <si>
    <t xml:space="preserve">   7) 노인장기요양보험료</t>
  </si>
  <si>
    <t>건강보험료의 13.14%</t>
  </si>
  <si>
    <t xml:space="preserve">- 공사기간 30일 미만 제외 -_x000D_
_x000D_
.eq = eq(100) * 13.14/100 * 0_x000D_
</t>
  </si>
  <si>
    <t xml:space="preserve">   8) 건설기계대여대금 지급보증서 발급금액</t>
  </si>
  <si>
    <t>직접공사비의 0.16%</t>
  </si>
  <si>
    <t xml:space="preserve">- 종합공사 0.18%, 전문공사 0.16% -_x000D_
_x000D_
.EQ = (MA(60) + LA(60) + EQ(60)) * 0.16 / 100_x000D_
</t>
  </si>
  <si>
    <t xml:space="preserve">   9) 산업안전보건관리비</t>
  </si>
  <si>
    <t>재료비+직노의*2.07%</t>
  </si>
  <si>
    <t xml:space="preserve">- 도급자 관급 포함 -_x000D_
_x000D_
eq1 = (ma(60)+la(60)+tot(350)) * 2.07 / 100_x000D_
eq2 = ((ma(60)+la(60))*2.07/100) * 1.2_x000D_
_x000D_
eq = min(eq1,eq2)_x000D_
_x000D_
</t>
  </si>
  <si>
    <t xml:space="preserve">   10) 기  타  경  비</t>
  </si>
  <si>
    <t>재료비+노무비의 4.9%</t>
  </si>
  <si>
    <t xml:space="preserve">.EQ = (MA(60) + LA(60) + LA(70)) * 4.9 / 100_x000D_
</t>
  </si>
  <si>
    <t xml:space="preserve">   11) 환 경 보 전 비</t>
  </si>
  <si>
    <t>직접공사비의 0.3%</t>
  </si>
  <si>
    <t xml:space="preserve">.EQ = (MA(60) + LA(60) + EQ(60)) * 0.3 / 100_x000D_
</t>
  </si>
  <si>
    <t xml:space="preserve">   12) 하도급보증수수료</t>
  </si>
  <si>
    <t>직접공사비의 0.081%</t>
  </si>
  <si>
    <t xml:space="preserve"> - 전문공사 제외 -_x000D_
_x000D_
 .EQ = (MA(60) + LA(60) + EQ(60)) * 0.081 / 100 * 0_x000D_
</t>
  </si>
  <si>
    <t xml:space="preserve">   13) 석면분담금</t>
  </si>
  <si>
    <t>노무비의 0.006%</t>
  </si>
  <si>
    <t xml:space="preserve">eq = (la(60) + la(70)) * 0.006/100_x000D_
</t>
  </si>
  <si>
    <t xml:space="preserve">   14) 임금채권부담금</t>
  </si>
  <si>
    <t>노무비의 0.09%</t>
  </si>
  <si>
    <t xml:space="preserve">eq = (la(60) + la(70)) * 0.09/100_x000D_
</t>
  </si>
  <si>
    <t xml:space="preserve">   15) 안 전 관 리 비</t>
  </si>
  <si>
    <t>210</t>
  </si>
  <si>
    <t xml:space="preserve">   16) 폐기물운반 및 처리비</t>
  </si>
  <si>
    <t>220</t>
  </si>
  <si>
    <t xml:space="preserve">   나. 순 공 사 원 가</t>
  </si>
  <si>
    <t>240</t>
  </si>
  <si>
    <t xml:space="preserve">   17) 일 반 관 리 비</t>
  </si>
  <si>
    <t>순공사원가의 8.0%</t>
  </si>
  <si>
    <t>250</t>
  </si>
  <si>
    <t xml:space="preserve">.EQ = tot(240) * 8.0/ 100_x000D_
</t>
  </si>
  <si>
    <t xml:space="preserve">   18) 이          윤</t>
  </si>
  <si>
    <t>노+경비+일관의 15%</t>
  </si>
  <si>
    <t>260</t>
  </si>
  <si>
    <t xml:space="preserve">eq = (la(240) + eq(240) + tot(250)) * 15/100 - 54767/1.1_x000D_
</t>
  </si>
  <si>
    <t xml:space="preserve">   19) 고용개선지원비(PS단가)</t>
  </si>
  <si>
    <t>280</t>
  </si>
  <si>
    <t xml:space="preserve">- 공사기간 30일 미만 제외 -_x000D_
_x000D_
주휴수당 : 직노 x 주휴수당 원가반영 비율 x 50% x 1.4_x000D_
주휴수당 원가반영 비율 : 5억미만, 6개월이하 7.5%_x000D_
_x000D_
eq = (la(60) * 7.5/100 * 50/100 * 1.4)_x000D_
eq = 0_x000D_
</t>
  </si>
  <si>
    <t xml:space="preserve">   20) 고재처리</t>
  </si>
  <si>
    <t>300</t>
  </si>
  <si>
    <t xml:space="preserve">   다. 공  급  가  액</t>
  </si>
  <si>
    <t xml:space="preserve">   21) 부 가 가 치 세</t>
  </si>
  <si>
    <t>공급가액의 10%</t>
  </si>
  <si>
    <t>320</t>
  </si>
  <si>
    <t xml:space="preserve">.EQ = TOT(310) * 10 / 100_x000D_
</t>
  </si>
  <si>
    <t xml:space="preserve">   라. 도   급   액</t>
  </si>
  <si>
    <t>330</t>
  </si>
  <si>
    <t xml:space="preserve">   ▷ 관급자 관급자재</t>
  </si>
  <si>
    <t>340</t>
  </si>
  <si>
    <t xml:space="preserve">   ▷ 도급자 관급자재</t>
  </si>
  <si>
    <t>350</t>
  </si>
  <si>
    <t xml:space="preserve">    ▣ 총   공  사  비</t>
  </si>
  <si>
    <t>490</t>
  </si>
  <si>
    <t xml:space="preserve">   재활용수거함 철거</t>
  </si>
  <si>
    <t>H1100</t>
  </si>
  <si>
    <t xml:space="preserve">   인조화강석블록포장</t>
  </si>
  <si>
    <t>EQ = 0 + 7561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</si>
</sst>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79" formatCode="#,###;\-#,###;&quot;&quot;;@"/>
  </numFmts>
  <fonts count="24" x14ac:knownFonts="1">
    <font>
      <sz val="8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0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1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9" fontId="1" fillId="0" borderId="0" applyFont="0" applyFill="0" applyBorder="0" applyAlignment="0" applyProtection="0"/>
    <xf numFmtId="0" fontId="1" fillId="0" borderId="0"/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</cellStyleXfs>
  <cellXfs count="18">
    <xf numFmtId="0" fontId="0" fillId="0" borderId="0" xfId="0"/>
    <xf numFmtId="0" fontId="21" fillId="0" borderId="0" xfId="12"/>
    <xf numFmtId="176" fontId="21" fillId="2" borderId="1" xfId="12" applyNumberFormat="1" applyFill="1" applyBorder="1" applyAlignment="1">
      <alignment horizontal="center" vertical="center"/>
    </xf>
    <xf numFmtId="176" fontId="21" fillId="0" borderId="2" xfId="12" applyNumberFormat="1" applyBorder="1" applyAlignment="1">
      <alignment horizontal="center" vertical="center"/>
    </xf>
    <xf numFmtId="176" fontId="21" fillId="0" borderId="3" xfId="12" applyNumberFormat="1" applyBorder="1" applyAlignment="1">
      <alignment vertical="center"/>
    </xf>
    <xf numFmtId="176" fontId="21" fillId="0" borderId="2" xfId="12" applyNumberFormat="1" applyBorder="1" applyAlignment="1">
      <alignment vertical="center"/>
    </xf>
    <xf numFmtId="179" fontId="21" fillId="0" borderId="2" xfId="12" applyNumberFormat="1" applyBorder="1" applyAlignment="1">
      <alignment vertical="center"/>
    </xf>
    <xf numFmtId="176" fontId="21" fillId="0" borderId="4" xfId="12" applyNumberFormat="1" applyBorder="1" applyAlignment="1">
      <alignment vertical="center" wrapText="1"/>
    </xf>
    <xf numFmtId="0" fontId="22" fillId="0" borderId="0" xfId="12" applyFont="1" applyAlignment="1">
      <alignment vertical="center"/>
    </xf>
    <xf numFmtId="176" fontId="21" fillId="0" borderId="5" xfId="12" applyNumberFormat="1" applyBorder="1" applyAlignment="1">
      <alignment horizontal="center" vertical="center"/>
    </xf>
    <xf numFmtId="176" fontId="21" fillId="0" borderId="1" xfId="12" applyNumberFormat="1" applyBorder="1" applyAlignment="1">
      <alignment horizontal="center" vertical="center"/>
    </xf>
    <xf numFmtId="176" fontId="21" fillId="0" borderId="6" xfId="12" applyNumberFormat="1" applyBorder="1" applyAlignment="1">
      <alignment horizontal="center" vertical="center" wrapText="1"/>
    </xf>
    <xf numFmtId="176" fontId="21" fillId="2" borderId="7" xfId="12" applyNumberFormat="1" applyFill="1" applyBorder="1" applyAlignment="1">
      <alignment horizontal="center" vertical="center"/>
    </xf>
    <xf numFmtId="176" fontId="21" fillId="2" borderId="8" xfId="12" applyNumberFormat="1" applyFill="1" applyBorder="1" applyAlignment="1">
      <alignment horizontal="center" vertical="center" wrapText="1"/>
    </xf>
    <xf numFmtId="176" fontId="21" fillId="2" borderId="6" xfId="12" applyNumberFormat="1" applyFill="1" applyBorder="1" applyAlignment="1">
      <alignment horizontal="center" vertical="center" wrapText="1"/>
    </xf>
    <xf numFmtId="176" fontId="21" fillId="2" borderId="9" xfId="12" applyNumberFormat="1" applyFill="1" applyBorder="1" applyAlignment="1">
      <alignment horizontal="center" vertical="center"/>
    </xf>
    <xf numFmtId="176" fontId="21" fillId="2" borderId="5" xfId="12" applyNumberFormat="1" applyFill="1" applyBorder="1" applyAlignment="1">
      <alignment horizontal="center" vertical="center"/>
    </xf>
    <xf numFmtId="176" fontId="21" fillId="2" borderId="1" xfId="12" applyNumberFormat="1" applyFill="1" applyBorder="1" applyAlignment="1">
      <alignment horizontal="center" vertical="center"/>
    </xf>
  </cellXfs>
  <cellStyles count="30">
    <cellStyle name="백분율 2 2 3" xfId="26" xr:uid="{857A2D10-7FED-46B2-9B67-7EE509CC18C1}"/>
    <cellStyle name="쉼표 [0] 10" xfId="23" xr:uid="{3CB03956-6FCB-4840-BEBB-401DCEA85B95}"/>
    <cellStyle name="쉼표 [0] 10 4" xfId="28" xr:uid="{FE0A41F4-F13B-435A-BF54-01303B4100F8}"/>
    <cellStyle name="쉼표 [0] 2" xfId="1" xr:uid="{00000000-0005-0000-0000-000000000000}"/>
    <cellStyle name="쉼표 [0] 3" xfId="2" xr:uid="{00000000-0005-0000-0000-000001000000}"/>
    <cellStyle name="표준" xfId="0" builtinId="0"/>
    <cellStyle name="표준 10" xfId="3" xr:uid="{00000000-0005-0000-0000-000004000000}"/>
    <cellStyle name="표준 10 2" xfId="24" xr:uid="{7E9CEC72-E700-4FEA-8323-E55BAEE1C37C}"/>
    <cellStyle name="표준 10 2 2" xfId="29" xr:uid="{5E1F1C94-7492-4A29-9BEA-F815389BF651}"/>
    <cellStyle name="표준 11" xfId="4" xr:uid="{00000000-0005-0000-0000-000005000000}"/>
    <cellStyle name="표준 12" xfId="5" xr:uid="{00000000-0005-0000-0000-000006000000}"/>
    <cellStyle name="표준 13" xfId="6" xr:uid="{00000000-0005-0000-0000-000007000000}"/>
    <cellStyle name="표준 14" xfId="7" xr:uid="{00000000-0005-0000-0000-000008000000}"/>
    <cellStyle name="표준 15" xfId="8" xr:uid="{00000000-0005-0000-0000-000009000000}"/>
    <cellStyle name="표준 16" xfId="9" xr:uid="{00000000-0005-0000-0000-00000A000000}"/>
    <cellStyle name="표준 17" xfId="10" xr:uid="{00000000-0005-0000-0000-00000B000000}"/>
    <cellStyle name="표준 18" xfId="11" xr:uid="{00000000-0005-0000-0000-00000C000000}"/>
    <cellStyle name="표준 19" xfId="12" xr:uid="{00000000-0005-0000-0000-00000D000000}"/>
    <cellStyle name="표준 2" xfId="13" xr:uid="{00000000-0005-0000-0000-00000E000000}"/>
    <cellStyle name="표준 2 2" xfId="25" xr:uid="{BA2DE0C0-E204-4AF5-B627-C6F4EA4516A7}"/>
    <cellStyle name="표준 2 2 48" xfId="22" xr:uid="{DA19CA74-717A-41D0-A786-DE4DA9A74958}"/>
    <cellStyle name="표준 2 4" xfId="21" xr:uid="{184B87DC-9B77-4379-8244-0BACA7DD2742}"/>
    <cellStyle name="표준 3" xfId="14" xr:uid="{00000000-0005-0000-0000-00000F000000}"/>
    <cellStyle name="표준 31" xfId="27" xr:uid="{2D9AC033-C899-46FF-A343-CD84E56BB038}"/>
    <cellStyle name="표준 4" xfId="15" xr:uid="{00000000-0005-0000-0000-000010000000}"/>
    <cellStyle name="표준 5" xfId="16" xr:uid="{00000000-0005-0000-0000-000011000000}"/>
    <cellStyle name="표준 6" xfId="17" xr:uid="{00000000-0005-0000-0000-000012000000}"/>
    <cellStyle name="표준 7" xfId="18" xr:uid="{00000000-0005-0000-0000-000013000000}"/>
    <cellStyle name="표준 8" xfId="19" xr:uid="{00000000-0005-0000-0000-000014000000}"/>
    <cellStyle name="표준 9" xfId="20" xr:uid="{00000000-0005-0000-0000-00001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I114"/>
  <sheetViews>
    <sheetView tabSelected="1" workbookViewId="0">
      <selection activeCell="BL17" sqref="BL17"/>
    </sheetView>
  </sheetViews>
  <sheetFormatPr defaultRowHeight="18.399999999999999" customHeight="1" x14ac:dyDescent="0.15"/>
  <cols>
    <col min="1" max="1" width="25" style="1" customWidth="1"/>
    <col min="2" max="2" width="20" style="1" customWidth="1"/>
    <col min="3" max="3" width="8" style="1" customWidth="1"/>
    <col min="4" max="4" width="5" style="1" customWidth="1"/>
    <col min="5" max="12" width="13" style="1" customWidth="1"/>
    <col min="13" max="13" width="10" style="1" customWidth="1"/>
    <col min="14" max="59" width="0" style="1" hidden="1" customWidth="1"/>
    <col min="60" max="16384" width="9.33203125" style="1"/>
  </cols>
  <sheetData>
    <row r="1" spans="1:61" ht="18.399999999999999" customHeight="1" thickBot="1" x14ac:dyDescent="0.2">
      <c r="A1" s="1" t="s">
        <v>5</v>
      </c>
    </row>
    <row r="2" spans="1:61" ht="18.399999999999999" customHeight="1" x14ac:dyDescent="0.15">
      <c r="A2" s="15" t="s">
        <v>8</v>
      </c>
      <c r="B2" s="12" t="s">
        <v>22</v>
      </c>
      <c r="C2" s="12" t="s">
        <v>26</v>
      </c>
      <c r="D2" s="12" t="s">
        <v>17</v>
      </c>
      <c r="E2" s="12" t="s">
        <v>41</v>
      </c>
      <c r="F2" s="12" t="s">
        <v>42</v>
      </c>
      <c r="G2" s="12" t="s">
        <v>34</v>
      </c>
      <c r="H2" s="12" t="s">
        <v>42</v>
      </c>
      <c r="I2" s="12" t="s">
        <v>20</v>
      </c>
      <c r="J2" s="12" t="s">
        <v>42</v>
      </c>
      <c r="K2" s="12" t="s">
        <v>1</v>
      </c>
      <c r="L2" s="12" t="s">
        <v>42</v>
      </c>
      <c r="M2" s="13" t="s">
        <v>11</v>
      </c>
    </row>
    <row r="3" spans="1:61" ht="18.399999999999999" customHeight="1" thickBot="1" x14ac:dyDescent="0.2">
      <c r="A3" s="16" t="s">
        <v>42</v>
      </c>
      <c r="B3" s="17" t="s">
        <v>42</v>
      </c>
      <c r="C3" s="17" t="s">
        <v>42</v>
      </c>
      <c r="D3" s="17" t="s">
        <v>42</v>
      </c>
      <c r="E3" s="2" t="s">
        <v>10</v>
      </c>
      <c r="F3" s="2" t="s">
        <v>6</v>
      </c>
      <c r="G3" s="2" t="s">
        <v>10</v>
      </c>
      <c r="H3" s="2" t="s">
        <v>6</v>
      </c>
      <c r="I3" s="2" t="s">
        <v>10</v>
      </c>
      <c r="J3" s="2" t="s">
        <v>6</v>
      </c>
      <c r="K3" s="2" t="s">
        <v>10</v>
      </c>
      <c r="L3" s="2" t="s">
        <v>6</v>
      </c>
      <c r="M3" s="14" t="s">
        <v>42</v>
      </c>
      <c r="S3" s="3" t="s">
        <v>14</v>
      </c>
      <c r="T3" s="3" t="s">
        <v>35</v>
      </c>
      <c r="U3" s="3" t="s">
        <v>15</v>
      </c>
      <c r="V3" s="3" t="s">
        <v>7</v>
      </c>
      <c r="W3" s="3" t="s">
        <v>0</v>
      </c>
      <c r="X3" s="3" t="s">
        <v>13</v>
      </c>
      <c r="Y3" s="3" t="s">
        <v>33</v>
      </c>
    </row>
    <row r="4" spans="1:61" ht="18.399999999999999" customHeight="1" x14ac:dyDescent="0.15">
      <c r="A4" s="4" t="s">
        <v>96</v>
      </c>
      <c r="B4" s="5" t="s">
        <v>97</v>
      </c>
      <c r="C4" s="5">
        <v>1</v>
      </c>
      <c r="D4" s="5" t="s">
        <v>37</v>
      </c>
      <c r="F4" s="6"/>
      <c r="H4" s="6"/>
      <c r="J4" s="6"/>
      <c r="L4" s="6"/>
      <c r="M4" s="7"/>
      <c r="N4" s="1" t="s">
        <v>42</v>
      </c>
      <c r="O4" s="1" t="s">
        <v>23</v>
      </c>
    </row>
    <row r="5" spans="1:61" ht="18.399999999999999" customHeight="1" x14ac:dyDescent="0.15">
      <c r="A5" s="4" t="s">
        <v>71</v>
      </c>
      <c r="B5" s="5" t="s">
        <v>42</v>
      </c>
      <c r="C5" s="5">
        <v>1</v>
      </c>
      <c r="D5" s="5" t="s">
        <v>37</v>
      </c>
      <c r="E5" s="6"/>
      <c r="F5" s="6"/>
      <c r="G5" s="6"/>
      <c r="H5" s="6"/>
      <c r="I5" s="6"/>
      <c r="J5" s="6"/>
      <c r="K5" s="6"/>
      <c r="L5" s="6"/>
      <c r="M5" s="7"/>
      <c r="N5" s="1" t="s">
        <v>42</v>
      </c>
      <c r="P5" s="1" t="s">
        <v>4</v>
      </c>
      <c r="Q5" s="1" t="s">
        <v>42</v>
      </c>
      <c r="R5" s="1" t="s">
        <v>12</v>
      </c>
      <c r="BI5" s="8" t="str">
        <f>HYPERLINK("#내역서!A38","A100 →")</f>
        <v>A100 →</v>
      </c>
    </row>
    <row r="6" spans="1:61" ht="18.399999999999999" customHeight="1" x14ac:dyDescent="0.15">
      <c r="A6" s="4" t="s">
        <v>49</v>
      </c>
      <c r="B6" s="5" t="s">
        <v>42</v>
      </c>
      <c r="C6" s="5">
        <v>1</v>
      </c>
      <c r="D6" s="5" t="s">
        <v>37</v>
      </c>
      <c r="E6" s="6"/>
      <c r="F6" s="6"/>
      <c r="G6" s="6"/>
      <c r="H6" s="6"/>
      <c r="I6" s="6"/>
      <c r="J6" s="6"/>
      <c r="K6" s="6"/>
      <c r="L6" s="6"/>
      <c r="M6" s="7"/>
      <c r="N6" s="1" t="s">
        <v>42</v>
      </c>
      <c r="P6" s="1" t="s">
        <v>40</v>
      </c>
      <c r="Q6" s="1" t="s">
        <v>42</v>
      </c>
      <c r="R6" s="1" t="s">
        <v>2</v>
      </c>
      <c r="BI6" s="8" t="str">
        <f>HYPERLINK("#내역서!A56","A200 →")</f>
        <v>A200 →</v>
      </c>
    </row>
    <row r="7" spans="1:61" ht="18.399999999999999" customHeight="1" x14ac:dyDescent="0.15">
      <c r="A7" s="4" t="s">
        <v>50</v>
      </c>
      <c r="B7" s="5" t="s">
        <v>42</v>
      </c>
      <c r="C7" s="5">
        <v>1</v>
      </c>
      <c r="D7" s="5" t="s">
        <v>37</v>
      </c>
      <c r="E7" s="6"/>
      <c r="F7" s="6"/>
      <c r="G7" s="6"/>
      <c r="H7" s="6"/>
      <c r="I7" s="6"/>
      <c r="J7" s="6"/>
      <c r="K7" s="6"/>
      <c r="L7" s="6"/>
      <c r="M7" s="7"/>
      <c r="N7" s="1" t="s">
        <v>42</v>
      </c>
      <c r="P7" s="1" t="s">
        <v>28</v>
      </c>
      <c r="Q7" s="1" t="s">
        <v>42</v>
      </c>
      <c r="R7" s="1" t="s">
        <v>9</v>
      </c>
      <c r="BI7" s="8" t="str">
        <f>HYPERLINK("#내역서!A65","A300 →")</f>
        <v>A300 →</v>
      </c>
    </row>
    <row r="8" spans="1:61" ht="18.399999999999999" customHeight="1" x14ac:dyDescent="0.15">
      <c r="A8" s="4" t="s">
        <v>98</v>
      </c>
      <c r="B8" s="5" t="s">
        <v>42</v>
      </c>
      <c r="C8" s="5">
        <v>1</v>
      </c>
      <c r="D8" s="5" t="s">
        <v>37</v>
      </c>
      <c r="E8" s="6"/>
      <c r="F8" s="6"/>
      <c r="G8" s="6"/>
      <c r="H8" s="6"/>
      <c r="I8" s="6"/>
      <c r="J8" s="6"/>
      <c r="K8" s="6"/>
      <c r="L8" s="6"/>
      <c r="M8" s="7"/>
      <c r="N8" s="1" t="s">
        <v>42</v>
      </c>
      <c r="P8" s="1" t="s">
        <v>16</v>
      </c>
      <c r="Q8" s="1" t="s">
        <v>42</v>
      </c>
      <c r="R8" s="1" t="s">
        <v>32</v>
      </c>
      <c r="BI8" s="8" t="str">
        <f>HYPERLINK("#내역서!A71","A400 →")</f>
        <v>A400 →</v>
      </c>
    </row>
    <row r="9" spans="1:61" ht="18.399999999999999" customHeight="1" x14ac:dyDescent="0.15">
      <c r="A9" s="4" t="s">
        <v>229</v>
      </c>
      <c r="B9" s="5" t="s">
        <v>42</v>
      </c>
      <c r="C9" s="5"/>
      <c r="D9" s="5" t="s">
        <v>37</v>
      </c>
      <c r="E9" s="6"/>
      <c r="F9" s="6"/>
      <c r="G9" s="3"/>
      <c r="H9" s="6"/>
      <c r="I9" s="3"/>
      <c r="J9" s="6"/>
      <c r="K9" s="3"/>
      <c r="L9" s="6"/>
      <c r="M9" s="7"/>
      <c r="N9" s="1" t="s">
        <v>42</v>
      </c>
      <c r="P9" s="1" t="s">
        <v>39</v>
      </c>
      <c r="Q9" s="1" t="s">
        <v>42</v>
      </c>
      <c r="R9" s="1" t="s">
        <v>42</v>
      </c>
    </row>
    <row r="10" spans="1:61" ht="18.399999999999999" customHeight="1" x14ac:dyDescent="0.15">
      <c r="A10" s="4" t="s">
        <v>230</v>
      </c>
      <c r="B10" s="5" t="s">
        <v>231</v>
      </c>
      <c r="C10" s="5">
        <v>1</v>
      </c>
      <c r="D10" s="5" t="s">
        <v>37</v>
      </c>
      <c r="E10" s="6"/>
      <c r="F10" s="6"/>
      <c r="G10" s="3"/>
      <c r="H10" s="6"/>
      <c r="I10" s="3"/>
      <c r="J10" s="6"/>
      <c r="K10" s="3"/>
      <c r="L10" s="6"/>
      <c r="M10" s="7"/>
      <c r="N10" s="1" t="s">
        <v>42</v>
      </c>
      <c r="P10" s="1" t="s">
        <v>27</v>
      </c>
      <c r="Q10" s="1" t="s">
        <v>42</v>
      </c>
      <c r="R10" s="1" t="s">
        <v>38</v>
      </c>
      <c r="X10" s="1" t="s">
        <v>232</v>
      </c>
    </row>
    <row r="11" spans="1:61" ht="18.399999999999999" customHeight="1" x14ac:dyDescent="0.15">
      <c r="A11" s="4" t="s">
        <v>233</v>
      </c>
      <c r="B11" s="5" t="s">
        <v>234</v>
      </c>
      <c r="C11" s="5">
        <v>1</v>
      </c>
      <c r="D11" s="5" t="s">
        <v>37</v>
      </c>
      <c r="E11" s="6"/>
      <c r="F11" s="6"/>
      <c r="G11" s="3"/>
      <c r="H11" s="6"/>
      <c r="I11" s="3"/>
      <c r="J11" s="6"/>
      <c r="K11" s="3"/>
      <c r="L11" s="6"/>
      <c r="M11" s="7"/>
      <c r="N11" s="1" t="s">
        <v>42</v>
      </c>
      <c r="P11" s="1" t="s">
        <v>51</v>
      </c>
      <c r="Q11" s="1" t="s">
        <v>42</v>
      </c>
      <c r="R11" s="1" t="s">
        <v>38</v>
      </c>
      <c r="X11" s="1" t="s">
        <v>235</v>
      </c>
    </row>
    <row r="12" spans="1:61" ht="18.399999999999999" customHeight="1" x14ac:dyDescent="0.15">
      <c r="A12" s="4" t="s">
        <v>236</v>
      </c>
      <c r="B12" s="5" t="s">
        <v>237</v>
      </c>
      <c r="C12" s="5">
        <v>1</v>
      </c>
      <c r="D12" s="5" t="s">
        <v>37</v>
      </c>
      <c r="E12" s="6"/>
      <c r="F12" s="6"/>
      <c r="G12" s="3"/>
      <c r="H12" s="6"/>
      <c r="I12" s="3"/>
      <c r="J12" s="6"/>
      <c r="K12" s="3"/>
      <c r="L12" s="6"/>
      <c r="M12" s="7"/>
      <c r="N12" s="1" t="s">
        <v>42</v>
      </c>
      <c r="P12" s="1" t="s">
        <v>52</v>
      </c>
      <c r="Q12" s="1" t="s">
        <v>42</v>
      </c>
      <c r="R12" s="1" t="s">
        <v>38</v>
      </c>
      <c r="X12" s="1" t="s">
        <v>238</v>
      </c>
    </row>
    <row r="13" spans="1:61" ht="18.399999999999999" customHeight="1" x14ac:dyDescent="0.15">
      <c r="A13" s="4" t="s">
        <v>239</v>
      </c>
      <c r="B13" s="5" t="s">
        <v>240</v>
      </c>
      <c r="C13" s="5">
        <v>1</v>
      </c>
      <c r="D13" s="5" t="s">
        <v>37</v>
      </c>
      <c r="E13" s="6"/>
      <c r="F13" s="6"/>
      <c r="G13" s="3"/>
      <c r="H13" s="6"/>
      <c r="I13" s="3"/>
      <c r="J13" s="6"/>
      <c r="K13" s="3"/>
      <c r="L13" s="6"/>
      <c r="M13" s="7"/>
      <c r="N13" s="1" t="s">
        <v>42</v>
      </c>
      <c r="P13" s="1" t="s">
        <v>80</v>
      </c>
      <c r="Q13" s="1" t="s">
        <v>42</v>
      </c>
      <c r="R13" s="1" t="s">
        <v>38</v>
      </c>
      <c r="X13" s="1" t="s">
        <v>241</v>
      </c>
    </row>
    <row r="14" spans="1:61" ht="18.399999999999999" customHeight="1" x14ac:dyDescent="0.15">
      <c r="A14" s="4" t="s">
        <v>242</v>
      </c>
      <c r="B14" s="5" t="s">
        <v>243</v>
      </c>
      <c r="C14" s="5">
        <v>1</v>
      </c>
      <c r="D14" s="5" t="s">
        <v>37</v>
      </c>
      <c r="E14" s="6"/>
      <c r="F14" s="6"/>
      <c r="G14" s="3"/>
      <c r="H14" s="6"/>
      <c r="I14" s="3"/>
      <c r="J14" s="6"/>
      <c r="K14" s="3"/>
      <c r="L14" s="6"/>
      <c r="M14" s="7"/>
      <c r="N14" s="1" t="s">
        <v>42</v>
      </c>
      <c r="P14" s="1" t="s">
        <v>90</v>
      </c>
      <c r="Q14" s="1" t="s">
        <v>42</v>
      </c>
      <c r="R14" s="1" t="s">
        <v>38</v>
      </c>
      <c r="X14" s="1" t="s">
        <v>244</v>
      </c>
    </row>
    <row r="15" spans="1:61" ht="18.399999999999999" customHeight="1" x14ac:dyDescent="0.15">
      <c r="A15" s="4" t="s">
        <v>245</v>
      </c>
      <c r="B15" s="5" t="s">
        <v>246</v>
      </c>
      <c r="C15" s="5">
        <v>1</v>
      </c>
      <c r="D15" s="5" t="s">
        <v>37</v>
      </c>
      <c r="E15" s="6"/>
      <c r="F15" s="6"/>
      <c r="G15" s="3"/>
      <c r="H15" s="6"/>
      <c r="I15" s="3"/>
      <c r="J15" s="6"/>
      <c r="K15" s="3"/>
      <c r="L15" s="6"/>
      <c r="M15" s="7"/>
      <c r="N15" s="1" t="s">
        <v>42</v>
      </c>
      <c r="P15" s="1" t="s">
        <v>91</v>
      </c>
      <c r="Q15" s="1" t="s">
        <v>42</v>
      </c>
      <c r="R15" s="1" t="s">
        <v>38</v>
      </c>
      <c r="X15" s="1" t="s">
        <v>247</v>
      </c>
    </row>
    <row r="16" spans="1:61" ht="18.399999999999999" customHeight="1" x14ac:dyDescent="0.15">
      <c r="A16" s="4" t="s">
        <v>248</v>
      </c>
      <c r="B16" s="5" t="s">
        <v>249</v>
      </c>
      <c r="C16" s="5">
        <v>1</v>
      </c>
      <c r="D16" s="5" t="s">
        <v>37</v>
      </c>
      <c r="E16" s="6"/>
      <c r="F16" s="6"/>
      <c r="G16" s="3"/>
      <c r="H16" s="6"/>
      <c r="I16" s="3"/>
      <c r="J16" s="6"/>
      <c r="K16" s="3"/>
      <c r="L16" s="6"/>
      <c r="M16" s="7"/>
      <c r="N16" s="1" t="s">
        <v>42</v>
      </c>
      <c r="P16" s="1" t="s">
        <v>81</v>
      </c>
      <c r="Q16" s="1" t="s">
        <v>42</v>
      </c>
      <c r="R16" s="1" t="s">
        <v>38</v>
      </c>
      <c r="X16" s="1" t="s">
        <v>250</v>
      </c>
    </row>
    <row r="17" spans="1:61" ht="18.399999999999999" customHeight="1" x14ac:dyDescent="0.15">
      <c r="A17" s="4" t="s">
        <v>251</v>
      </c>
      <c r="B17" s="5" t="s">
        <v>252</v>
      </c>
      <c r="C17" s="5">
        <v>1</v>
      </c>
      <c r="D17" s="5" t="s">
        <v>37</v>
      </c>
      <c r="E17" s="6"/>
      <c r="F17" s="6"/>
      <c r="G17" s="3"/>
      <c r="H17" s="6"/>
      <c r="I17" s="3"/>
      <c r="J17" s="6"/>
      <c r="K17" s="3"/>
      <c r="L17" s="6"/>
      <c r="M17" s="7"/>
      <c r="N17" s="1" t="s">
        <v>42</v>
      </c>
      <c r="P17" s="1" t="s">
        <v>82</v>
      </c>
      <c r="Q17" s="1" t="s">
        <v>42</v>
      </c>
      <c r="R17" s="1" t="s">
        <v>38</v>
      </c>
      <c r="X17" s="1" t="s">
        <v>253</v>
      </c>
    </row>
    <row r="18" spans="1:61" ht="18.399999999999999" customHeight="1" x14ac:dyDescent="0.15">
      <c r="A18" s="4" t="s">
        <v>254</v>
      </c>
      <c r="B18" s="5" t="s">
        <v>255</v>
      </c>
      <c r="C18" s="5">
        <v>1</v>
      </c>
      <c r="D18" s="5" t="s">
        <v>37</v>
      </c>
      <c r="E18" s="6"/>
      <c r="F18" s="6"/>
      <c r="G18" s="3"/>
      <c r="H18" s="6"/>
      <c r="I18" s="3"/>
      <c r="J18" s="6"/>
      <c r="K18" s="3"/>
      <c r="L18" s="6"/>
      <c r="M18" s="7"/>
      <c r="N18" s="1" t="s">
        <v>42</v>
      </c>
      <c r="P18" s="1" t="s">
        <v>83</v>
      </c>
      <c r="Q18" s="1" t="s">
        <v>42</v>
      </c>
      <c r="R18" s="1" t="s">
        <v>38</v>
      </c>
      <c r="X18" s="1" t="s">
        <v>256</v>
      </c>
    </row>
    <row r="19" spans="1:61" ht="18.399999999999999" customHeight="1" x14ac:dyDescent="0.15">
      <c r="A19" s="4" t="s">
        <v>257</v>
      </c>
      <c r="B19" s="5" t="s">
        <v>258</v>
      </c>
      <c r="C19" s="5">
        <v>1</v>
      </c>
      <c r="D19" s="5" t="s">
        <v>37</v>
      </c>
      <c r="E19" s="6"/>
      <c r="F19" s="6"/>
      <c r="G19" s="3"/>
      <c r="H19" s="6"/>
      <c r="I19" s="3"/>
      <c r="J19" s="6"/>
      <c r="K19" s="3"/>
      <c r="L19" s="6"/>
      <c r="M19" s="7"/>
      <c r="N19" s="1" t="s">
        <v>42</v>
      </c>
      <c r="P19" s="1" t="s">
        <v>84</v>
      </c>
      <c r="Q19" s="1" t="s">
        <v>42</v>
      </c>
      <c r="R19" s="1" t="s">
        <v>38</v>
      </c>
      <c r="X19" s="1" t="s">
        <v>259</v>
      </c>
    </row>
    <row r="20" spans="1:61" ht="18.399999999999999" customHeight="1" x14ac:dyDescent="0.15">
      <c r="A20" s="4" t="s">
        <v>260</v>
      </c>
      <c r="B20" s="5" t="s">
        <v>261</v>
      </c>
      <c r="C20" s="5">
        <v>1</v>
      </c>
      <c r="D20" s="5" t="s">
        <v>37</v>
      </c>
      <c r="E20" s="6"/>
      <c r="F20" s="6"/>
      <c r="G20" s="3"/>
      <c r="H20" s="6"/>
      <c r="I20" s="3"/>
      <c r="J20" s="6"/>
      <c r="K20" s="3"/>
      <c r="L20" s="6"/>
      <c r="M20" s="7"/>
      <c r="N20" s="1" t="s">
        <v>42</v>
      </c>
      <c r="P20" s="1" t="s">
        <v>92</v>
      </c>
      <c r="Q20" s="1" t="s">
        <v>42</v>
      </c>
      <c r="R20" s="1" t="s">
        <v>38</v>
      </c>
      <c r="X20" s="1" t="s">
        <v>262</v>
      </c>
    </row>
    <row r="21" spans="1:61" ht="18.399999999999999" customHeight="1" x14ac:dyDescent="0.15">
      <c r="A21" s="4" t="s">
        <v>263</v>
      </c>
      <c r="B21" s="5" t="s">
        <v>264</v>
      </c>
      <c r="C21" s="5">
        <v>1</v>
      </c>
      <c r="D21" s="5" t="s">
        <v>37</v>
      </c>
      <c r="E21" s="6"/>
      <c r="F21" s="6"/>
      <c r="G21" s="3"/>
      <c r="H21" s="6"/>
      <c r="I21" s="3"/>
      <c r="J21" s="6"/>
      <c r="K21" s="3"/>
      <c r="L21" s="6"/>
      <c r="M21" s="7"/>
      <c r="N21" s="1" t="s">
        <v>42</v>
      </c>
      <c r="P21" s="1" t="s">
        <v>85</v>
      </c>
      <c r="Q21" s="1" t="s">
        <v>42</v>
      </c>
      <c r="R21" s="1" t="s">
        <v>38</v>
      </c>
      <c r="X21" s="1" t="s">
        <v>265</v>
      </c>
    </row>
    <row r="22" spans="1:61" ht="18.399999999999999" customHeight="1" x14ac:dyDescent="0.15">
      <c r="A22" s="4" t="s">
        <v>266</v>
      </c>
      <c r="B22" s="5" t="s">
        <v>267</v>
      </c>
      <c r="C22" s="5">
        <v>1</v>
      </c>
      <c r="D22" s="5" t="s">
        <v>37</v>
      </c>
      <c r="E22" s="6"/>
      <c r="F22" s="6"/>
      <c r="G22" s="3"/>
      <c r="H22" s="6"/>
      <c r="I22" s="3"/>
      <c r="J22" s="6"/>
      <c r="K22" s="3"/>
      <c r="L22" s="6"/>
      <c r="M22" s="7"/>
      <c r="N22" s="1" t="s">
        <v>42</v>
      </c>
      <c r="P22" s="1" t="s">
        <v>93</v>
      </c>
      <c r="Q22" s="1" t="s">
        <v>42</v>
      </c>
      <c r="R22" s="1" t="s">
        <v>38</v>
      </c>
      <c r="X22" s="1" t="s">
        <v>268</v>
      </c>
    </row>
    <row r="23" spans="1:61" ht="18.399999999999999" customHeight="1" x14ac:dyDescent="0.15">
      <c r="A23" s="4" t="s">
        <v>269</v>
      </c>
      <c r="B23" s="5" t="s">
        <v>270</v>
      </c>
      <c r="C23" s="5">
        <v>1</v>
      </c>
      <c r="D23" s="5" t="s">
        <v>37</v>
      </c>
      <c r="E23" s="6"/>
      <c r="F23" s="6"/>
      <c r="G23" s="3"/>
      <c r="H23" s="6"/>
      <c r="I23" s="3"/>
      <c r="J23" s="6"/>
      <c r="K23" s="3"/>
      <c r="L23" s="6"/>
      <c r="M23" s="7"/>
      <c r="N23" s="1" t="s">
        <v>42</v>
      </c>
      <c r="P23" s="1" t="s">
        <v>94</v>
      </c>
      <c r="Q23" s="1" t="s">
        <v>42</v>
      </c>
      <c r="R23" s="1" t="s">
        <v>38</v>
      </c>
      <c r="X23" s="1" t="s">
        <v>271</v>
      </c>
    </row>
    <row r="24" spans="1:61" ht="18.399999999999999" customHeight="1" x14ac:dyDescent="0.15">
      <c r="A24" s="4" t="s">
        <v>272</v>
      </c>
      <c r="B24" s="5" t="s">
        <v>42</v>
      </c>
      <c r="C24" s="5">
        <v>1</v>
      </c>
      <c r="D24" s="5" t="s">
        <v>37</v>
      </c>
      <c r="E24" s="6"/>
      <c r="F24" s="6"/>
      <c r="G24" s="6"/>
      <c r="H24" s="6"/>
      <c r="I24" s="6"/>
      <c r="J24" s="6"/>
      <c r="K24" s="6"/>
      <c r="L24" s="6"/>
      <c r="M24" s="7"/>
      <c r="N24" s="1" t="s">
        <v>42</v>
      </c>
      <c r="P24" s="1" t="s">
        <v>273</v>
      </c>
      <c r="Q24" s="1" t="s">
        <v>42</v>
      </c>
      <c r="R24" s="1" t="s">
        <v>53</v>
      </c>
      <c r="BI24" s="8" t="str">
        <f>HYPERLINK("#내역서!A87","C100 →")</f>
        <v>C100 →</v>
      </c>
    </row>
    <row r="25" spans="1:61" ht="18.399999999999999" customHeight="1" x14ac:dyDescent="0.15">
      <c r="A25" s="4" t="s">
        <v>274</v>
      </c>
      <c r="B25" s="5" t="s">
        <v>42</v>
      </c>
      <c r="C25" s="5">
        <v>1</v>
      </c>
      <c r="D25" s="5" t="s">
        <v>37</v>
      </c>
      <c r="E25" s="6"/>
      <c r="F25" s="6"/>
      <c r="G25" s="6"/>
      <c r="H25" s="6"/>
      <c r="I25" s="6"/>
      <c r="J25" s="6"/>
      <c r="K25" s="6"/>
      <c r="L25" s="6"/>
      <c r="M25" s="7"/>
      <c r="N25" s="1" t="s">
        <v>42</v>
      </c>
      <c r="P25" s="1" t="s">
        <v>275</v>
      </c>
      <c r="Q25" s="1" t="s">
        <v>42</v>
      </c>
      <c r="R25" s="1" t="s">
        <v>73</v>
      </c>
      <c r="BI25" s="8" t="str">
        <f>HYPERLINK("#내역서!A91","C200 →")</f>
        <v>C200 →</v>
      </c>
    </row>
    <row r="26" spans="1:61" ht="18.399999999999999" customHeight="1" x14ac:dyDescent="0.15">
      <c r="A26" s="4" t="s">
        <v>276</v>
      </c>
      <c r="B26" s="5" t="s">
        <v>42</v>
      </c>
      <c r="C26" s="5"/>
      <c r="D26" s="5" t="s">
        <v>37</v>
      </c>
      <c r="E26" s="6"/>
      <c r="F26" s="6"/>
      <c r="G26" s="3"/>
      <c r="H26" s="6"/>
      <c r="I26" s="3"/>
      <c r="J26" s="6"/>
      <c r="K26" s="3"/>
      <c r="L26" s="6"/>
      <c r="M26" s="7"/>
      <c r="N26" s="1" t="s">
        <v>42</v>
      </c>
      <c r="P26" s="1" t="s">
        <v>277</v>
      </c>
      <c r="Q26" s="1" t="s">
        <v>42</v>
      </c>
      <c r="R26" s="1" t="s">
        <v>42</v>
      </c>
    </row>
    <row r="27" spans="1:61" ht="18.399999999999999" customHeight="1" x14ac:dyDescent="0.15">
      <c r="A27" s="4" t="s">
        <v>278</v>
      </c>
      <c r="B27" s="5" t="s">
        <v>279</v>
      </c>
      <c r="C27" s="5">
        <v>1</v>
      </c>
      <c r="D27" s="5" t="s">
        <v>37</v>
      </c>
      <c r="E27" s="6"/>
      <c r="F27" s="6"/>
      <c r="G27" s="3"/>
      <c r="H27" s="6"/>
      <c r="I27" s="3"/>
      <c r="J27" s="6"/>
      <c r="K27" s="3"/>
      <c r="L27" s="6"/>
      <c r="M27" s="7"/>
      <c r="N27" s="1" t="s">
        <v>42</v>
      </c>
      <c r="P27" s="1" t="s">
        <v>280</v>
      </c>
      <c r="Q27" s="1" t="s">
        <v>42</v>
      </c>
      <c r="R27" s="1" t="s">
        <v>38</v>
      </c>
      <c r="X27" s="1" t="s">
        <v>281</v>
      </c>
    </row>
    <row r="28" spans="1:61" ht="18.399999999999999" customHeight="1" x14ac:dyDescent="0.15">
      <c r="A28" s="4" t="s">
        <v>282</v>
      </c>
      <c r="B28" s="5" t="s">
        <v>283</v>
      </c>
      <c r="C28" s="5">
        <v>1</v>
      </c>
      <c r="D28" s="5" t="s">
        <v>37</v>
      </c>
      <c r="E28" s="6"/>
      <c r="F28" s="6"/>
      <c r="G28" s="3"/>
      <c r="H28" s="6"/>
      <c r="I28" s="3"/>
      <c r="J28" s="6"/>
      <c r="K28" s="3"/>
      <c r="L28" s="6"/>
      <c r="M28" s="7"/>
      <c r="N28" s="1" t="s">
        <v>42</v>
      </c>
      <c r="P28" s="1" t="s">
        <v>284</v>
      </c>
      <c r="Q28" s="1" t="s">
        <v>42</v>
      </c>
      <c r="R28" s="1" t="s">
        <v>38</v>
      </c>
      <c r="X28" s="1" t="s">
        <v>285</v>
      </c>
    </row>
    <row r="29" spans="1:61" ht="18.399999999999999" customHeight="1" x14ac:dyDescent="0.15">
      <c r="A29" s="4" t="s">
        <v>286</v>
      </c>
      <c r="B29" s="5" t="s">
        <v>42</v>
      </c>
      <c r="C29" s="5">
        <v>1</v>
      </c>
      <c r="D29" s="5" t="s">
        <v>37</v>
      </c>
      <c r="E29" s="6"/>
      <c r="F29" s="6"/>
      <c r="G29" s="3"/>
      <c r="H29" s="6"/>
      <c r="I29" s="3"/>
      <c r="J29" s="6"/>
      <c r="K29" s="3"/>
      <c r="L29" s="6"/>
      <c r="M29" s="7"/>
      <c r="N29" s="1" t="s">
        <v>42</v>
      </c>
      <c r="P29" s="1" t="s">
        <v>287</v>
      </c>
      <c r="Q29" s="1" t="s">
        <v>42</v>
      </c>
      <c r="R29" s="1" t="s">
        <v>38</v>
      </c>
      <c r="X29" s="1" t="s">
        <v>288</v>
      </c>
    </row>
    <row r="30" spans="1:61" ht="18.399999999999999" customHeight="1" x14ac:dyDescent="0.15">
      <c r="A30" s="4" t="s">
        <v>289</v>
      </c>
      <c r="B30" s="5" t="s">
        <v>42</v>
      </c>
      <c r="C30" s="5">
        <v>1</v>
      </c>
      <c r="D30" s="5" t="s">
        <v>37</v>
      </c>
      <c r="E30" s="6"/>
      <c r="F30" s="6"/>
      <c r="G30" s="6"/>
      <c r="H30" s="6"/>
      <c r="I30" s="6"/>
      <c r="J30" s="6"/>
      <c r="K30" s="6"/>
      <c r="L30" s="6"/>
      <c r="M30" s="7"/>
      <c r="N30" s="1" t="s">
        <v>42</v>
      </c>
      <c r="P30" s="1" t="s">
        <v>290</v>
      </c>
      <c r="Q30" s="1" t="s">
        <v>42</v>
      </c>
      <c r="R30" s="1" t="s">
        <v>99</v>
      </c>
      <c r="BI30" s="8" t="str">
        <f>HYPERLINK("#내역서!A99","C300 →")</f>
        <v>C300 →</v>
      </c>
    </row>
    <row r="31" spans="1:61" ht="18.399999999999999" customHeight="1" x14ac:dyDescent="0.15">
      <c r="A31" s="4" t="s">
        <v>291</v>
      </c>
      <c r="B31" s="5" t="s">
        <v>42</v>
      </c>
      <c r="C31" s="5"/>
      <c r="D31" s="5" t="s">
        <v>37</v>
      </c>
      <c r="E31" s="6"/>
      <c r="F31" s="6"/>
      <c r="G31" s="3"/>
      <c r="H31" s="6"/>
      <c r="I31" s="3"/>
      <c r="J31" s="6"/>
      <c r="K31" s="3"/>
      <c r="L31" s="6"/>
      <c r="M31" s="7"/>
      <c r="N31" s="1" t="s">
        <v>42</v>
      </c>
      <c r="P31" s="1" t="s">
        <v>95</v>
      </c>
      <c r="Q31" s="1" t="s">
        <v>42</v>
      </c>
      <c r="R31" s="1" t="s">
        <v>42</v>
      </c>
    </row>
    <row r="32" spans="1:61" ht="18.399999999999999" customHeight="1" x14ac:dyDescent="0.15">
      <c r="A32" s="4" t="s">
        <v>292</v>
      </c>
      <c r="B32" s="5" t="s">
        <v>293</v>
      </c>
      <c r="C32" s="5">
        <v>1</v>
      </c>
      <c r="D32" s="5" t="s">
        <v>37</v>
      </c>
      <c r="E32" s="6"/>
      <c r="F32" s="6"/>
      <c r="G32" s="3"/>
      <c r="H32" s="6"/>
      <c r="I32" s="3"/>
      <c r="J32" s="6"/>
      <c r="K32" s="3"/>
      <c r="L32" s="6"/>
      <c r="M32" s="7"/>
      <c r="N32" s="1" t="s">
        <v>42</v>
      </c>
      <c r="P32" s="1" t="s">
        <v>294</v>
      </c>
      <c r="Q32" s="1" t="s">
        <v>42</v>
      </c>
      <c r="R32" s="1" t="s">
        <v>38</v>
      </c>
      <c r="X32" s="1" t="s">
        <v>295</v>
      </c>
    </row>
    <row r="33" spans="1:61" ht="18.399999999999999" customHeight="1" x14ac:dyDescent="0.15">
      <c r="A33" s="4" t="s">
        <v>296</v>
      </c>
      <c r="B33" s="5" t="s">
        <v>42</v>
      </c>
      <c r="C33" s="5"/>
      <c r="D33" s="5" t="s">
        <v>42</v>
      </c>
      <c r="E33" s="6"/>
      <c r="F33" s="6"/>
      <c r="G33" s="3"/>
      <c r="H33" s="6"/>
      <c r="I33" s="3"/>
      <c r="J33" s="6"/>
      <c r="K33" s="3"/>
      <c r="L33" s="6"/>
      <c r="M33" s="7"/>
      <c r="N33" s="1" t="s">
        <v>42</v>
      </c>
      <c r="P33" s="1" t="s">
        <v>297</v>
      </c>
      <c r="Q33" s="1" t="s">
        <v>42</v>
      </c>
      <c r="R33" s="1" t="s">
        <v>42</v>
      </c>
    </row>
    <row r="34" spans="1:61" ht="18.399999999999999" customHeight="1" x14ac:dyDescent="0.15">
      <c r="A34" s="4" t="s">
        <v>298</v>
      </c>
      <c r="B34" s="5" t="s">
        <v>42</v>
      </c>
      <c r="C34" s="5">
        <v>1</v>
      </c>
      <c r="D34" s="5" t="s">
        <v>37</v>
      </c>
      <c r="E34" s="6"/>
      <c r="F34" s="6"/>
      <c r="G34" s="6"/>
      <c r="H34" s="6"/>
      <c r="I34" s="6"/>
      <c r="J34" s="6"/>
      <c r="K34" s="6"/>
      <c r="L34" s="6"/>
      <c r="M34" s="7"/>
      <c r="N34" s="1" t="s">
        <v>42</v>
      </c>
      <c r="P34" s="1" t="s">
        <v>299</v>
      </c>
      <c r="Q34" s="1" t="s">
        <v>42</v>
      </c>
      <c r="R34" s="1" t="s">
        <v>21</v>
      </c>
      <c r="BI34" s="8" t="str">
        <f>HYPERLINK("#내역서!A102","D100 →")</f>
        <v>D100 →</v>
      </c>
    </row>
    <row r="35" spans="1:61" ht="18.399999999999999" customHeight="1" x14ac:dyDescent="0.15">
      <c r="A35" s="4" t="s">
        <v>300</v>
      </c>
      <c r="B35" s="5" t="s">
        <v>42</v>
      </c>
      <c r="C35" s="5">
        <v>1</v>
      </c>
      <c r="D35" s="5" t="s">
        <v>37</v>
      </c>
      <c r="E35" s="6"/>
      <c r="F35" s="6"/>
      <c r="G35" s="6"/>
      <c r="H35" s="6"/>
      <c r="I35" s="6"/>
      <c r="J35" s="6"/>
      <c r="K35" s="6"/>
      <c r="L35" s="6"/>
      <c r="M35" s="7"/>
      <c r="N35" s="1" t="s">
        <v>42</v>
      </c>
      <c r="P35" s="1" t="s">
        <v>301</v>
      </c>
      <c r="Q35" s="1" t="s">
        <v>42</v>
      </c>
      <c r="R35" s="1" t="s">
        <v>100</v>
      </c>
      <c r="BI35" s="8" t="str">
        <f>HYPERLINK("#내역서!A110","D200 →")</f>
        <v>D200 →</v>
      </c>
    </row>
    <row r="36" spans="1:61" ht="18.399999999999999" customHeight="1" x14ac:dyDescent="0.15">
      <c r="A36" s="4" t="s">
        <v>302</v>
      </c>
      <c r="B36" s="5" t="s">
        <v>42</v>
      </c>
      <c r="C36" s="5"/>
      <c r="D36" s="5" t="s">
        <v>37</v>
      </c>
      <c r="E36" s="6"/>
      <c r="F36" s="6"/>
      <c r="G36" s="3"/>
      <c r="H36" s="6"/>
      <c r="I36" s="3"/>
      <c r="J36" s="6"/>
      <c r="K36" s="3"/>
      <c r="L36" s="6"/>
      <c r="M36" s="7"/>
      <c r="N36" s="1" t="s">
        <v>42</v>
      </c>
      <c r="P36" s="1" t="s">
        <v>303</v>
      </c>
      <c r="Q36" s="1" t="s">
        <v>42</v>
      </c>
      <c r="R36" s="1" t="s">
        <v>42</v>
      </c>
    </row>
    <row r="37" spans="1:61" ht="18.399999999999999" customHeight="1" x14ac:dyDescent="0.15">
      <c r="A37" s="4" t="s">
        <v>19</v>
      </c>
      <c r="B37" s="5" t="s">
        <v>42</v>
      </c>
      <c r="C37" s="5"/>
      <c r="D37" s="5" t="s">
        <v>42</v>
      </c>
      <c r="E37" s="6"/>
      <c r="F37" s="6"/>
      <c r="G37" s="3"/>
      <c r="H37" s="6"/>
      <c r="I37" s="3"/>
      <c r="J37" s="6"/>
      <c r="K37" s="3"/>
      <c r="L37" s="6"/>
      <c r="M37" s="7"/>
      <c r="N37" s="1" t="s">
        <v>42</v>
      </c>
      <c r="P37" s="1" t="s">
        <v>36</v>
      </c>
      <c r="Q37" s="1" t="s">
        <v>42</v>
      </c>
      <c r="R37" s="1" t="s">
        <v>42</v>
      </c>
    </row>
    <row r="38" spans="1:61" ht="18.399999999999999" customHeight="1" x14ac:dyDescent="0.15">
      <c r="A38" s="4" t="s">
        <v>54</v>
      </c>
      <c r="B38" s="5" t="s">
        <v>42</v>
      </c>
      <c r="C38" s="5">
        <v>1</v>
      </c>
      <c r="D38" s="5" t="s">
        <v>37</v>
      </c>
      <c r="E38" s="3"/>
      <c r="F38" s="6"/>
      <c r="G38" s="3"/>
      <c r="H38" s="6"/>
      <c r="I38" s="3"/>
      <c r="J38" s="6"/>
      <c r="K38" s="3"/>
      <c r="L38" s="6"/>
      <c r="M38" s="7"/>
      <c r="N38" s="1" t="s">
        <v>42</v>
      </c>
      <c r="O38" s="1" t="s">
        <v>12</v>
      </c>
    </row>
    <row r="39" spans="1:61" ht="18.399999999999999" customHeight="1" x14ac:dyDescent="0.15">
      <c r="A39" s="4" t="s">
        <v>101</v>
      </c>
      <c r="B39" s="5" t="s">
        <v>102</v>
      </c>
      <c r="C39" s="5">
        <v>1</v>
      </c>
      <c r="D39" s="5" t="s">
        <v>37</v>
      </c>
      <c r="E39" s="6"/>
      <c r="F39" s="6"/>
      <c r="G39" s="6"/>
      <c r="H39" s="6"/>
      <c r="I39" s="6"/>
      <c r="J39" s="6"/>
      <c r="K39" s="6"/>
      <c r="L39" s="6"/>
      <c r="M39" s="7"/>
      <c r="N39" s="1" t="s">
        <v>42</v>
      </c>
      <c r="P39" s="1" t="s">
        <v>4</v>
      </c>
      <c r="Q39" s="1" t="s">
        <v>42</v>
      </c>
      <c r="R39" s="1" t="s">
        <v>103</v>
      </c>
      <c r="T39" s="1" t="s">
        <v>29</v>
      </c>
      <c r="BI39" s="8" t="str">
        <f>HYPERLINK("#일위대가목록!A5","HCG-MHU-001 →")</f>
        <v>HCG-MHU-001 →</v>
      </c>
    </row>
    <row r="40" spans="1:61" ht="18.399999999999999" customHeight="1" x14ac:dyDescent="0.15">
      <c r="A40" s="4" t="s">
        <v>104</v>
      </c>
      <c r="B40" s="5" t="s">
        <v>86</v>
      </c>
      <c r="C40" s="5">
        <v>5</v>
      </c>
      <c r="D40" s="5" t="s">
        <v>30</v>
      </c>
      <c r="E40" s="6"/>
      <c r="F40" s="6"/>
      <c r="G40" s="6"/>
      <c r="H40" s="6"/>
      <c r="I40" s="6"/>
      <c r="J40" s="6"/>
      <c r="K40" s="6"/>
      <c r="L40" s="6"/>
      <c r="M40" s="7"/>
      <c r="N40" s="1" t="s">
        <v>42</v>
      </c>
      <c r="P40" s="1" t="s">
        <v>40</v>
      </c>
      <c r="Q40" s="1" t="s">
        <v>42</v>
      </c>
      <c r="R40" s="1" t="s">
        <v>105</v>
      </c>
      <c r="T40" s="1" t="s">
        <v>29</v>
      </c>
      <c r="BI40" s="8" t="str">
        <f>HYPERLINK("#일위대가목록!A6","HCG-MHU-002 →")</f>
        <v>HCG-MHU-002 →</v>
      </c>
    </row>
    <row r="41" spans="1:61" ht="18.399999999999999" customHeight="1" x14ac:dyDescent="0.15">
      <c r="A41" s="4" t="s">
        <v>106</v>
      </c>
      <c r="B41" s="5" t="s">
        <v>107</v>
      </c>
      <c r="C41" s="5">
        <v>2</v>
      </c>
      <c r="D41" s="5" t="s">
        <v>30</v>
      </c>
      <c r="E41" s="6"/>
      <c r="F41" s="6"/>
      <c r="G41" s="6"/>
      <c r="H41" s="6"/>
      <c r="I41" s="6"/>
      <c r="J41" s="6"/>
      <c r="K41" s="6"/>
      <c r="L41" s="6"/>
      <c r="M41" s="7"/>
      <c r="N41" s="1" t="s">
        <v>42</v>
      </c>
      <c r="P41" s="1" t="s">
        <v>28</v>
      </c>
      <c r="Q41" s="1" t="s">
        <v>42</v>
      </c>
      <c r="R41" s="1" t="s">
        <v>108</v>
      </c>
      <c r="T41" s="1" t="s">
        <v>29</v>
      </c>
      <c r="BI41" s="8" t="str">
        <f>HYPERLINK("#일위대가목록!A7","HCG-MHU-003 →")</f>
        <v>HCG-MHU-003 →</v>
      </c>
    </row>
    <row r="42" spans="1:61" ht="18.399999999999999" customHeight="1" x14ac:dyDescent="0.15">
      <c r="A42" s="4" t="s">
        <v>304</v>
      </c>
      <c r="B42" s="5" t="s">
        <v>109</v>
      </c>
      <c r="C42" s="5">
        <v>1</v>
      </c>
      <c r="D42" s="5" t="s">
        <v>30</v>
      </c>
      <c r="E42" s="6"/>
      <c r="F42" s="6"/>
      <c r="G42" s="6"/>
      <c r="H42" s="6"/>
      <c r="I42" s="6"/>
      <c r="J42" s="6"/>
      <c r="K42" s="6"/>
      <c r="L42" s="6"/>
      <c r="M42" s="7"/>
      <c r="N42" s="1" t="s">
        <v>42</v>
      </c>
      <c r="P42" s="1" t="s">
        <v>16</v>
      </c>
      <c r="Q42" s="1" t="s">
        <v>42</v>
      </c>
      <c r="R42" s="1" t="s">
        <v>110</v>
      </c>
      <c r="T42" s="1" t="s">
        <v>29</v>
      </c>
      <c r="BI42" s="8" t="str">
        <f>HYPERLINK("#일위대가목록!A8","HCG-MHU-004 →")</f>
        <v>HCG-MHU-004 →</v>
      </c>
    </row>
    <row r="43" spans="1:61" ht="18.399999999999999" customHeight="1" x14ac:dyDescent="0.15">
      <c r="A43" s="4" t="s">
        <v>111</v>
      </c>
      <c r="B43" s="5" t="s">
        <v>112</v>
      </c>
      <c r="C43" s="5">
        <v>1</v>
      </c>
      <c r="D43" s="5" t="s">
        <v>30</v>
      </c>
      <c r="E43" s="6"/>
      <c r="F43" s="6"/>
      <c r="G43" s="6"/>
      <c r="H43" s="6"/>
      <c r="I43" s="6"/>
      <c r="J43" s="6"/>
      <c r="K43" s="6"/>
      <c r="L43" s="6"/>
      <c r="M43" s="7"/>
      <c r="N43" s="1" t="s">
        <v>42</v>
      </c>
      <c r="P43" s="1" t="s">
        <v>3</v>
      </c>
      <c r="Q43" s="1" t="s">
        <v>42</v>
      </c>
      <c r="R43" s="1" t="s">
        <v>113</v>
      </c>
      <c r="T43" s="1" t="s">
        <v>29</v>
      </c>
      <c r="BI43" s="8" t="str">
        <f>HYPERLINK("#일위대가목록!A9","HCG-MHU-005 →")</f>
        <v>HCG-MHU-005 →</v>
      </c>
    </row>
    <row r="44" spans="1:61" ht="18.399999999999999" customHeight="1" x14ac:dyDescent="0.15">
      <c r="A44" s="4" t="s">
        <v>114</v>
      </c>
      <c r="B44" s="5" t="s">
        <v>115</v>
      </c>
      <c r="C44" s="5">
        <v>2</v>
      </c>
      <c r="D44" s="5" t="s">
        <v>30</v>
      </c>
      <c r="E44" s="6"/>
      <c r="F44" s="6"/>
      <c r="G44" s="6"/>
      <c r="H44" s="6"/>
      <c r="I44" s="6"/>
      <c r="J44" s="6"/>
      <c r="K44" s="6"/>
      <c r="L44" s="6"/>
      <c r="M44" s="7"/>
      <c r="N44" s="1" t="s">
        <v>42</v>
      </c>
      <c r="P44" s="1" t="s">
        <v>39</v>
      </c>
      <c r="Q44" s="1" t="s">
        <v>42</v>
      </c>
      <c r="R44" s="1" t="s">
        <v>116</v>
      </c>
      <c r="T44" s="1" t="s">
        <v>29</v>
      </c>
      <c r="BI44" s="8" t="str">
        <f>HYPERLINK("#일위대가목록!A10","HCG-MHU-006 →")</f>
        <v>HCG-MHU-006 →</v>
      </c>
    </row>
    <row r="45" spans="1:61" ht="18.399999999999999" customHeight="1" x14ac:dyDescent="0.15">
      <c r="A45" s="4" t="s">
        <v>117</v>
      </c>
      <c r="B45" s="5" t="s">
        <v>118</v>
      </c>
      <c r="C45" s="5">
        <v>150</v>
      </c>
      <c r="D45" s="5" t="s">
        <v>55</v>
      </c>
      <c r="E45" s="6"/>
      <c r="F45" s="6"/>
      <c r="G45" s="6"/>
      <c r="H45" s="6"/>
      <c r="I45" s="6"/>
      <c r="J45" s="6"/>
      <c r="K45" s="6"/>
      <c r="L45" s="6"/>
      <c r="M45" s="7"/>
      <c r="N45" s="1" t="s">
        <v>42</v>
      </c>
      <c r="P45" s="1" t="s">
        <v>27</v>
      </c>
      <c r="Q45" s="1" t="s">
        <v>42</v>
      </c>
      <c r="R45" s="1" t="s">
        <v>119</v>
      </c>
      <c r="T45" s="1" t="s">
        <v>29</v>
      </c>
      <c r="BI45" s="8" t="str">
        <f>HYPERLINK("#일위대가목록!A11","HCG-MHU-007 →")</f>
        <v>HCG-MHU-007 →</v>
      </c>
    </row>
    <row r="46" spans="1:61" ht="18.399999999999999" customHeight="1" x14ac:dyDescent="0.15">
      <c r="A46" s="4" t="s">
        <v>120</v>
      </c>
      <c r="B46" s="5" t="s">
        <v>121</v>
      </c>
      <c r="C46" s="5">
        <v>10</v>
      </c>
      <c r="D46" s="5" t="s">
        <v>47</v>
      </c>
      <c r="E46" s="6"/>
      <c r="F46" s="6"/>
      <c r="G46" s="6"/>
      <c r="H46" s="6"/>
      <c r="I46" s="6"/>
      <c r="J46" s="6"/>
      <c r="K46" s="6"/>
      <c r="L46" s="6"/>
      <c r="M46" s="7"/>
      <c r="N46" s="1" t="s">
        <v>42</v>
      </c>
      <c r="P46" s="1" t="s">
        <v>51</v>
      </c>
      <c r="Q46" s="1" t="s">
        <v>42</v>
      </c>
      <c r="R46" s="1" t="s">
        <v>122</v>
      </c>
      <c r="T46" s="1" t="s">
        <v>29</v>
      </c>
      <c r="BI46" s="8" t="str">
        <f>HYPERLINK("#일위대가목록!A12","HCG-MHU-008 →")</f>
        <v>HCG-MHU-008 →</v>
      </c>
    </row>
    <row r="47" spans="1:61" ht="18.399999999999999" customHeight="1" x14ac:dyDescent="0.15">
      <c r="A47" s="4" t="s">
        <v>123</v>
      </c>
      <c r="B47" s="5" t="s">
        <v>124</v>
      </c>
      <c r="C47" s="5">
        <v>31</v>
      </c>
      <c r="D47" s="5" t="s">
        <v>47</v>
      </c>
      <c r="E47" s="6"/>
      <c r="F47" s="6"/>
      <c r="G47" s="6"/>
      <c r="H47" s="6"/>
      <c r="I47" s="6"/>
      <c r="J47" s="6"/>
      <c r="K47" s="6"/>
      <c r="L47" s="6"/>
      <c r="M47" s="7"/>
      <c r="N47" s="1" t="s">
        <v>42</v>
      </c>
      <c r="P47" s="1" t="s">
        <v>52</v>
      </c>
      <c r="Q47" s="1" t="s">
        <v>42</v>
      </c>
      <c r="R47" s="1" t="s">
        <v>125</v>
      </c>
      <c r="T47" s="1" t="s">
        <v>29</v>
      </c>
      <c r="BI47" s="8" t="str">
        <f>HYPERLINK("#일위대가목록!A13","HCG-MHU-009 →")</f>
        <v>HCG-MHU-009 →</v>
      </c>
    </row>
    <row r="48" spans="1:61" ht="18.399999999999999" customHeight="1" x14ac:dyDescent="0.15">
      <c r="A48" s="4" t="s">
        <v>126</v>
      </c>
      <c r="B48" s="5" t="s">
        <v>127</v>
      </c>
      <c r="C48" s="5">
        <v>1</v>
      </c>
      <c r="D48" s="5" t="s">
        <v>128</v>
      </c>
      <c r="E48" s="6"/>
      <c r="F48" s="6"/>
      <c r="G48" s="6"/>
      <c r="H48" s="6"/>
      <c r="I48" s="6"/>
      <c r="J48" s="6"/>
      <c r="K48" s="6"/>
      <c r="L48" s="6"/>
      <c r="M48" s="7"/>
      <c r="N48" s="1" t="s">
        <v>42</v>
      </c>
      <c r="P48" s="1" t="s">
        <v>80</v>
      </c>
      <c r="Q48" s="1" t="s">
        <v>42</v>
      </c>
      <c r="R48" s="1" t="s">
        <v>129</v>
      </c>
      <c r="T48" s="1" t="s">
        <v>29</v>
      </c>
      <c r="BI48" s="8" t="str">
        <f>HYPERLINK("#일위대가목록!A14","HCG-MHU-010 →")</f>
        <v>HCG-MHU-010 →</v>
      </c>
    </row>
    <row r="49" spans="1:61" ht="18.399999999999999" customHeight="1" x14ac:dyDescent="0.15">
      <c r="A49" s="4" t="s">
        <v>130</v>
      </c>
      <c r="B49" s="5" t="s">
        <v>131</v>
      </c>
      <c r="C49" s="5">
        <v>31</v>
      </c>
      <c r="D49" s="5" t="s">
        <v>55</v>
      </c>
      <c r="E49" s="6"/>
      <c r="F49" s="6"/>
      <c r="G49" s="6"/>
      <c r="H49" s="6"/>
      <c r="I49" s="6"/>
      <c r="J49" s="6"/>
      <c r="K49" s="6"/>
      <c r="L49" s="6"/>
      <c r="M49" s="7"/>
      <c r="N49" s="1" t="s">
        <v>42</v>
      </c>
      <c r="P49" s="1" t="s">
        <v>90</v>
      </c>
      <c r="Q49" s="1" t="s">
        <v>42</v>
      </c>
      <c r="R49" s="1" t="s">
        <v>132</v>
      </c>
      <c r="T49" s="1" t="s">
        <v>29</v>
      </c>
      <c r="BI49" s="8" t="str">
        <f>HYPERLINK("#일위대가목록!A15","HCG-MHU-011 →")</f>
        <v>HCG-MHU-011 →</v>
      </c>
    </row>
    <row r="50" spans="1:61" ht="18.399999999999999" customHeight="1" x14ac:dyDescent="0.15">
      <c r="A50" s="4" t="s">
        <v>133</v>
      </c>
      <c r="B50" s="5" t="s">
        <v>134</v>
      </c>
      <c r="C50" s="5">
        <v>1</v>
      </c>
      <c r="D50" s="5" t="s">
        <v>30</v>
      </c>
      <c r="E50" s="6"/>
      <c r="F50" s="6"/>
      <c r="G50" s="6"/>
      <c r="H50" s="6"/>
      <c r="I50" s="6"/>
      <c r="J50" s="6"/>
      <c r="K50" s="6"/>
      <c r="L50" s="6"/>
      <c r="M50" s="7"/>
      <c r="N50" s="1" t="s">
        <v>42</v>
      </c>
      <c r="P50" s="1" t="s">
        <v>91</v>
      </c>
      <c r="Q50" s="1" t="s">
        <v>42</v>
      </c>
      <c r="R50" s="1" t="s">
        <v>135</v>
      </c>
      <c r="T50" s="1" t="s">
        <v>29</v>
      </c>
      <c r="BI50" s="8" t="str">
        <f>HYPERLINK("#일위대가목록!A16","HIS-MHU-001 →")</f>
        <v>HIS-MHU-001 →</v>
      </c>
    </row>
    <row r="51" spans="1:61" ht="18.399999999999999" customHeight="1" x14ac:dyDescent="0.15">
      <c r="A51" s="4" t="s">
        <v>136</v>
      </c>
      <c r="B51" s="5" t="s">
        <v>137</v>
      </c>
      <c r="C51" s="5">
        <v>1</v>
      </c>
      <c r="D51" s="5" t="s">
        <v>30</v>
      </c>
      <c r="E51" s="6"/>
      <c r="F51" s="6"/>
      <c r="G51" s="6"/>
      <c r="H51" s="6"/>
      <c r="I51" s="6"/>
      <c r="J51" s="6"/>
      <c r="K51" s="6"/>
      <c r="L51" s="6"/>
      <c r="M51" s="7"/>
      <c r="N51" s="1" t="s">
        <v>42</v>
      </c>
      <c r="P51" s="1" t="s">
        <v>81</v>
      </c>
      <c r="Q51" s="1" t="s">
        <v>42</v>
      </c>
      <c r="R51" s="1" t="s">
        <v>138</v>
      </c>
      <c r="T51" s="1" t="s">
        <v>29</v>
      </c>
      <c r="BI51" s="8" t="str">
        <f>HYPERLINK("#일위대가목록!A17","HIS-MHU-002 →")</f>
        <v>HIS-MHU-002 →</v>
      </c>
    </row>
    <row r="52" spans="1:61" ht="18.399999999999999" customHeight="1" x14ac:dyDescent="0.15">
      <c r="A52" s="4" t="s">
        <v>139</v>
      </c>
      <c r="B52" s="5" t="s">
        <v>140</v>
      </c>
      <c r="C52" s="5">
        <v>1</v>
      </c>
      <c r="D52" s="5" t="s">
        <v>30</v>
      </c>
      <c r="E52" s="6"/>
      <c r="F52" s="6"/>
      <c r="G52" s="6"/>
      <c r="H52" s="6"/>
      <c r="I52" s="6"/>
      <c r="J52" s="6"/>
      <c r="K52" s="6"/>
      <c r="L52" s="6"/>
      <c r="M52" s="7"/>
      <c r="N52" s="1" t="s">
        <v>42</v>
      </c>
      <c r="P52" s="1" t="s">
        <v>82</v>
      </c>
      <c r="Q52" s="1" t="s">
        <v>42</v>
      </c>
      <c r="R52" s="1" t="s">
        <v>141</v>
      </c>
      <c r="T52" s="1" t="s">
        <v>29</v>
      </c>
      <c r="BI52" s="8" t="str">
        <f>HYPERLINK("#일위대가목록!A18","HIS-MHU-003 →")</f>
        <v>HIS-MHU-003 →</v>
      </c>
    </row>
    <row r="53" spans="1:61" ht="18.399999999999999" customHeight="1" x14ac:dyDescent="0.15">
      <c r="A53" s="4" t="s">
        <v>142</v>
      </c>
      <c r="B53" s="5" t="s">
        <v>143</v>
      </c>
      <c r="C53" s="5">
        <v>1</v>
      </c>
      <c r="D53" s="5" t="s">
        <v>128</v>
      </c>
      <c r="E53" s="6"/>
      <c r="F53" s="6"/>
      <c r="G53" s="6"/>
      <c r="H53" s="6"/>
      <c r="I53" s="6"/>
      <c r="J53" s="6"/>
      <c r="K53" s="6"/>
      <c r="L53" s="6"/>
      <c r="M53" s="7"/>
      <c r="N53" s="1" t="s">
        <v>42</v>
      </c>
      <c r="P53" s="1" t="s">
        <v>83</v>
      </c>
      <c r="Q53" s="1" t="s">
        <v>42</v>
      </c>
      <c r="R53" s="1" t="s">
        <v>144</v>
      </c>
      <c r="T53" s="1" t="s">
        <v>29</v>
      </c>
      <c r="BI53" s="8" t="str">
        <f>HYPERLINK("#일위대가목록!A19","HGR-MHU-01 →")</f>
        <v>HGR-MHU-01 →</v>
      </c>
    </row>
    <row r="54" spans="1:61" ht="18.399999999999999" customHeight="1" x14ac:dyDescent="0.15">
      <c r="A54" s="4" t="s">
        <v>145</v>
      </c>
      <c r="B54" s="5" t="s">
        <v>127</v>
      </c>
      <c r="C54" s="5">
        <v>7</v>
      </c>
      <c r="D54" s="5" t="s">
        <v>128</v>
      </c>
      <c r="E54" s="6"/>
      <c r="F54" s="6"/>
      <c r="G54" s="6"/>
      <c r="H54" s="6"/>
      <c r="I54" s="6"/>
      <c r="J54" s="6"/>
      <c r="K54" s="6"/>
      <c r="L54" s="6"/>
      <c r="M54" s="7"/>
      <c r="N54" s="1" t="s">
        <v>42</v>
      </c>
      <c r="P54" s="1" t="s">
        <v>84</v>
      </c>
      <c r="Q54" s="1" t="s">
        <v>42</v>
      </c>
      <c r="R54" s="1" t="s">
        <v>146</v>
      </c>
      <c r="T54" s="1" t="s">
        <v>29</v>
      </c>
      <c r="BI54" s="8" t="str">
        <f>HYPERLINK("#일위대가목록!A20","HGR-MHU-02 →")</f>
        <v>HGR-MHU-02 →</v>
      </c>
    </row>
    <row r="55" spans="1:61" ht="18.399999999999999" customHeight="1" x14ac:dyDescent="0.15">
      <c r="A55" s="4" t="s">
        <v>19</v>
      </c>
      <c r="B55" s="5" t="s">
        <v>42</v>
      </c>
      <c r="C55" s="5"/>
      <c r="D55" s="5" t="s">
        <v>42</v>
      </c>
      <c r="E55" s="6"/>
      <c r="F55" s="6"/>
      <c r="G55" s="3"/>
      <c r="H55" s="6"/>
      <c r="I55" s="3"/>
      <c r="J55" s="6"/>
      <c r="K55" s="3"/>
      <c r="L55" s="6"/>
      <c r="M55" s="7"/>
      <c r="N55" s="1" t="s">
        <v>42</v>
      </c>
      <c r="P55" s="1" t="s">
        <v>36</v>
      </c>
      <c r="Q55" s="1" t="s">
        <v>42</v>
      </c>
      <c r="R55" s="1" t="s">
        <v>42</v>
      </c>
    </row>
    <row r="56" spans="1:61" ht="18.399999999999999" customHeight="1" x14ac:dyDescent="0.15">
      <c r="A56" s="4" t="s">
        <v>57</v>
      </c>
      <c r="B56" s="5" t="s">
        <v>42</v>
      </c>
      <c r="C56" s="5">
        <v>1</v>
      </c>
      <c r="D56" s="5" t="s">
        <v>37</v>
      </c>
      <c r="E56" s="3"/>
      <c r="F56" s="6"/>
      <c r="G56" s="3"/>
      <c r="H56" s="6"/>
      <c r="I56" s="3"/>
      <c r="J56" s="6"/>
      <c r="K56" s="3"/>
      <c r="L56" s="6"/>
      <c r="M56" s="7"/>
      <c r="N56" s="1" t="s">
        <v>42</v>
      </c>
      <c r="O56" s="1" t="s">
        <v>2</v>
      </c>
    </row>
    <row r="57" spans="1:61" ht="18.399999999999999" customHeight="1" x14ac:dyDescent="0.15">
      <c r="A57" s="4" t="s">
        <v>147</v>
      </c>
      <c r="B57" s="5" t="s">
        <v>42</v>
      </c>
      <c r="C57" s="5">
        <v>1</v>
      </c>
      <c r="D57" s="5" t="s">
        <v>30</v>
      </c>
      <c r="E57" s="6"/>
      <c r="F57" s="6"/>
      <c r="G57" s="6"/>
      <c r="H57" s="6"/>
      <c r="I57" s="6"/>
      <c r="J57" s="6"/>
      <c r="K57" s="6"/>
      <c r="L57" s="6"/>
      <c r="M57" s="7"/>
      <c r="N57" s="1" t="s">
        <v>42</v>
      </c>
      <c r="P57" s="1" t="s">
        <v>4</v>
      </c>
      <c r="Q57" s="1" t="s">
        <v>42</v>
      </c>
      <c r="R57" s="1" t="s">
        <v>148</v>
      </c>
      <c r="T57" s="1" t="s">
        <v>29</v>
      </c>
      <c r="BI57" s="8" t="str">
        <f>HYPERLINK("#일위대가목록!A21","HSS-MHU-01 →")</f>
        <v>HSS-MHU-01 →</v>
      </c>
    </row>
    <row r="58" spans="1:61" ht="18.399999999999999" customHeight="1" x14ac:dyDescent="0.15">
      <c r="A58" s="4" t="s">
        <v>149</v>
      </c>
      <c r="B58" s="5" t="s">
        <v>42</v>
      </c>
      <c r="C58" s="5">
        <v>1</v>
      </c>
      <c r="D58" s="5" t="s">
        <v>30</v>
      </c>
      <c r="E58" s="6"/>
      <c r="F58" s="6"/>
      <c r="G58" s="6"/>
      <c r="H58" s="6"/>
      <c r="I58" s="6"/>
      <c r="J58" s="6"/>
      <c r="K58" s="6"/>
      <c r="L58" s="6"/>
      <c r="M58" s="7"/>
      <c r="N58" s="1" t="s">
        <v>42</v>
      </c>
      <c r="P58" s="1" t="s">
        <v>40</v>
      </c>
      <c r="Q58" s="1" t="s">
        <v>42</v>
      </c>
      <c r="R58" s="1" t="s">
        <v>150</v>
      </c>
      <c r="T58" s="1" t="s">
        <v>29</v>
      </c>
      <c r="BI58" s="8" t="str">
        <f>HYPERLINK("#일위대가목록!A22","HSS-MHU-02 →")</f>
        <v>HSS-MHU-02 →</v>
      </c>
    </row>
    <row r="59" spans="1:61" ht="18.399999999999999" customHeight="1" x14ac:dyDescent="0.15">
      <c r="A59" s="4" t="s">
        <v>151</v>
      </c>
      <c r="B59" s="5" t="s">
        <v>42</v>
      </c>
      <c r="C59" s="5">
        <v>1</v>
      </c>
      <c r="D59" s="5" t="s">
        <v>30</v>
      </c>
      <c r="E59" s="6"/>
      <c r="F59" s="6"/>
      <c r="G59" s="6"/>
      <c r="H59" s="6"/>
      <c r="I59" s="6"/>
      <c r="J59" s="6"/>
      <c r="K59" s="6"/>
      <c r="L59" s="6"/>
      <c r="M59" s="7"/>
      <c r="N59" s="1" t="s">
        <v>42</v>
      </c>
      <c r="P59" s="1" t="s">
        <v>28</v>
      </c>
      <c r="Q59" s="1" t="s">
        <v>42</v>
      </c>
      <c r="R59" s="1" t="s">
        <v>152</v>
      </c>
      <c r="T59" s="1" t="s">
        <v>29</v>
      </c>
      <c r="BI59" s="8" t="str">
        <f>HYPERLINK("#일위대가목록!A23","HSS-MHU-03 →")</f>
        <v>HSS-MHU-03 →</v>
      </c>
    </row>
    <row r="60" spans="1:61" ht="18.399999999999999" hidden="1" customHeight="1" x14ac:dyDescent="0.15">
      <c r="A60" s="4" t="s">
        <v>153</v>
      </c>
      <c r="B60" s="5" t="s">
        <v>154</v>
      </c>
      <c r="C60" s="5">
        <v>1</v>
      </c>
      <c r="D60" s="5" t="s">
        <v>30</v>
      </c>
      <c r="E60" s="6"/>
      <c r="F60" s="6"/>
      <c r="G60" s="6"/>
      <c r="H60" s="6"/>
      <c r="I60" s="6"/>
      <c r="J60" s="6"/>
      <c r="K60" s="6"/>
      <c r="L60" s="6"/>
      <c r="M60" s="7"/>
      <c r="N60" s="1" t="s">
        <v>42</v>
      </c>
      <c r="P60" s="1" t="s">
        <v>16</v>
      </c>
      <c r="Q60" s="1" t="s">
        <v>42</v>
      </c>
      <c r="R60" s="1" t="s">
        <v>155</v>
      </c>
      <c r="T60" s="1" t="s">
        <v>29</v>
      </c>
      <c r="BI60" s="8" t="str">
        <f>HYPERLINK("#일위대가목록!A24","HSS-MHU-04 →")</f>
        <v>HSS-MHU-04 →</v>
      </c>
    </row>
    <row r="61" spans="1:61" ht="18.399999999999999" hidden="1" customHeight="1" x14ac:dyDescent="0.15">
      <c r="A61" s="4" t="s">
        <v>156</v>
      </c>
      <c r="B61" s="5" t="s">
        <v>157</v>
      </c>
      <c r="C61" s="5">
        <v>1</v>
      </c>
      <c r="D61" s="5" t="s">
        <v>30</v>
      </c>
      <c r="E61" s="6"/>
      <c r="F61" s="6"/>
      <c r="G61" s="6"/>
      <c r="H61" s="6"/>
      <c r="I61" s="6"/>
      <c r="J61" s="6"/>
      <c r="K61" s="6"/>
      <c r="L61" s="6"/>
      <c r="M61" s="7"/>
      <c r="N61" s="1" t="s">
        <v>42</v>
      </c>
      <c r="P61" s="1" t="s">
        <v>3</v>
      </c>
      <c r="Q61" s="1" t="s">
        <v>42</v>
      </c>
      <c r="R61" s="1" t="s">
        <v>158</v>
      </c>
      <c r="T61" s="1" t="s">
        <v>29</v>
      </c>
      <c r="BI61" s="8" t="str">
        <f>HYPERLINK("#일위대가목록!A25","HSS-MHU-05 →")</f>
        <v>HSS-MHU-05 →</v>
      </c>
    </row>
    <row r="62" spans="1:61" ht="18.399999999999999" customHeight="1" x14ac:dyDescent="0.15">
      <c r="A62" s="4" t="s">
        <v>159</v>
      </c>
      <c r="B62" s="5" t="s">
        <v>160</v>
      </c>
      <c r="C62" s="5">
        <v>4</v>
      </c>
      <c r="D62" s="5" t="s">
        <v>30</v>
      </c>
      <c r="E62" s="6"/>
      <c r="F62" s="6"/>
      <c r="G62" s="6"/>
      <c r="H62" s="6"/>
      <c r="I62" s="6"/>
      <c r="J62" s="6"/>
      <c r="K62" s="6"/>
      <c r="L62" s="6"/>
      <c r="M62" s="7"/>
      <c r="N62" s="1" t="s">
        <v>42</v>
      </c>
      <c r="P62" s="1" t="s">
        <v>39</v>
      </c>
      <c r="Q62" s="1" t="s">
        <v>42</v>
      </c>
      <c r="R62" s="1" t="s">
        <v>161</v>
      </c>
      <c r="T62" s="1" t="s">
        <v>29</v>
      </c>
      <c r="BI62" s="8" t="str">
        <f>HYPERLINK("#일위대가목록!A26","HSS-MHU-06 →")</f>
        <v>HSS-MHU-06 →</v>
      </c>
    </row>
    <row r="63" spans="1:61" ht="18.399999999999999" customHeight="1" x14ac:dyDescent="0.15">
      <c r="A63" s="4" t="s">
        <v>162</v>
      </c>
      <c r="B63" s="5" t="s">
        <v>305</v>
      </c>
      <c r="C63" s="5">
        <v>14.5</v>
      </c>
      <c r="D63" s="5" t="s">
        <v>89</v>
      </c>
      <c r="E63" s="6"/>
      <c r="F63" s="6"/>
      <c r="G63" s="6"/>
      <c r="H63" s="6"/>
      <c r="I63" s="6"/>
      <c r="J63" s="6"/>
      <c r="K63" s="6"/>
      <c r="L63" s="6"/>
      <c r="M63" s="7"/>
      <c r="N63" s="1" t="s">
        <v>42</v>
      </c>
      <c r="P63" s="1" t="s">
        <v>27</v>
      </c>
      <c r="Q63" s="1" t="s">
        <v>42</v>
      </c>
      <c r="R63" s="1" t="s">
        <v>163</v>
      </c>
      <c r="T63" s="1" t="s">
        <v>29</v>
      </c>
      <c r="BI63" s="8" t="str">
        <f>HYPERLINK("#일위대가목록!A27","HSS-MHU-07 →")</f>
        <v>HSS-MHU-07 →</v>
      </c>
    </row>
    <row r="64" spans="1:61" ht="18.399999999999999" customHeight="1" x14ac:dyDescent="0.15">
      <c r="A64" s="4" t="s">
        <v>19</v>
      </c>
      <c r="B64" s="5" t="s">
        <v>42</v>
      </c>
      <c r="C64" s="5"/>
      <c r="D64" s="5" t="s">
        <v>42</v>
      </c>
      <c r="E64" s="6"/>
      <c r="F64" s="6"/>
      <c r="G64" s="3"/>
      <c r="H64" s="6"/>
      <c r="I64" s="3"/>
      <c r="J64" s="6"/>
      <c r="K64" s="3"/>
      <c r="L64" s="6"/>
      <c r="M64" s="7"/>
      <c r="N64" s="1" t="s">
        <v>42</v>
      </c>
      <c r="P64" s="1" t="s">
        <v>36</v>
      </c>
      <c r="Q64" s="1" t="s">
        <v>42</v>
      </c>
      <c r="R64" s="1" t="s">
        <v>42</v>
      </c>
    </row>
    <row r="65" spans="1:61" ht="18.399999999999999" customHeight="1" x14ac:dyDescent="0.15">
      <c r="A65" s="4" t="s">
        <v>58</v>
      </c>
      <c r="B65" s="5" t="s">
        <v>42</v>
      </c>
      <c r="C65" s="5">
        <v>1</v>
      </c>
      <c r="D65" s="5" t="s">
        <v>37</v>
      </c>
      <c r="E65" s="3"/>
      <c r="F65" s="6"/>
      <c r="G65" s="3"/>
      <c r="H65" s="6"/>
      <c r="I65" s="3"/>
      <c r="J65" s="6"/>
      <c r="K65" s="3"/>
      <c r="L65" s="6"/>
      <c r="M65" s="7"/>
      <c r="N65" s="1" t="s">
        <v>42</v>
      </c>
      <c r="O65" s="1" t="s">
        <v>9</v>
      </c>
    </row>
    <row r="66" spans="1:61" ht="18.399999999999999" customHeight="1" x14ac:dyDescent="0.15">
      <c r="A66" s="4" t="s">
        <v>306</v>
      </c>
      <c r="B66" s="5" t="s">
        <v>56</v>
      </c>
      <c r="C66" s="5">
        <v>133</v>
      </c>
      <c r="D66" s="5" t="s">
        <v>55</v>
      </c>
      <c r="E66" s="6"/>
      <c r="F66" s="6"/>
      <c r="G66" s="6"/>
      <c r="H66" s="6"/>
      <c r="I66" s="6"/>
      <c r="J66" s="6"/>
      <c r="K66" s="6"/>
      <c r="L66" s="6"/>
      <c r="M66" s="7"/>
      <c r="N66" s="1" t="s">
        <v>42</v>
      </c>
      <c r="P66" s="1" t="s">
        <v>4</v>
      </c>
      <c r="Q66" s="1" t="s">
        <v>42</v>
      </c>
      <c r="R66" s="1" t="s">
        <v>165</v>
      </c>
      <c r="T66" s="1" t="s">
        <v>29</v>
      </c>
      <c r="BI66" s="8" t="str">
        <f>HYPERLINK("#일위대가목록!A28","HPJ-MHU-01 →")</f>
        <v>HPJ-MHU-01 →</v>
      </c>
    </row>
    <row r="67" spans="1:61" ht="18.399999999999999" customHeight="1" x14ac:dyDescent="0.15">
      <c r="A67" s="4" t="s">
        <v>166</v>
      </c>
      <c r="B67" s="5" t="s">
        <v>121</v>
      </c>
      <c r="C67" s="5">
        <v>6.5</v>
      </c>
      <c r="D67" s="5" t="s">
        <v>47</v>
      </c>
      <c r="E67" s="6"/>
      <c r="F67" s="6"/>
      <c r="G67" s="6"/>
      <c r="H67" s="6"/>
      <c r="I67" s="6"/>
      <c r="J67" s="6"/>
      <c r="K67" s="6"/>
      <c r="L67" s="6"/>
      <c r="M67" s="7"/>
      <c r="N67" s="1" t="s">
        <v>42</v>
      </c>
      <c r="P67" s="1" t="s">
        <v>28</v>
      </c>
      <c r="Q67" s="1" t="s">
        <v>42</v>
      </c>
      <c r="R67" s="1" t="s">
        <v>167</v>
      </c>
      <c r="T67" s="1" t="s">
        <v>29</v>
      </c>
      <c r="BI67" s="8" t="str">
        <f>HYPERLINK("#일위대가목록!A29","HPJ-MHU-02 →")</f>
        <v>HPJ-MHU-02 →</v>
      </c>
    </row>
    <row r="68" spans="1:61" ht="18.399999999999999" customHeight="1" x14ac:dyDescent="0.15">
      <c r="A68" s="4" t="s">
        <v>168</v>
      </c>
      <c r="B68" s="5" t="s">
        <v>169</v>
      </c>
      <c r="C68" s="5">
        <v>2</v>
      </c>
      <c r="D68" s="5" t="s">
        <v>47</v>
      </c>
      <c r="E68" s="6"/>
      <c r="F68" s="6"/>
      <c r="G68" s="6"/>
      <c r="H68" s="6"/>
      <c r="I68" s="6"/>
      <c r="J68" s="6"/>
      <c r="K68" s="6"/>
      <c r="L68" s="6"/>
      <c r="M68" s="7"/>
      <c r="N68" s="1" t="s">
        <v>42</v>
      </c>
      <c r="P68" s="1" t="s">
        <v>170</v>
      </c>
      <c r="Q68" s="1" t="s">
        <v>42</v>
      </c>
      <c r="R68" s="1" t="s">
        <v>171</v>
      </c>
      <c r="T68" s="1" t="s">
        <v>29</v>
      </c>
      <c r="BI68" s="8" t="str">
        <f>HYPERLINK("#일위대가목록!A30","HPJ-MHU-03 →")</f>
        <v>HPJ-MHU-03 →</v>
      </c>
    </row>
    <row r="69" spans="1:61" ht="18.399999999999999" customHeight="1" x14ac:dyDescent="0.15">
      <c r="A69" s="4" t="s">
        <v>172</v>
      </c>
      <c r="B69" s="5" t="s">
        <v>124</v>
      </c>
      <c r="C69" s="5">
        <v>19</v>
      </c>
      <c r="D69" s="5" t="s">
        <v>47</v>
      </c>
      <c r="E69" s="6"/>
      <c r="F69" s="6"/>
      <c r="G69" s="6"/>
      <c r="H69" s="6"/>
      <c r="I69" s="6"/>
      <c r="J69" s="6"/>
      <c r="K69" s="6"/>
      <c r="L69" s="6"/>
      <c r="M69" s="7"/>
      <c r="N69" s="1" t="s">
        <v>42</v>
      </c>
      <c r="P69" s="1" t="s">
        <v>173</v>
      </c>
      <c r="Q69" s="1" t="s">
        <v>42</v>
      </c>
      <c r="R69" s="1" t="s">
        <v>174</v>
      </c>
      <c r="T69" s="1" t="s">
        <v>29</v>
      </c>
      <c r="BI69" s="8" t="str">
        <f>HYPERLINK("#일위대가목록!A31","HPJ-MHU-04 →")</f>
        <v>HPJ-MHU-04 →</v>
      </c>
    </row>
    <row r="70" spans="1:61" ht="18.399999999999999" customHeight="1" x14ac:dyDescent="0.15">
      <c r="A70" s="4" t="s">
        <v>19</v>
      </c>
      <c r="B70" s="5" t="s">
        <v>42</v>
      </c>
      <c r="C70" s="5"/>
      <c r="D70" s="5" t="s">
        <v>42</v>
      </c>
      <c r="E70" s="6"/>
      <c r="F70" s="6"/>
      <c r="G70" s="3"/>
      <c r="H70" s="6"/>
      <c r="I70" s="3"/>
      <c r="J70" s="6"/>
      <c r="K70" s="3"/>
      <c r="L70" s="6"/>
      <c r="M70" s="7"/>
      <c r="N70" s="1" t="s">
        <v>42</v>
      </c>
      <c r="P70" s="1" t="s">
        <v>36</v>
      </c>
      <c r="Q70" s="1" t="s">
        <v>42</v>
      </c>
      <c r="R70" s="1" t="s">
        <v>42</v>
      </c>
    </row>
    <row r="71" spans="1:61" ht="18.399999999999999" customHeight="1" x14ac:dyDescent="0.15">
      <c r="A71" s="4" t="s">
        <v>175</v>
      </c>
      <c r="B71" s="5" t="s">
        <v>42</v>
      </c>
      <c r="C71" s="5">
        <v>1</v>
      </c>
      <c r="D71" s="5" t="s">
        <v>37</v>
      </c>
      <c r="E71" s="3"/>
      <c r="F71" s="6"/>
      <c r="G71" s="3"/>
      <c r="H71" s="6"/>
      <c r="I71" s="3"/>
      <c r="J71" s="6"/>
      <c r="K71" s="3"/>
      <c r="L71" s="6"/>
      <c r="M71" s="7"/>
      <c r="N71" s="1" t="s">
        <v>42</v>
      </c>
      <c r="O71" s="1" t="s">
        <v>32</v>
      </c>
    </row>
    <row r="72" spans="1:61" ht="18.399999999999999" customHeight="1" x14ac:dyDescent="0.15">
      <c r="A72" s="4" t="s">
        <v>176</v>
      </c>
      <c r="B72" s="5" t="s">
        <v>177</v>
      </c>
      <c r="C72" s="5">
        <v>50</v>
      </c>
      <c r="D72" s="5" t="s">
        <v>128</v>
      </c>
      <c r="E72" s="6"/>
      <c r="F72" s="6"/>
      <c r="G72" s="6"/>
      <c r="H72" s="6"/>
      <c r="I72" s="6"/>
      <c r="J72" s="6"/>
      <c r="K72" s="6"/>
      <c r="L72" s="6"/>
      <c r="M72" s="7"/>
      <c r="N72" s="1" t="s">
        <v>42</v>
      </c>
      <c r="P72" s="1" t="s">
        <v>4</v>
      </c>
      <c r="Q72" s="1" t="s">
        <v>42</v>
      </c>
      <c r="R72" s="1" t="s">
        <v>178</v>
      </c>
      <c r="T72" s="1" t="s">
        <v>29</v>
      </c>
      <c r="BI72" s="8" t="str">
        <f>HYPERLINK("#일위대가목록!A32","HTR-MHU-01 →")</f>
        <v>HTR-MHU-01 →</v>
      </c>
    </row>
    <row r="73" spans="1:61" ht="18.399999999999999" customHeight="1" x14ac:dyDescent="0.15">
      <c r="A73" s="4" t="s">
        <v>179</v>
      </c>
      <c r="B73" s="5" t="s">
        <v>180</v>
      </c>
      <c r="C73" s="5">
        <v>15</v>
      </c>
      <c r="D73" s="5" t="s">
        <v>128</v>
      </c>
      <c r="E73" s="6"/>
      <c r="F73" s="6"/>
      <c r="G73" s="6"/>
      <c r="H73" s="6"/>
      <c r="I73" s="6"/>
      <c r="J73" s="6"/>
      <c r="K73" s="6"/>
      <c r="L73" s="6"/>
      <c r="M73" s="7"/>
      <c r="N73" s="1" t="s">
        <v>42</v>
      </c>
      <c r="P73" s="1" t="s">
        <v>40</v>
      </c>
      <c r="Q73" s="1" t="s">
        <v>42</v>
      </c>
      <c r="R73" s="1" t="s">
        <v>181</v>
      </c>
      <c r="T73" s="1" t="s">
        <v>29</v>
      </c>
      <c r="BI73" s="8" t="str">
        <f>HYPERLINK("#일위대가목록!A33","HTR-MHU-02 →")</f>
        <v>HTR-MHU-02 →</v>
      </c>
    </row>
    <row r="74" spans="1:61" ht="18.399999999999999" customHeight="1" x14ac:dyDescent="0.15">
      <c r="A74" s="4" t="s">
        <v>182</v>
      </c>
      <c r="B74" s="5" t="s">
        <v>183</v>
      </c>
      <c r="C74" s="5">
        <v>3</v>
      </c>
      <c r="D74" s="5" t="s">
        <v>128</v>
      </c>
      <c r="E74" s="6"/>
      <c r="F74" s="6"/>
      <c r="G74" s="6"/>
      <c r="H74" s="6"/>
      <c r="I74" s="6"/>
      <c r="J74" s="6"/>
      <c r="K74" s="6"/>
      <c r="L74" s="6"/>
      <c r="M74" s="7"/>
      <c r="N74" s="1" t="s">
        <v>42</v>
      </c>
      <c r="P74" s="1" t="s">
        <v>28</v>
      </c>
      <c r="Q74" s="1" t="s">
        <v>42</v>
      </c>
      <c r="R74" s="1" t="s">
        <v>184</v>
      </c>
      <c r="T74" s="1" t="s">
        <v>29</v>
      </c>
      <c r="BI74" s="8" t="str">
        <f>HYPERLINK("#일위대가목록!A34","HTR-MHU-03 →")</f>
        <v>HTR-MHU-03 →</v>
      </c>
    </row>
    <row r="75" spans="1:61" ht="18.399999999999999" customHeight="1" x14ac:dyDescent="0.15">
      <c r="A75" s="4" t="s">
        <v>185</v>
      </c>
      <c r="B75" s="5" t="s">
        <v>186</v>
      </c>
      <c r="C75" s="5">
        <v>20</v>
      </c>
      <c r="D75" s="5" t="s">
        <v>187</v>
      </c>
      <c r="E75" s="6"/>
      <c r="F75" s="6"/>
      <c r="G75" s="6"/>
      <c r="H75" s="6"/>
      <c r="I75" s="6"/>
      <c r="J75" s="6"/>
      <c r="K75" s="6"/>
      <c r="L75" s="6"/>
      <c r="M75" s="7"/>
      <c r="N75" s="1" t="s">
        <v>42</v>
      </c>
      <c r="P75" s="1" t="s">
        <v>16</v>
      </c>
      <c r="Q75" s="1" t="s">
        <v>42</v>
      </c>
      <c r="R75" s="1" t="s">
        <v>188</v>
      </c>
      <c r="T75" s="1" t="s">
        <v>29</v>
      </c>
      <c r="BI75" s="8" t="str">
        <f>HYPERLINK("#일위대가목록!A35","HTR-MHU-04 →")</f>
        <v>HTR-MHU-04 →</v>
      </c>
    </row>
    <row r="76" spans="1:61" ht="18.399999999999999" customHeight="1" x14ac:dyDescent="0.15">
      <c r="A76" s="4" t="s">
        <v>189</v>
      </c>
      <c r="B76" s="5" t="s">
        <v>190</v>
      </c>
      <c r="C76" s="5">
        <v>12</v>
      </c>
      <c r="D76" s="5" t="s">
        <v>187</v>
      </c>
      <c r="E76" s="6"/>
      <c r="F76" s="6"/>
      <c r="G76" s="6"/>
      <c r="H76" s="6"/>
      <c r="I76" s="6"/>
      <c r="J76" s="6"/>
      <c r="K76" s="6"/>
      <c r="L76" s="6"/>
      <c r="M76" s="7"/>
      <c r="N76" s="1" t="s">
        <v>42</v>
      </c>
      <c r="P76" s="1" t="s">
        <v>3</v>
      </c>
      <c r="Q76" s="1" t="s">
        <v>42</v>
      </c>
      <c r="R76" s="1" t="s">
        <v>191</v>
      </c>
      <c r="T76" s="1" t="s">
        <v>29</v>
      </c>
      <c r="BI76" s="8" t="str">
        <f>HYPERLINK("#일위대가목록!A36","HTR-MHU-05 →")</f>
        <v>HTR-MHU-05 →</v>
      </c>
    </row>
    <row r="77" spans="1:61" ht="18.399999999999999" customHeight="1" x14ac:dyDescent="0.15">
      <c r="A77" s="4" t="s">
        <v>192</v>
      </c>
      <c r="B77" s="5" t="s">
        <v>193</v>
      </c>
      <c r="C77" s="5">
        <v>30</v>
      </c>
      <c r="D77" s="5" t="s">
        <v>187</v>
      </c>
      <c r="E77" s="6"/>
      <c r="F77" s="6"/>
      <c r="G77" s="6"/>
      <c r="H77" s="6"/>
      <c r="I77" s="6"/>
      <c r="J77" s="6"/>
      <c r="K77" s="6"/>
      <c r="L77" s="6"/>
      <c r="M77" s="7"/>
      <c r="N77" s="1" t="s">
        <v>42</v>
      </c>
      <c r="P77" s="1" t="s">
        <v>39</v>
      </c>
      <c r="Q77" s="1" t="s">
        <v>42</v>
      </c>
      <c r="R77" s="1" t="s">
        <v>194</v>
      </c>
      <c r="T77" s="1" t="s">
        <v>29</v>
      </c>
      <c r="BI77" s="8" t="str">
        <f>HYPERLINK("#일위대가목록!A37","HTR-MHU-06 →")</f>
        <v>HTR-MHU-06 →</v>
      </c>
    </row>
    <row r="78" spans="1:61" ht="18.399999999999999" customHeight="1" x14ac:dyDescent="0.15">
      <c r="A78" s="4" t="s">
        <v>195</v>
      </c>
      <c r="B78" s="5" t="s">
        <v>196</v>
      </c>
      <c r="C78" s="5">
        <v>380</v>
      </c>
      <c r="D78" s="5" t="s">
        <v>187</v>
      </c>
      <c r="E78" s="6"/>
      <c r="F78" s="6"/>
      <c r="G78" s="6"/>
      <c r="H78" s="6"/>
      <c r="I78" s="6"/>
      <c r="J78" s="6"/>
      <c r="K78" s="6"/>
      <c r="L78" s="6"/>
      <c r="M78" s="7"/>
      <c r="N78" s="1" t="s">
        <v>42</v>
      </c>
      <c r="P78" s="1" t="s">
        <v>27</v>
      </c>
      <c r="Q78" s="1" t="s">
        <v>42</v>
      </c>
      <c r="R78" s="1" t="s">
        <v>197</v>
      </c>
      <c r="T78" s="1" t="s">
        <v>29</v>
      </c>
      <c r="BI78" s="8" t="str">
        <f>HYPERLINK("#일위대가목록!A38","HTR-MHU-07 →")</f>
        <v>HTR-MHU-07 →</v>
      </c>
    </row>
    <row r="79" spans="1:61" ht="18.399999999999999" customHeight="1" x14ac:dyDescent="0.15">
      <c r="A79" s="4" t="s">
        <v>198</v>
      </c>
      <c r="B79" s="5" t="s">
        <v>186</v>
      </c>
      <c r="C79" s="5">
        <v>40</v>
      </c>
      <c r="D79" s="5" t="s">
        <v>187</v>
      </c>
      <c r="E79" s="6"/>
      <c r="F79" s="6"/>
      <c r="G79" s="6"/>
      <c r="H79" s="6"/>
      <c r="I79" s="6"/>
      <c r="J79" s="6"/>
      <c r="K79" s="6"/>
      <c r="L79" s="6"/>
      <c r="M79" s="7"/>
      <c r="N79" s="1" t="s">
        <v>42</v>
      </c>
      <c r="P79" s="1" t="s">
        <v>51</v>
      </c>
      <c r="Q79" s="1" t="s">
        <v>42</v>
      </c>
      <c r="R79" s="1" t="s">
        <v>199</v>
      </c>
      <c r="T79" s="1" t="s">
        <v>29</v>
      </c>
      <c r="BI79" s="8" t="str">
        <f>HYPERLINK("#일위대가목록!A39","HTR-MHU-08 →")</f>
        <v>HTR-MHU-08 →</v>
      </c>
    </row>
    <row r="80" spans="1:61" ht="18.399999999999999" customHeight="1" x14ac:dyDescent="0.15">
      <c r="A80" s="4" t="s">
        <v>200</v>
      </c>
      <c r="B80" s="5" t="s">
        <v>186</v>
      </c>
      <c r="C80" s="5">
        <v>30</v>
      </c>
      <c r="D80" s="5" t="s">
        <v>187</v>
      </c>
      <c r="E80" s="6"/>
      <c r="F80" s="6"/>
      <c r="G80" s="6"/>
      <c r="H80" s="6"/>
      <c r="I80" s="6"/>
      <c r="J80" s="6"/>
      <c r="K80" s="6"/>
      <c r="L80" s="6"/>
      <c r="M80" s="7"/>
      <c r="N80" s="1" t="s">
        <v>42</v>
      </c>
      <c r="P80" s="1" t="s">
        <v>52</v>
      </c>
      <c r="Q80" s="1" t="s">
        <v>42</v>
      </c>
      <c r="R80" s="1" t="s">
        <v>201</v>
      </c>
      <c r="T80" s="1" t="s">
        <v>29</v>
      </c>
      <c r="BI80" s="8" t="str">
        <f>HYPERLINK("#일위대가목록!A40","HTR-MHU-09 →")</f>
        <v>HTR-MHU-09 →</v>
      </c>
    </row>
    <row r="81" spans="1:61" ht="18.399999999999999" customHeight="1" x14ac:dyDescent="0.15">
      <c r="A81" s="4" t="s">
        <v>202</v>
      </c>
      <c r="B81" s="5" t="s">
        <v>193</v>
      </c>
      <c r="C81" s="5">
        <v>30</v>
      </c>
      <c r="D81" s="5" t="s">
        <v>187</v>
      </c>
      <c r="E81" s="6"/>
      <c r="F81" s="6"/>
      <c r="G81" s="6"/>
      <c r="H81" s="6"/>
      <c r="I81" s="6"/>
      <c r="J81" s="6"/>
      <c r="K81" s="6"/>
      <c r="L81" s="6"/>
      <c r="M81" s="7"/>
      <c r="N81" s="1" t="s">
        <v>42</v>
      </c>
      <c r="P81" s="1" t="s">
        <v>80</v>
      </c>
      <c r="Q81" s="1" t="s">
        <v>42</v>
      </c>
      <c r="R81" s="1" t="s">
        <v>203</v>
      </c>
      <c r="T81" s="1" t="s">
        <v>29</v>
      </c>
      <c r="BI81" s="8" t="str">
        <f>HYPERLINK("#일위대가목록!A41","HTR-MHU-10 →")</f>
        <v>HTR-MHU-10 →</v>
      </c>
    </row>
    <row r="82" spans="1:61" ht="18.399999999999999" customHeight="1" x14ac:dyDescent="0.15">
      <c r="A82" s="4" t="s">
        <v>204</v>
      </c>
      <c r="B82" s="5" t="s">
        <v>205</v>
      </c>
      <c r="C82" s="5">
        <v>30</v>
      </c>
      <c r="D82" s="5" t="s">
        <v>187</v>
      </c>
      <c r="E82" s="6"/>
      <c r="F82" s="6"/>
      <c r="G82" s="6"/>
      <c r="H82" s="6"/>
      <c r="I82" s="6"/>
      <c r="J82" s="6"/>
      <c r="K82" s="6"/>
      <c r="L82" s="6"/>
      <c r="M82" s="7"/>
      <c r="N82" s="1" t="s">
        <v>42</v>
      </c>
      <c r="P82" s="1" t="s">
        <v>90</v>
      </c>
      <c r="Q82" s="1" t="s">
        <v>42</v>
      </c>
      <c r="R82" s="1" t="s">
        <v>206</v>
      </c>
      <c r="T82" s="1" t="s">
        <v>29</v>
      </c>
      <c r="BI82" s="8" t="str">
        <f>HYPERLINK("#일위대가목록!A42","HTR-MHU-11 →")</f>
        <v>HTR-MHU-11 →</v>
      </c>
    </row>
    <row r="83" spans="1:61" ht="18.399999999999999" customHeight="1" x14ac:dyDescent="0.15">
      <c r="A83" s="4" t="s">
        <v>207</v>
      </c>
      <c r="B83" s="5" t="s">
        <v>186</v>
      </c>
      <c r="C83" s="5">
        <v>20</v>
      </c>
      <c r="D83" s="5" t="s">
        <v>187</v>
      </c>
      <c r="E83" s="6"/>
      <c r="F83" s="6"/>
      <c r="G83" s="6"/>
      <c r="H83" s="6"/>
      <c r="I83" s="6"/>
      <c r="J83" s="6"/>
      <c r="K83" s="6"/>
      <c r="L83" s="6"/>
      <c r="M83" s="7"/>
      <c r="N83" s="1" t="s">
        <v>42</v>
      </c>
      <c r="P83" s="1" t="s">
        <v>91</v>
      </c>
      <c r="Q83" s="1" t="s">
        <v>42</v>
      </c>
      <c r="R83" s="1" t="s">
        <v>208</v>
      </c>
      <c r="T83" s="1" t="s">
        <v>29</v>
      </c>
      <c r="BI83" s="8" t="str">
        <f>HYPERLINK("#일위대가목록!A43","HTR-MHU-12 →")</f>
        <v>HTR-MHU-12 →</v>
      </c>
    </row>
    <row r="84" spans="1:61" ht="18.399999999999999" customHeight="1" x14ac:dyDescent="0.15">
      <c r="A84" s="4" t="s">
        <v>209</v>
      </c>
      <c r="B84" s="5" t="s">
        <v>210</v>
      </c>
      <c r="C84" s="5">
        <v>36</v>
      </c>
      <c r="D84" s="5" t="s">
        <v>55</v>
      </c>
      <c r="E84" s="6"/>
      <c r="F84" s="6"/>
      <c r="G84" s="6"/>
      <c r="H84" s="6"/>
      <c r="I84" s="6"/>
      <c r="J84" s="6"/>
      <c r="K84" s="6"/>
      <c r="L84" s="6"/>
      <c r="M84" s="7"/>
      <c r="N84" s="1" t="s">
        <v>42</v>
      </c>
      <c r="P84" s="1" t="s">
        <v>81</v>
      </c>
      <c r="Q84" s="1" t="s">
        <v>42</v>
      </c>
      <c r="R84" s="1" t="s">
        <v>211</v>
      </c>
      <c r="T84" s="1" t="s">
        <v>29</v>
      </c>
      <c r="BI84" s="8" t="str">
        <f>HYPERLINK("#일위대가목록!A44","HTR-MHU-13 →")</f>
        <v>HTR-MHU-13 →</v>
      </c>
    </row>
    <row r="85" spans="1:61" ht="18.399999999999999" customHeight="1" x14ac:dyDescent="0.15">
      <c r="A85" s="4" t="s">
        <v>212</v>
      </c>
      <c r="B85" s="5" t="s">
        <v>213</v>
      </c>
      <c r="C85" s="5">
        <v>19.100000000000001</v>
      </c>
      <c r="D85" s="5" t="s">
        <v>55</v>
      </c>
      <c r="E85" s="6"/>
      <c r="F85" s="6"/>
      <c r="G85" s="6"/>
      <c r="H85" s="6"/>
      <c r="I85" s="6"/>
      <c r="J85" s="6"/>
      <c r="K85" s="6"/>
      <c r="L85" s="6"/>
      <c r="M85" s="7"/>
      <c r="N85" s="1" t="s">
        <v>42</v>
      </c>
      <c r="P85" s="1" t="s">
        <v>82</v>
      </c>
      <c r="Q85" s="1" t="s">
        <v>42</v>
      </c>
      <c r="R85" s="1" t="s">
        <v>214</v>
      </c>
      <c r="T85" s="1" t="s">
        <v>29</v>
      </c>
      <c r="BI85" s="8" t="str">
        <f>HYPERLINK("#일위대가목록!A45","HTR-MHU-14 →")</f>
        <v>HTR-MHU-14 →</v>
      </c>
    </row>
    <row r="86" spans="1:61" ht="18.399999999999999" customHeight="1" x14ac:dyDescent="0.15">
      <c r="A86" s="4" t="s">
        <v>19</v>
      </c>
      <c r="B86" s="5" t="s">
        <v>42</v>
      </c>
      <c r="C86" s="5"/>
      <c r="D86" s="5" t="s">
        <v>42</v>
      </c>
      <c r="E86" s="6"/>
      <c r="F86" s="6"/>
      <c r="G86" s="3"/>
      <c r="H86" s="6"/>
      <c r="I86" s="3"/>
      <c r="J86" s="6"/>
      <c r="K86" s="3"/>
      <c r="L86" s="6"/>
      <c r="M86" s="7"/>
      <c r="N86" s="1" t="s">
        <v>42</v>
      </c>
      <c r="P86" s="1" t="s">
        <v>36</v>
      </c>
      <c r="Q86" s="1" t="s">
        <v>42</v>
      </c>
      <c r="R86" s="1" t="s">
        <v>42</v>
      </c>
    </row>
    <row r="87" spans="1:61" ht="18.399999999999999" customHeight="1" x14ac:dyDescent="0.15">
      <c r="A87" s="4" t="s">
        <v>72</v>
      </c>
      <c r="B87" s="5" t="s">
        <v>42</v>
      </c>
      <c r="C87" s="5">
        <v>1</v>
      </c>
      <c r="D87" s="5" t="s">
        <v>37</v>
      </c>
      <c r="E87" s="3"/>
      <c r="F87" s="6"/>
      <c r="G87" s="3"/>
      <c r="H87" s="6"/>
      <c r="I87" s="3"/>
      <c r="J87" s="6"/>
      <c r="K87" s="3"/>
      <c r="L87" s="6"/>
      <c r="M87" s="7"/>
      <c r="N87" s="1" t="s">
        <v>42</v>
      </c>
      <c r="O87" s="1" t="s">
        <v>53</v>
      </c>
    </row>
    <row r="88" spans="1:61" ht="18.399999999999999" customHeight="1" x14ac:dyDescent="0.15">
      <c r="A88" s="4" t="s">
        <v>43</v>
      </c>
      <c r="B88" s="5" t="s">
        <v>87</v>
      </c>
      <c r="C88" s="5">
        <v>2</v>
      </c>
      <c r="D88" s="5" t="s">
        <v>44</v>
      </c>
      <c r="E88" s="6"/>
      <c r="F88" s="6"/>
      <c r="G88" s="6"/>
      <c r="H88" s="6"/>
      <c r="I88" s="6"/>
      <c r="J88" s="6"/>
      <c r="K88" s="6"/>
      <c r="L88" s="6"/>
      <c r="M88" s="7"/>
      <c r="N88" s="1" t="s">
        <v>42</v>
      </c>
      <c r="P88" s="1" t="s">
        <v>4</v>
      </c>
      <c r="Q88" s="1" t="s">
        <v>42</v>
      </c>
      <c r="R88" s="1" t="s">
        <v>45</v>
      </c>
      <c r="T88" s="1" t="s">
        <v>29</v>
      </c>
      <c r="BI88" s="8" t="str">
        <f>HYPERLINK("#일위대가목록!A46","SAF-01 →")</f>
        <v>SAF-01 →</v>
      </c>
    </row>
    <row r="89" spans="1:61" ht="18.399999999999999" customHeight="1" x14ac:dyDescent="0.15">
      <c r="A89" s="4" t="s">
        <v>46</v>
      </c>
      <c r="B89" s="5" t="s">
        <v>42</v>
      </c>
      <c r="C89" s="5">
        <v>100</v>
      </c>
      <c r="D89" s="5" t="s">
        <v>47</v>
      </c>
      <c r="E89" s="6"/>
      <c r="F89" s="6"/>
      <c r="G89" s="6"/>
      <c r="H89" s="6"/>
      <c r="I89" s="6"/>
      <c r="J89" s="6"/>
      <c r="K89" s="6"/>
      <c r="L89" s="6"/>
      <c r="M89" s="7"/>
      <c r="N89" s="1" t="s">
        <v>42</v>
      </c>
      <c r="P89" s="1" t="s">
        <v>40</v>
      </c>
      <c r="Q89" s="1" t="s">
        <v>42</v>
      </c>
      <c r="R89" s="1" t="s">
        <v>48</v>
      </c>
      <c r="T89" s="1" t="s">
        <v>29</v>
      </c>
      <c r="BI89" s="8" t="str">
        <f>HYPERLINK("#일위대가목록!A47","SAF-2-9-8 →")</f>
        <v>SAF-2-9-8 →</v>
      </c>
    </row>
    <row r="90" spans="1:61" ht="18.399999999999999" customHeight="1" x14ac:dyDescent="0.15">
      <c r="A90" s="4" t="s">
        <v>19</v>
      </c>
      <c r="B90" s="5" t="s">
        <v>42</v>
      </c>
      <c r="C90" s="5"/>
      <c r="D90" s="5" t="s">
        <v>42</v>
      </c>
      <c r="E90" s="6"/>
      <c r="F90" s="6"/>
      <c r="G90" s="3"/>
      <c r="H90" s="6"/>
      <c r="I90" s="3"/>
      <c r="J90" s="6"/>
      <c r="K90" s="3"/>
      <c r="L90" s="6"/>
      <c r="M90" s="7"/>
      <c r="N90" s="1" t="s">
        <v>42</v>
      </c>
      <c r="P90" s="1" t="s">
        <v>36</v>
      </c>
      <c r="Q90" s="1" t="s">
        <v>42</v>
      </c>
      <c r="R90" s="1" t="s">
        <v>42</v>
      </c>
    </row>
    <row r="91" spans="1:61" ht="18.399999999999999" customHeight="1" x14ac:dyDescent="0.15">
      <c r="A91" s="4" t="s">
        <v>59</v>
      </c>
      <c r="B91" s="5" t="s">
        <v>42</v>
      </c>
      <c r="C91" s="5">
        <v>1</v>
      </c>
      <c r="D91" s="5" t="s">
        <v>37</v>
      </c>
      <c r="E91" s="3"/>
      <c r="F91" s="6"/>
      <c r="G91" s="3"/>
      <c r="H91" s="6"/>
      <c r="I91" s="3"/>
      <c r="J91" s="6"/>
      <c r="K91" s="3"/>
      <c r="L91" s="6"/>
      <c r="M91" s="7"/>
      <c r="N91" s="1" t="s">
        <v>42</v>
      </c>
      <c r="O91" s="1" t="s">
        <v>73</v>
      </c>
    </row>
    <row r="92" spans="1:61" ht="18.399999999999999" customHeight="1" x14ac:dyDescent="0.15">
      <c r="A92" s="4" t="s">
        <v>60</v>
      </c>
      <c r="B92" s="5" t="s">
        <v>61</v>
      </c>
      <c r="C92" s="5">
        <v>28.617999999999999</v>
      </c>
      <c r="D92" s="5" t="s">
        <v>62</v>
      </c>
      <c r="E92" s="6"/>
      <c r="F92" s="6"/>
      <c r="G92" s="6"/>
      <c r="H92" s="6"/>
      <c r="I92" s="6"/>
      <c r="J92" s="6"/>
      <c r="K92" s="6"/>
      <c r="L92" s="6"/>
      <c r="M92" s="7"/>
      <c r="N92" s="1" t="s">
        <v>42</v>
      </c>
      <c r="P92" s="1" t="s">
        <v>4</v>
      </c>
      <c r="Q92" s="1" t="s">
        <v>42</v>
      </c>
      <c r="R92" s="1" t="s">
        <v>63</v>
      </c>
      <c r="BI92" s="8" t="str">
        <f>HYPERLINK("#경비!A3","GA001 →")</f>
        <v>GA001 →</v>
      </c>
    </row>
    <row r="93" spans="1:61" ht="18.399999999999999" customHeight="1" x14ac:dyDescent="0.15">
      <c r="A93" s="4" t="s">
        <v>60</v>
      </c>
      <c r="B93" s="5" t="s">
        <v>64</v>
      </c>
      <c r="C93" s="5">
        <v>1.661</v>
      </c>
      <c r="D93" s="5" t="s">
        <v>62</v>
      </c>
      <c r="E93" s="6"/>
      <c r="F93" s="6"/>
      <c r="G93" s="6"/>
      <c r="H93" s="6"/>
      <c r="I93" s="6"/>
      <c r="J93" s="6"/>
      <c r="K93" s="6"/>
      <c r="L93" s="6"/>
      <c r="M93" s="7"/>
      <c r="N93" s="1" t="s">
        <v>42</v>
      </c>
      <c r="P93" s="1" t="s">
        <v>40</v>
      </c>
      <c r="Q93" s="1" t="s">
        <v>42</v>
      </c>
      <c r="R93" s="1" t="s">
        <v>65</v>
      </c>
      <c r="BI93" s="8" t="str">
        <f>HYPERLINK("#경비!A4","GA002 →")</f>
        <v>GA002 →</v>
      </c>
    </row>
    <row r="94" spans="1:61" ht="18.399999999999999" customHeight="1" x14ac:dyDescent="0.15">
      <c r="A94" s="4" t="s">
        <v>66</v>
      </c>
      <c r="B94" s="5" t="s">
        <v>67</v>
      </c>
      <c r="C94" s="5">
        <v>7.7510000000000003</v>
      </c>
      <c r="D94" s="5" t="s">
        <v>62</v>
      </c>
      <c r="E94" s="6"/>
      <c r="F94" s="6"/>
      <c r="G94" s="6"/>
      <c r="H94" s="6"/>
      <c r="I94" s="6"/>
      <c r="J94" s="6"/>
      <c r="K94" s="6"/>
      <c r="L94" s="6"/>
      <c r="M94" s="7"/>
      <c r="N94" s="1" t="s">
        <v>42</v>
      </c>
      <c r="P94" s="1" t="s">
        <v>28</v>
      </c>
      <c r="Q94" s="1" t="s">
        <v>42</v>
      </c>
      <c r="R94" s="1" t="s">
        <v>68</v>
      </c>
      <c r="BI94" s="8" t="str">
        <f>HYPERLINK("#경비!A5","GB001 →")</f>
        <v>GB001 →</v>
      </c>
    </row>
    <row r="95" spans="1:61" ht="18.399999999999999" customHeight="1" x14ac:dyDescent="0.15">
      <c r="A95" s="4" t="s">
        <v>66</v>
      </c>
      <c r="B95" s="5" t="s">
        <v>215</v>
      </c>
      <c r="C95" s="5">
        <v>6.0000000000000001E-3</v>
      </c>
      <c r="D95" s="5" t="s">
        <v>62</v>
      </c>
      <c r="E95" s="6"/>
      <c r="F95" s="6"/>
      <c r="G95" s="6"/>
      <c r="H95" s="6"/>
      <c r="I95" s="6"/>
      <c r="J95" s="6"/>
      <c r="K95" s="6"/>
      <c r="L95" s="6"/>
      <c r="M95" s="7"/>
      <c r="N95" s="1" t="s">
        <v>42</v>
      </c>
      <c r="P95" s="1" t="s">
        <v>217</v>
      </c>
      <c r="Q95" s="1" t="s">
        <v>42</v>
      </c>
      <c r="R95" s="1" t="s">
        <v>216</v>
      </c>
      <c r="BI95" s="8" t="str">
        <f>HYPERLINK("#경비!A6","GB0015 →")</f>
        <v>GB0015 →</v>
      </c>
    </row>
    <row r="96" spans="1:61" ht="18.399999999999999" customHeight="1" x14ac:dyDescent="0.15">
      <c r="A96" s="4" t="s">
        <v>66</v>
      </c>
      <c r="B96" s="5" t="s">
        <v>61</v>
      </c>
      <c r="C96" s="5">
        <v>20.867000000000001</v>
      </c>
      <c r="D96" s="5" t="s">
        <v>62</v>
      </c>
      <c r="E96" s="6"/>
      <c r="F96" s="6"/>
      <c r="G96" s="6"/>
      <c r="H96" s="6"/>
      <c r="I96" s="6"/>
      <c r="J96" s="6"/>
      <c r="K96" s="6"/>
      <c r="L96" s="6"/>
      <c r="M96" s="7"/>
      <c r="N96" s="1" t="s">
        <v>42</v>
      </c>
      <c r="P96" s="1" t="s">
        <v>16</v>
      </c>
      <c r="Q96" s="1" t="s">
        <v>42</v>
      </c>
      <c r="R96" s="1" t="s">
        <v>69</v>
      </c>
      <c r="BI96" s="8" t="str">
        <f>HYPERLINK("#경비!A7","GB002 →")</f>
        <v>GB002 →</v>
      </c>
    </row>
    <row r="97" spans="1:61" ht="18.399999999999999" customHeight="1" x14ac:dyDescent="0.15">
      <c r="A97" s="4" t="s">
        <v>66</v>
      </c>
      <c r="B97" s="5" t="s">
        <v>64</v>
      </c>
      <c r="C97" s="5">
        <v>1.655</v>
      </c>
      <c r="D97" s="5" t="s">
        <v>62</v>
      </c>
      <c r="E97" s="6"/>
      <c r="F97" s="6"/>
      <c r="G97" s="6"/>
      <c r="H97" s="6"/>
      <c r="I97" s="6"/>
      <c r="J97" s="6"/>
      <c r="K97" s="6"/>
      <c r="L97" s="6"/>
      <c r="M97" s="7"/>
      <c r="N97" s="1" t="s">
        <v>42</v>
      </c>
      <c r="P97" s="1" t="s">
        <v>3</v>
      </c>
      <c r="Q97" s="1" t="s">
        <v>42</v>
      </c>
      <c r="R97" s="1" t="s">
        <v>70</v>
      </c>
      <c r="BI97" s="8" t="str">
        <f>HYPERLINK("#경비!A8","GB003 →")</f>
        <v>GB003 →</v>
      </c>
    </row>
    <row r="98" spans="1:61" ht="18.399999999999999" customHeight="1" x14ac:dyDescent="0.15">
      <c r="A98" s="4" t="s">
        <v>19</v>
      </c>
      <c r="B98" s="5" t="s">
        <v>42</v>
      </c>
      <c r="C98" s="5"/>
      <c r="D98" s="5" t="s">
        <v>42</v>
      </c>
      <c r="E98" s="6"/>
      <c r="F98" s="6"/>
      <c r="G98" s="3"/>
      <c r="H98" s="6"/>
      <c r="I98" s="3"/>
      <c r="J98" s="6"/>
      <c r="K98" s="3"/>
      <c r="L98" s="6"/>
      <c r="M98" s="7"/>
      <c r="N98" s="1" t="s">
        <v>42</v>
      </c>
      <c r="P98" s="1" t="s">
        <v>36</v>
      </c>
      <c r="Q98" s="1" t="s">
        <v>42</v>
      </c>
      <c r="R98" s="1" t="s">
        <v>42</v>
      </c>
    </row>
    <row r="99" spans="1:61" ht="18.399999999999999" customHeight="1" x14ac:dyDescent="0.15">
      <c r="A99" s="4" t="s">
        <v>74</v>
      </c>
      <c r="B99" s="5" t="s">
        <v>42</v>
      </c>
      <c r="C99" s="5">
        <v>1</v>
      </c>
      <c r="D99" s="5" t="s">
        <v>37</v>
      </c>
      <c r="E99" s="3"/>
      <c r="F99" s="6"/>
      <c r="G99" s="3"/>
      <c r="H99" s="6"/>
      <c r="I99" s="3"/>
      <c r="J99" s="6"/>
      <c r="K99" s="3"/>
      <c r="L99" s="6"/>
      <c r="M99" s="7"/>
      <c r="N99" s="1" t="s">
        <v>42</v>
      </c>
      <c r="O99" s="1" t="s">
        <v>99</v>
      </c>
    </row>
    <row r="100" spans="1:61" ht="18.399999999999999" customHeight="1" x14ac:dyDescent="0.15">
      <c r="A100" s="4" t="s">
        <v>75</v>
      </c>
      <c r="B100" s="5" t="s">
        <v>76</v>
      </c>
      <c r="C100" s="5">
        <v>62.25</v>
      </c>
      <c r="D100" s="5" t="s">
        <v>77</v>
      </c>
      <c r="E100" s="6"/>
      <c r="F100" s="6"/>
      <c r="G100" s="6"/>
      <c r="H100" s="6"/>
      <c r="I100" s="6"/>
      <c r="J100" s="6"/>
      <c r="K100" s="6"/>
      <c r="L100" s="6"/>
      <c r="M100" s="7"/>
      <c r="N100" s="1" t="s">
        <v>42</v>
      </c>
      <c r="P100" s="1" t="s">
        <v>4</v>
      </c>
      <c r="Q100" s="1" t="s">
        <v>42</v>
      </c>
      <c r="R100" s="1" t="s">
        <v>218</v>
      </c>
      <c r="BI100" s="8" t="str">
        <f>HYPERLINK("#자재조서!A48","MZZ003 →")</f>
        <v>MZZ003 →</v>
      </c>
    </row>
    <row r="101" spans="1:61" ht="18.399999999999999" customHeight="1" x14ac:dyDescent="0.15">
      <c r="A101" s="4" t="s">
        <v>19</v>
      </c>
      <c r="B101" s="5" t="s">
        <v>42</v>
      </c>
      <c r="C101" s="5"/>
      <c r="D101" s="5" t="s">
        <v>42</v>
      </c>
      <c r="E101" s="6"/>
      <c r="F101" s="6"/>
      <c r="G101" s="3"/>
      <c r="H101" s="6"/>
      <c r="I101" s="3"/>
      <c r="J101" s="6"/>
      <c r="K101" s="3"/>
      <c r="L101" s="6"/>
      <c r="M101" s="7"/>
      <c r="N101" s="1" t="s">
        <v>42</v>
      </c>
      <c r="P101" s="1" t="s">
        <v>36</v>
      </c>
      <c r="Q101" s="1" t="s">
        <v>42</v>
      </c>
      <c r="R101" s="1" t="s">
        <v>42</v>
      </c>
    </row>
    <row r="102" spans="1:61" ht="18.399999999999999" customHeight="1" x14ac:dyDescent="0.15">
      <c r="A102" s="4" t="s">
        <v>25</v>
      </c>
      <c r="B102" s="5" t="s">
        <v>42</v>
      </c>
      <c r="C102" s="5">
        <v>1</v>
      </c>
      <c r="D102" s="5" t="s">
        <v>37</v>
      </c>
      <c r="E102" s="3"/>
      <c r="F102" s="6"/>
      <c r="G102" s="3"/>
      <c r="H102" s="6"/>
      <c r="I102" s="3"/>
      <c r="J102" s="6"/>
      <c r="K102" s="3"/>
      <c r="L102" s="6"/>
      <c r="M102" s="7"/>
      <c r="N102" s="1" t="s">
        <v>42</v>
      </c>
      <c r="O102" s="1" t="s">
        <v>21</v>
      </c>
    </row>
    <row r="103" spans="1:61" ht="18.399999999999999" hidden="1" customHeight="1" x14ac:dyDescent="0.15">
      <c r="A103" s="4" t="s">
        <v>153</v>
      </c>
      <c r="B103" s="5" t="s">
        <v>154</v>
      </c>
      <c r="C103" s="5">
        <v>1</v>
      </c>
      <c r="D103" s="5" t="s">
        <v>30</v>
      </c>
      <c r="E103" s="6"/>
      <c r="F103" s="6"/>
      <c r="G103" s="6"/>
      <c r="H103" s="6"/>
      <c r="I103" s="6"/>
      <c r="J103" s="6"/>
      <c r="K103" s="6"/>
      <c r="L103" s="6"/>
      <c r="M103" s="7"/>
      <c r="N103" s="1" t="s">
        <v>42</v>
      </c>
      <c r="P103" s="1" t="s">
        <v>4</v>
      </c>
      <c r="Q103" s="1" t="s">
        <v>42</v>
      </c>
      <c r="R103" s="1" t="s">
        <v>219</v>
      </c>
      <c r="BI103" s="8" t="str">
        <f>HYPERLINK("#자재조서!A17","MSS-MHU-07 →")</f>
        <v>MSS-MHU-07 →</v>
      </c>
    </row>
    <row r="104" spans="1:61" ht="18.399999999999999" hidden="1" customHeight="1" x14ac:dyDescent="0.15">
      <c r="A104" s="4" t="s">
        <v>156</v>
      </c>
      <c r="B104" s="5" t="s">
        <v>157</v>
      </c>
      <c r="C104" s="5">
        <v>1</v>
      </c>
      <c r="D104" s="5" t="s">
        <v>30</v>
      </c>
      <c r="E104" s="6"/>
      <c r="F104" s="6"/>
      <c r="G104" s="6"/>
      <c r="H104" s="6"/>
      <c r="I104" s="6"/>
      <c r="J104" s="6"/>
      <c r="K104" s="6"/>
      <c r="L104" s="6"/>
      <c r="M104" s="7"/>
      <c r="N104" s="1" t="s">
        <v>42</v>
      </c>
      <c r="P104" s="1" t="s">
        <v>40</v>
      </c>
      <c r="Q104" s="1" t="s">
        <v>42</v>
      </c>
      <c r="R104" s="1" t="s">
        <v>220</v>
      </c>
      <c r="BI104" s="8" t="str">
        <f>HYPERLINK("#자재조서!A18","MSS-MHU-08 →")</f>
        <v>MSS-MHU-08 →</v>
      </c>
    </row>
    <row r="105" spans="1:61" ht="18.399999999999999" customHeight="1" x14ac:dyDescent="0.15">
      <c r="A105" s="4" t="s">
        <v>162</v>
      </c>
      <c r="B105" s="5" t="s">
        <v>305</v>
      </c>
      <c r="C105" s="5">
        <v>15</v>
      </c>
      <c r="D105" s="5" t="s">
        <v>47</v>
      </c>
      <c r="E105" s="6"/>
      <c r="F105" s="6"/>
      <c r="G105" s="6"/>
      <c r="H105" s="6"/>
      <c r="I105" s="6"/>
      <c r="J105" s="6"/>
      <c r="K105" s="6"/>
      <c r="L105" s="6"/>
      <c r="M105" s="7"/>
      <c r="N105" s="1" t="s">
        <v>42</v>
      </c>
      <c r="P105" s="1" t="s">
        <v>39</v>
      </c>
      <c r="Q105" s="1" t="s">
        <v>42</v>
      </c>
      <c r="R105" s="1" t="s">
        <v>221</v>
      </c>
      <c r="BI105" s="8" t="str">
        <f>HYPERLINK("#자재조서!A20","MSS-MHU-10 →")</f>
        <v>MSS-MHU-10 →</v>
      </c>
    </row>
    <row r="106" spans="1:61" ht="18.399999999999999" customHeight="1" x14ac:dyDescent="0.15">
      <c r="A106" s="4" t="s">
        <v>159</v>
      </c>
      <c r="B106" s="5" t="s">
        <v>222</v>
      </c>
      <c r="C106" s="5">
        <v>4</v>
      </c>
      <c r="D106" s="5" t="s">
        <v>30</v>
      </c>
      <c r="E106" s="6"/>
      <c r="F106" s="6"/>
      <c r="G106" s="6"/>
      <c r="H106" s="6"/>
      <c r="I106" s="6"/>
      <c r="J106" s="6"/>
      <c r="K106" s="6"/>
      <c r="L106" s="6"/>
      <c r="M106" s="7"/>
      <c r="N106" s="1" t="s">
        <v>42</v>
      </c>
      <c r="P106" s="1" t="s">
        <v>27</v>
      </c>
      <c r="Q106" s="1" t="s">
        <v>42</v>
      </c>
      <c r="R106" s="1" t="s">
        <v>223</v>
      </c>
      <c r="BI106" s="8" t="str">
        <f>HYPERLINK("#자재조서!A19","MSS-MHU-09 →")</f>
        <v>MSS-MHU-09 →</v>
      </c>
    </row>
    <row r="107" spans="1:61" ht="18.399999999999999" customHeight="1" x14ac:dyDescent="0.15">
      <c r="A107" s="4" t="s">
        <v>18</v>
      </c>
      <c r="B107" s="5" t="s">
        <v>42</v>
      </c>
      <c r="C107" s="5"/>
      <c r="D107" s="5" t="s">
        <v>42</v>
      </c>
      <c r="E107" s="6"/>
      <c r="F107" s="6"/>
      <c r="G107" s="3"/>
      <c r="H107" s="6"/>
      <c r="I107" s="3"/>
      <c r="J107" s="6"/>
      <c r="K107" s="3"/>
      <c r="L107" s="6"/>
      <c r="M107" s="7"/>
      <c r="N107" s="1" t="s">
        <v>42</v>
      </c>
      <c r="P107" s="1" t="s">
        <v>78</v>
      </c>
      <c r="Q107" s="1" t="s">
        <v>42</v>
      </c>
      <c r="R107" s="1" t="s">
        <v>38</v>
      </c>
      <c r="X107" s="1" t="s">
        <v>307</v>
      </c>
    </row>
    <row r="108" spans="1:61" ht="18.399999999999999" customHeight="1" x14ac:dyDescent="0.15">
      <c r="A108" s="4" t="s">
        <v>24</v>
      </c>
      <c r="B108" s="5" t="s">
        <v>31</v>
      </c>
      <c r="C108" s="5"/>
      <c r="D108" s="5" t="s">
        <v>42</v>
      </c>
      <c r="E108" s="6"/>
      <c r="F108" s="6"/>
      <c r="G108" s="3"/>
      <c r="H108" s="6"/>
      <c r="I108" s="3"/>
      <c r="J108" s="6"/>
      <c r="K108" s="3"/>
      <c r="L108" s="6"/>
      <c r="M108" s="7"/>
      <c r="N108" s="1" t="s">
        <v>42</v>
      </c>
      <c r="P108" s="1" t="s">
        <v>79</v>
      </c>
      <c r="Q108" s="1" t="s">
        <v>42</v>
      </c>
      <c r="R108" s="1" t="s">
        <v>38</v>
      </c>
      <c r="X108" s="1" t="s">
        <v>88</v>
      </c>
    </row>
    <row r="109" spans="1:61" ht="18.399999999999999" customHeight="1" x14ac:dyDescent="0.15">
      <c r="A109" s="4" t="s">
        <v>19</v>
      </c>
      <c r="B109" s="5" t="s">
        <v>42</v>
      </c>
      <c r="C109" s="5"/>
      <c r="D109" s="5" t="s">
        <v>42</v>
      </c>
      <c r="E109" s="6"/>
      <c r="F109" s="6"/>
      <c r="G109" s="3"/>
      <c r="H109" s="6"/>
      <c r="I109" s="3"/>
      <c r="J109" s="6"/>
      <c r="K109" s="3"/>
      <c r="L109" s="6"/>
      <c r="M109" s="7"/>
      <c r="N109" s="1" t="s">
        <v>42</v>
      </c>
      <c r="P109" s="1" t="s">
        <v>36</v>
      </c>
      <c r="Q109" s="1" t="s">
        <v>42</v>
      </c>
      <c r="R109" s="1" t="s">
        <v>42</v>
      </c>
    </row>
    <row r="110" spans="1:61" ht="18.399999999999999" customHeight="1" x14ac:dyDescent="0.15">
      <c r="A110" s="4" t="s">
        <v>224</v>
      </c>
      <c r="B110" s="5" t="s">
        <v>42</v>
      </c>
      <c r="C110" s="5">
        <v>1</v>
      </c>
      <c r="D110" s="5" t="s">
        <v>37</v>
      </c>
      <c r="E110" s="3"/>
      <c r="F110" s="6"/>
      <c r="G110" s="3"/>
      <c r="H110" s="6"/>
      <c r="I110" s="3"/>
      <c r="J110" s="6"/>
      <c r="K110" s="3"/>
      <c r="L110" s="6"/>
      <c r="M110" s="7"/>
      <c r="N110" s="1" t="s">
        <v>42</v>
      </c>
      <c r="O110" s="1" t="s">
        <v>100</v>
      </c>
    </row>
    <row r="111" spans="1:61" ht="18.399999999999999" customHeight="1" x14ac:dyDescent="0.15">
      <c r="A111" s="4" t="s">
        <v>164</v>
      </c>
      <c r="B111" s="5" t="s">
        <v>225</v>
      </c>
      <c r="C111" s="5">
        <v>139</v>
      </c>
      <c r="D111" s="5" t="s">
        <v>55</v>
      </c>
      <c r="E111" s="6"/>
      <c r="F111" s="6"/>
      <c r="G111" s="6"/>
      <c r="H111" s="6"/>
      <c r="I111" s="6"/>
      <c r="J111" s="6"/>
      <c r="K111" s="6"/>
      <c r="L111" s="6"/>
      <c r="M111" s="7"/>
      <c r="N111" s="1" t="s">
        <v>42</v>
      </c>
      <c r="P111" s="1" t="s">
        <v>4</v>
      </c>
      <c r="Q111" s="1" t="s">
        <v>42</v>
      </c>
      <c r="R111" s="1" t="s">
        <v>226</v>
      </c>
      <c r="BI111" s="8" t="str">
        <f>HYPERLINK("#자재조서!A5","MPJ-MHU-01 →")</f>
        <v>MPJ-MHU-01 →</v>
      </c>
    </row>
    <row r="112" spans="1:61" ht="18.399999999999999" customHeight="1" x14ac:dyDescent="0.15">
      <c r="A112" s="4" t="s">
        <v>18</v>
      </c>
      <c r="B112" s="5" t="s">
        <v>42</v>
      </c>
      <c r="C112" s="5"/>
      <c r="D112" s="5" t="s">
        <v>42</v>
      </c>
      <c r="E112" s="6"/>
      <c r="F112" s="6"/>
      <c r="G112" s="3"/>
      <c r="H112" s="6"/>
      <c r="I112" s="3"/>
      <c r="J112" s="6"/>
      <c r="K112" s="3"/>
      <c r="L112" s="6"/>
      <c r="M112" s="7"/>
      <c r="N112" s="1" t="s">
        <v>42</v>
      </c>
      <c r="P112" s="1" t="s">
        <v>78</v>
      </c>
      <c r="Q112" s="1" t="s">
        <v>42</v>
      </c>
      <c r="R112" s="1" t="s">
        <v>38</v>
      </c>
      <c r="X112" s="1" t="s">
        <v>227</v>
      </c>
    </row>
    <row r="113" spans="1:24" ht="18.399999999999999" customHeight="1" x14ac:dyDescent="0.15">
      <c r="A113" s="4" t="s">
        <v>24</v>
      </c>
      <c r="B113" s="5" t="s">
        <v>31</v>
      </c>
      <c r="C113" s="5"/>
      <c r="D113" s="5" t="s">
        <v>42</v>
      </c>
      <c r="E113" s="6"/>
      <c r="F113" s="6"/>
      <c r="G113" s="3"/>
      <c r="H113" s="6"/>
      <c r="I113" s="3"/>
      <c r="J113" s="6"/>
      <c r="K113" s="3"/>
      <c r="L113" s="6"/>
      <c r="M113" s="7"/>
      <c r="N113" s="1" t="s">
        <v>42</v>
      </c>
      <c r="P113" s="1" t="s">
        <v>79</v>
      </c>
      <c r="Q113" s="1" t="s">
        <v>42</v>
      </c>
      <c r="R113" s="1" t="s">
        <v>38</v>
      </c>
      <c r="X113" s="1" t="s">
        <v>228</v>
      </c>
    </row>
    <row r="114" spans="1:24" ht="18.399999999999999" customHeight="1" thickBot="1" x14ac:dyDescent="0.2">
      <c r="A114" s="9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2026-07-30T08:23:59Z</cp:lastPrinted>
  <dcterms:created xsi:type="dcterms:W3CDTF">2026-10-08T04:14:51Z</dcterms:created>
  <dcterms:modified xsi:type="dcterms:W3CDTF">2026-10-19T08:58:26Z</dcterms:modified>
</cp:coreProperties>
</file>